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za/Documents/Bootcamp/Module 1. Excel/Crowdfunding Analysis/"/>
    </mc:Choice>
  </mc:AlternateContent>
  <xr:revisionPtr revIDLastSave="0" documentId="13_ncr:1_{F9CA1EF7-1C81-124B-9428-3E21A02AE713}" xr6:coauthVersionLast="36" xr6:coauthVersionMax="36" xr10:uidLastSave="{00000000-0000-0000-0000-000000000000}"/>
  <bookViews>
    <workbookView xWindow="0" yWindow="0" windowWidth="33600" windowHeight="210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Successful US Kickstarters" sheetId="6" r:id="rId5"/>
    <sheet name="Failed US Kickstarters" sheetId="7" r:id="rId6"/>
    <sheet name="Descriptive Statistics" sheetId="8" r:id="rId7"/>
    <sheet name="Edinburgh Research" sheetId="5" r:id="rId8"/>
    <sheet name="Chart GB Musicals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Kickstarter!$D$2:$D$1048576</definedName>
    <definedName name="_xlchart.v1.10" hidden="1">Kickstarter!$E$1</definedName>
    <definedName name="_xlchart.v1.11" hidden="1">Kickstarter!$E$2:$E$1048576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  <definedName name="_xlchart.v1.8" hidden="1">Kickstarter!$D$1</definedName>
    <definedName name="_xlchart.v1.9" hidden="1">Kickstarter!$D$2:$D$1048576</definedName>
  </definedNames>
  <calcPr calcId="181029"/>
  <pivotCaches>
    <pivotCache cacheId="50" r:id="rId10"/>
    <pivotCache cacheId="5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" i="8" l="1"/>
  <c r="B16" i="8"/>
  <c r="C7" i="8"/>
  <c r="B7" i="8"/>
  <c r="C15" i="8"/>
  <c r="C14" i="8"/>
  <c r="C6" i="8"/>
  <c r="C5" i="8"/>
  <c r="C13" i="8"/>
  <c r="C4" i="8"/>
  <c r="B15" i="8"/>
  <c r="B14" i="8"/>
  <c r="B6" i="8"/>
  <c r="B5" i="8"/>
  <c r="B13" i="8"/>
  <c r="B4" i="8"/>
  <c r="C12" i="8"/>
  <c r="C3" i="8"/>
  <c r="B12" i="8"/>
  <c r="B3" i="8"/>
  <c r="C11" i="8"/>
  <c r="B11" i="8"/>
  <c r="C2" i="8"/>
  <c r="B2" i="8"/>
  <c r="F3" i="5" l="1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<sst xmlns="http://schemas.openxmlformats.org/spreadsheetml/2006/main" count="38339" uniqueCount="8399">
  <si>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</si>
  <si>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</si>
  <si>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</si>
  <si>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</si>
  <si>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</si>
  <si>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</si>
  <si>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</si>
  <si>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</si>
  <si>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</si>
  <si>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</si>
  <si>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</si>
  <si>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</si>
  <si>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</si>
  <si>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</si>
  <si>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</si>
  <si>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</si>
  <si>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</si>
  <si>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</si>
  <si>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</si>
  <si>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</si>
  <si>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</si>
  <si>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</si>
  <si>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</si>
  <si>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</si>
  <si>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</si>
  <si>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</si>
  <si>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</si>
  <si>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</si>
  <si>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</si>
  <si>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</si>
  <si>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</si>
  <si>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</si>
  <si>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</si>
  <si>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</si>
  <si>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</si>
  <si>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</si>
  <si>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</si>
  <si>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</si>
  <si>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</si>
  <si>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</si>
  <si>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</si>
  <si>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</si>
  <si>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</si>
  <si>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</si>
  <si>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</si>
  <si>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</si>
  <si>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</si>
  <si>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</si>
  <si>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</si>
  <si>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</si>
  <si>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</si>
  <si>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</si>
  <si>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</si>
  <si>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</si>
  <si>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</si>
  <si>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</si>
  <si>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</si>
  <si>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</si>
  <si>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</si>
  <si>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</si>
  <si>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</si>
  <si>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</si>
  <si>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</si>
  <si>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</si>
  <si>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</si>
  <si>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</si>
  <si>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</si>
  <si>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</si>
  <si>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</si>
  <si>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</si>
  <si>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</si>
  <si>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</si>
  <si>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</si>
  <si>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</si>
  <si>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</si>
  <si>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</si>
  <si>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</si>
  <si>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</si>
  <si>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</si>
  <si>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</si>
  <si>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</si>
  <si>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</si>
  <si>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</si>
  <si>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</si>
  <si>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</si>
  <si>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</si>
  <si>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</si>
  <si>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</si>
  <si>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</si>
  <si>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</si>
  <si>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</si>
  <si>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</si>
  <si>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</si>
  <si>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</si>
  <si>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</si>
  <si>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</si>
  <si>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</si>
  <si>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</si>
  <si>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</si>
  <si>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</si>
  <si>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</si>
  <si>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</si>
  <si>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</si>
  <si>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</si>
  <si>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</si>
  <si>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</si>
  <si>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</si>
  <si>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</si>
  <si>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</si>
  <si>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</si>
  <si>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</si>
  <si>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</si>
  <si>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</si>
  <si>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</si>
  <si>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</si>
  <si>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</si>
  <si>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</si>
  <si>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</si>
  <si>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</si>
  <si>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</si>
  <si>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</si>
  <si>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</si>
  <si>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</si>
  <si>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</si>
  <si>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</si>
  <si>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</si>
  <si>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</si>
  <si>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</si>
  <si>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</si>
  <si>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</si>
  <si>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</si>
  <si>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</si>
  <si>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</si>
  <si>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</si>
  <si>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</si>
  <si>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</si>
  <si>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</si>
  <si>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</si>
  <si>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</si>
  <si>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</si>
  <si>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</si>
  <si>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</si>
  <si>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</si>
  <si>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</si>
  <si>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</si>
  <si>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</si>
  <si>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</si>
  <si>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</si>
  <si>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</si>
  <si>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</si>
  <si>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</si>
  <si>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</si>
  <si>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</si>
  <si>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</si>
  <si>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</si>
  <si>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</si>
  <si>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</si>
  <si>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</si>
  <si>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</si>
  <si>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</si>
  <si>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</si>
  <si>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</si>
  <si>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</si>
  <si>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</si>
  <si>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</si>
  <si>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</si>
  <si>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</si>
  <si>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</si>
  <si>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</si>
  <si>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</si>
  <si>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</si>
  <si>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</si>
  <si>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</si>
  <si>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</si>
  <si>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</si>
  <si>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</si>
  <si>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</si>
  <si>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</si>
  <si>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</si>
  <si>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</si>
  <si>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</si>
  <si>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</si>
  <si>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</si>
  <si>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</si>
  <si>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</si>
  <si>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</si>
  <si>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</si>
  <si>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</si>
  <si>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</si>
  <si>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</si>
  <si>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</si>
  <si>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</si>
  <si>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</si>
  <si>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</si>
  <si>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</si>
  <si>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</si>
  <si>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</si>
  <si>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</si>
  <si>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</si>
  <si>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</si>
  <si>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</si>
  <si>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</si>
  <si>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</si>
  <si>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</si>
  <si>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</si>
  <si>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</si>
  <si>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</si>
  <si>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</si>
  <si>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</si>
  <si>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</si>
  <si>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</si>
  <si>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</si>
  <si>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</si>
  <si>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</si>
  <si>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</si>
  <si>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</si>
  <si>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</si>
  <si>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</si>
  <si>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</si>
  <si>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</si>
  <si>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</si>
  <si>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</si>
  <si>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</si>
  <si>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</si>
  <si>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</si>
  <si>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</si>
  <si>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</si>
  <si>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</si>
  <si>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</si>
  <si>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</si>
  <si>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</si>
  <si>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</si>
  <si>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</si>
  <si>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</si>
  <si>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</si>
  <si>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</si>
  <si>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</si>
  <si>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</si>
  <si>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</si>
  <si>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</si>
  <si>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</si>
  <si>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</si>
  <si>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</si>
  <si>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</si>
  <si>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</si>
  <si>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</si>
  <si>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</si>
  <si>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</si>
  <si>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</si>
  <si>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</si>
  <si>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</si>
  <si>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</si>
  <si>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</si>
  <si>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</si>
  <si>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</si>
  <si>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</si>
  <si>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</si>
  <si>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</si>
  <si>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</si>
  <si>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</si>
  <si>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</si>
  <si>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</si>
  <si>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</si>
  <si>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</si>
  <si>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</si>
  <si>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</si>
  <si>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</si>
  <si>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</si>
  <si>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</si>
  <si>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</si>
  <si>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</si>
  <si>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</si>
  <si>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</si>
  <si>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</si>
  <si>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</si>
  <si>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</si>
  <si>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</si>
  <si>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</si>
  <si>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</si>
  <si>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</si>
  <si>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</si>
  <si>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</si>
  <si>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</si>
  <si>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</si>
  <si>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</si>
  <si>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</si>
  <si>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</si>
  <si>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</si>
  <si>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</si>
  <si>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</si>
  <si>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</si>
  <si>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</si>
  <si>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</si>
  <si>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</si>
  <si>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</si>
  <si>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</si>
  <si>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</si>
  <si>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</si>
  <si>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</si>
  <si>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</si>
  <si>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</si>
  <si>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</si>
  <si>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</si>
  <si>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</si>
  <si>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</si>
  <si>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</si>
  <si>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</si>
  <si>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</si>
  <si>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</si>
  <si>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</si>
  <si>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</si>
  <si>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</si>
  <si>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</si>
  <si>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</si>
  <si>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</si>
  <si>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</si>
  <si>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</si>
  <si>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</si>
  <si>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</si>
  <si>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</si>
  <si>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</si>
  <si>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</si>
  <si>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</si>
  <si>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</si>
  <si>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</si>
  <si>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</si>
  <si>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</si>
  <si>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</si>
  <si>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</si>
  <si>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</si>
  <si>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</si>
  <si>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</si>
  <si>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</si>
  <si>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</si>
  <si>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</si>
  <si>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</si>
  <si>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</si>
  <si>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</si>
  <si>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</si>
  <si>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</si>
  <si>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</si>
  <si>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</si>
  <si>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</si>
  <si>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</si>
  <si>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</si>
  <si>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</si>
  <si>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</si>
  <si>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</si>
  <si>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</si>
  <si>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</si>
  <si>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</si>
  <si>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</si>
  <si>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</si>
  <si>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</si>
  <si>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</si>
  <si>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</si>
  <si>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</si>
  <si>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</si>
  <si>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</si>
  <si>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</si>
  <si>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</si>
  <si>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</si>
  <si>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</si>
  <si>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</si>
  <si>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</si>
  <si>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</si>
  <si>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</si>
  <si>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</si>
  <si>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</si>
  <si>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</si>
  <si>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</si>
  <si>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</si>
  <si>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</si>
  <si>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</si>
  <si>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</si>
  <si>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</si>
  <si>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</si>
  <si>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</si>
  <si>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</si>
  <si>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</si>
  <si>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</si>
  <si>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</si>
  <si>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</si>
  <si>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</si>
  <si>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</si>
  <si>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</si>
  <si>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</si>
  <si>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</si>
  <si>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</si>
  <si>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</si>
  <si>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</si>
  <si>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</si>
  <si>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</si>
  <si>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</si>
  <si>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</si>
  <si>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</si>
  <si>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</si>
  <si>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</si>
  <si>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</si>
  <si>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</si>
  <si>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</si>
  <si>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</si>
  <si>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</si>
  <si>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</si>
  <si>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</si>
  <si>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</si>
  <si>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</si>
  <si>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</si>
  <si>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</si>
  <si>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</si>
  <si>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</si>
  <si>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</si>
  <si>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</si>
  <si>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</si>
  <si>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</si>
  <si>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</si>
  <si>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</si>
  <si>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</si>
  <si>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</si>
  <si>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</si>
  <si>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</si>
  <si>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</si>
  <si>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</si>
  <si>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</si>
  <si>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</si>
  <si>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</si>
  <si>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</si>
  <si>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</si>
  <si>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</si>
  <si>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</si>
  <si>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</si>
  <si>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</si>
  <si>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</si>
  <si>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</si>
  <si>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</si>
  <si>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</si>
  <si>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</si>
  <si>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</si>
  <si>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</si>
  <si>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</si>
  <si>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</si>
  <si>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</si>
  <si>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</si>
  <si>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</si>
  <si>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</si>
  <si>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</si>
  <si>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</si>
  <si>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</si>
  <si>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</si>
  <si>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</si>
  <si>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</si>
  <si>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</si>
  <si>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</si>
  <si>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</si>
  <si>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</si>
  <si>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</si>
  <si>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</si>
  <si>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</si>
  <si>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</si>
  <si>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</si>
  <si>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</si>
  <si>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</si>
  <si>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</si>
  <si>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</si>
  <si>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</si>
  <si>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</si>
  <si>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</si>
  <si>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</si>
  <si>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</si>
  <si>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</si>
  <si>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</si>
  <si>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</si>
  <si>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</si>
  <si>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</si>
  <si>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</si>
  <si>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</si>
  <si>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</si>
  <si>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</si>
  <si>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</si>
  <si>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</si>
  <si>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</si>
  <si>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</si>
  <si>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</si>
  <si>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</si>
  <si>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</si>
  <si>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</si>
  <si>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</si>
  <si>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</si>
  <si>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</si>
  <si>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</si>
  <si>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</si>
  <si>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</si>
  <si>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</si>
  <si>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</si>
  <si>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</si>
  <si>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</si>
  <si>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</si>
  <si>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</si>
  <si>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</si>
  <si>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</si>
  <si>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</si>
  <si>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</si>
  <si>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</si>
  <si>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</si>
  <si>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</si>
  <si>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</si>
  <si>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</si>
  <si>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</si>
  <si>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</si>
  <si>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</si>
  <si>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</si>
  <si>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</si>
  <si>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</si>
  <si>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</si>
  <si>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</si>
  <si>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</si>
  <si>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</si>
  <si>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</si>
  <si>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</si>
  <si>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</si>
  <si>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</si>
  <si>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</si>
  <si>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</si>
  <si>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</si>
  <si>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</si>
  <si>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</si>
  <si>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</si>
  <si>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</si>
  <si>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</si>
  <si>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</si>
  <si>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</si>
  <si>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</si>
  <si>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</si>
  <si>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</si>
  <si>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</si>
  <si>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</si>
  <si>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</si>
  <si>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</si>
  <si>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</si>
  <si>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</si>
  <si>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</si>
  <si>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</si>
  <si>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</si>
  <si>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</si>
  <si>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</si>
  <si>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</si>
  <si>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</si>
  <si>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</si>
  <si>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</si>
  <si>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</si>
  <si>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</si>
  <si>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</si>
  <si>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</si>
  <si>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</si>
  <si>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</si>
  <si>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</si>
  <si>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</si>
  <si>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</si>
  <si>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</si>
  <si>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</si>
  <si>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</si>
  <si>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</si>
  <si>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</si>
  <si>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</si>
  <si>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</si>
  <si>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</si>
  <si>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</si>
  <si>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</si>
  <si>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</si>
  <si>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</si>
  <si>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</si>
  <si>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</si>
  <si>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</si>
  <si>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</si>
  <si>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</si>
  <si>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</si>
  <si>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</si>
  <si>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</si>
  <si>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</si>
  <si>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</si>
  <si>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</si>
  <si>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</si>
  <si>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</si>
  <si>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</si>
  <si>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</si>
  <si>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</si>
  <si>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</si>
  <si>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</si>
  <si>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</si>
  <si>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</si>
  <si>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</si>
  <si>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</si>
  <si>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</si>
  <si>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</si>
  <si>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</si>
  <si>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</si>
  <si>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</si>
  <si>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</si>
  <si>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</si>
  <si>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</si>
  <si>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</si>
  <si>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</si>
  <si>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</si>
  <si>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</si>
  <si>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</si>
  <si>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</si>
  <si>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</si>
  <si>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</si>
  <si>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</si>
  <si>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</si>
  <si>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</si>
  <si>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</si>
  <si>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</si>
  <si>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</si>
  <si>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</si>
  <si>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</si>
  <si>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</si>
  <si>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</si>
  <si>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</si>
  <si>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</si>
  <si>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</si>
  <si>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</si>
  <si>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</si>
  <si>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</si>
  <si>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</si>
  <si>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</si>
  <si>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</si>
  <si>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</si>
  <si>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</si>
  <si>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</si>
  <si>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</si>
  <si>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</si>
  <si>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</si>
  <si>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</si>
  <si>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</si>
  <si>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</si>
  <si>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</si>
  <si>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</si>
  <si>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</si>
  <si>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</si>
  <si>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</si>
  <si>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</si>
  <si>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</si>
  <si>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</si>
  <si>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</si>
  <si>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</si>
  <si>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</si>
  <si>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</si>
  <si>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</si>
  <si>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</si>
  <si>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</si>
  <si>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</si>
  <si>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</si>
  <si>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</si>
  <si>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</si>
  <si>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</si>
  <si>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</si>
  <si>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</si>
  <si>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</si>
  <si>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</si>
  <si>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</si>
  <si>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</si>
  <si>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</si>
  <si>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</si>
  <si>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</si>
  <si>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</si>
  <si>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</si>
  <si>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</si>
  <si>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</si>
  <si>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</si>
  <si>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</si>
  <si>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</si>
  <si>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</si>
  <si>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</si>
  <si>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</si>
  <si>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</si>
  <si>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</si>
  <si>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</si>
  <si>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</si>
  <si>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</si>
  <si>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</si>
  <si>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</si>
  <si>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</si>
  <si>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</si>
  <si>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</si>
  <si>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</si>
  <si>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</si>
  <si>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</si>
  <si>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</si>
  <si>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</si>
  <si>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</si>
  <si>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</si>
  <si>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</si>
  <si>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</si>
  <si>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</si>
  <si>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</si>
  <si>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</si>
  <si>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</si>
  <si>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</si>
  <si>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</si>
  <si>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</si>
  <si>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</si>
  <si>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</si>
  <si>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</si>
  <si>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</si>
  <si>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</si>
  <si>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</si>
  <si>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</si>
  <si>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</si>
  <si>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</si>
  <si>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</si>
  <si>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</si>
  <si>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</si>
  <si>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</si>
  <si>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</si>
  <si>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</si>
  <si>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</si>
  <si>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</si>
  <si>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</si>
  <si>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</si>
  <si>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</si>
  <si>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</si>
  <si>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</si>
  <si>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</si>
  <si>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</si>
  <si>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</si>
  <si>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</si>
  <si>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</si>
  <si>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</si>
  <si>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</si>
  <si>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</si>
  <si>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</si>
  <si>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</si>
  <si>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</si>
  <si>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</si>
  <si>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</si>
  <si>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</si>
  <si>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</si>
  <si>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</si>
  <si>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</si>
  <si>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</si>
  <si>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</si>
  <si>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</si>
  <si>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</si>
  <si>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</si>
  <si>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</si>
  <si>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</si>
  <si>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</si>
  <si>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</si>
  <si>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</si>
  <si>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</si>
  <si>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</si>
  <si>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</si>
  <si>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</si>
  <si>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</si>
  <si>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</si>
  <si>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</si>
  <si>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</si>
  <si>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</si>
  <si>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</si>
  <si>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</si>
  <si>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</si>
  <si>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</si>
  <si>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</si>
  <si>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</si>
  <si>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</si>
  <si>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</si>
  <si>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</si>
  <si>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</si>
  <si>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</si>
  <si>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</si>
  <si>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</si>
  <si>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</si>
  <si>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</si>
  <si>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</si>
  <si>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</si>
  <si>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</si>
  <si>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</si>
  <si>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</si>
  <si>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</si>
  <si>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</si>
  <si>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</si>
  <si>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</si>
  <si>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</si>
  <si>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</si>
  <si>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</si>
  <si>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</si>
  <si>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</si>
  <si>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</si>
  <si>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</si>
  <si>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</si>
  <si>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</si>
  <si>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</si>
  <si>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</si>
  <si>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</si>
  <si>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</si>
  <si>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</si>
  <si>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</si>
  <si>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</si>
  <si>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</si>
  <si>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</si>
  <si>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</si>
  <si>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</si>
  <si>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</si>
  <si>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</si>
  <si>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</si>
  <si>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</si>
  <si>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</si>
  <si>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</si>
  <si>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</si>
  <si>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</si>
  <si>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</si>
  <si>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</si>
  <si>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</si>
  <si>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</si>
  <si>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</si>
  <si>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</si>
  <si>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</si>
  <si>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</si>
  <si>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</si>
  <si>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</si>
  <si>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</si>
  <si>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</si>
  <si>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</si>
  <si>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</si>
  <si>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</si>
  <si>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</si>
  <si>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</si>
  <si>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</si>
  <si>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</si>
  <si>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</si>
  <si>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</si>
  <si>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</si>
  <si>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</si>
  <si>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</si>
  <si>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</si>
  <si>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</si>
  <si>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</si>
  <si>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</si>
  <si>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</si>
  <si>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</si>
  <si>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</si>
  <si>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</si>
  <si>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</si>
  <si>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</si>
  <si>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</si>
  <si>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</si>
  <si>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</si>
  <si>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</si>
  <si>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</si>
  <si>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</si>
  <si>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</si>
  <si>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</si>
  <si>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</si>
  <si>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</si>
  <si>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</si>
  <si>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</si>
  <si>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</si>
  <si>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</si>
  <si>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</si>
  <si>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</si>
  <si>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</si>
  <si>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</si>
  <si>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</si>
  <si>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</si>
  <si>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</si>
  <si>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</si>
  <si>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</si>
  <si>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</si>
  <si>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</si>
  <si>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</si>
  <si>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</si>
  <si>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</si>
  <si>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</si>
  <si>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</si>
  <si>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</si>
  <si>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</si>
  <si>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</si>
  <si>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</si>
  <si>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</si>
  <si>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</si>
  <si>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</si>
  <si>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</si>
  <si>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</si>
  <si>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</si>
  <si>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</si>
  <si>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</si>
  <si>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</si>
  <si>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</si>
  <si>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</si>
  <si>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</si>
  <si>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</si>
  <si>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</si>
  <si>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</si>
  <si>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</si>
  <si>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</si>
  <si>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</si>
  <si>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</si>
  <si>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</si>
  <si>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</si>
  <si>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</si>
  <si>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</si>
  <si>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</si>
  <si>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</si>
  <si>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</si>
  <si>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</si>
  <si>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</si>
  <si>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</si>
  <si>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</si>
  <si>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</si>
  <si>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</si>
  <si>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</si>
  <si>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</si>
  <si>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</si>
  <si>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</si>
  <si>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</si>
  <si>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</si>
  <si>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</si>
  <si>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</si>
  <si>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</si>
  <si>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</si>
  <si>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</si>
  <si>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</si>
  <si>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</si>
  <si>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</si>
  <si>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</si>
  <si>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</si>
  <si>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</si>
  <si>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</si>
  <si>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</si>
  <si>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</si>
  <si>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</si>
  <si>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</si>
  <si>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</si>
  <si>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</si>
  <si>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</si>
  <si>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</si>
  <si>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</si>
  <si>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</si>
  <si>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</si>
  <si>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</si>
  <si>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</si>
  <si>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</si>
  <si>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</si>
  <si>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</si>
  <si>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</si>
  <si>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</si>
  <si>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</si>
  <si>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</si>
  <si>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</si>
  <si>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</si>
  <si>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</si>
  <si>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</si>
  <si>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</si>
  <si>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</si>
  <si>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</si>
  <si>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</si>
  <si>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</si>
  <si>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</si>
  <si>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</si>
  <si>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</si>
  <si>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</si>
  <si>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</si>
  <si>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</si>
  <si>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</si>
  <si>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</si>
  <si>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</si>
  <si>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</si>
  <si>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</si>
  <si>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</si>
  <si>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</si>
  <si>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</si>
  <si>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</si>
  <si>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</si>
  <si>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</si>
  <si>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</si>
  <si>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</si>
  <si>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</si>
  <si>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</si>
  <si>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</si>
  <si>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</si>
  <si>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</si>
  <si>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</si>
  <si>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</si>
  <si>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</si>
  <si>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</si>
  <si>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</si>
  <si>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</si>
  <si>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</si>
  <si>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</si>
  <si>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</si>
  <si>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</si>
  <si>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</si>
  <si>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</si>
  <si>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</si>
  <si>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</si>
  <si>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</si>
  <si>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</si>
  <si>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</si>
  <si>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</si>
  <si>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</si>
  <si>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</si>
  <si>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</si>
  <si>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</si>
  <si>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</si>
  <si>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</si>
  <si>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</si>
  <si>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</si>
  <si>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</si>
  <si>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</si>
  <si>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</si>
  <si>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</si>
  <si>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</si>
  <si>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</si>
  <si>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</si>
  <si>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</si>
  <si>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</si>
  <si>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</si>
  <si>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</si>
  <si>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</si>
  <si>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</si>
  <si>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</si>
  <si>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</si>
  <si>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</si>
  <si>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</si>
  <si>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</si>
  <si>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</si>
  <si>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</si>
  <si>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</si>
  <si>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</si>
  <si>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</si>
  <si>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</si>
  <si>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</si>
  <si>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</si>
  <si>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</si>
  <si>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</si>
  <si>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</si>
  <si>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</si>
  <si>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</si>
  <si>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</si>
  <si>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</si>
  <si>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</si>
  <si>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</si>
  <si>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</si>
  <si>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</si>
  <si>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</si>
  <si>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</si>
  <si>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</si>
  <si>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</si>
  <si>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</si>
  <si>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</si>
  <si>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</si>
  <si>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</si>
  <si>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</si>
  <si>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</si>
  <si>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</si>
  <si>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</si>
  <si>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</si>
  <si>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</si>
  <si>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</si>
  <si>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</si>
  <si>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</si>
  <si>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</si>
  <si>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</si>
  <si>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</si>
  <si>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</si>
  <si>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</si>
  <si>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</si>
  <si>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</si>
  <si>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</si>
  <si>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</si>
  <si>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</si>
  <si>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</si>
  <si>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</si>
  <si>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</si>
  <si>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</si>
  <si>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</si>
  <si>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</si>
  <si>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</si>
  <si>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</si>
  <si>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</si>
  <si>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</si>
  <si>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</si>
  <si>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</si>
  <si>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</si>
  <si>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</si>
  <si>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</si>
  <si>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</si>
  <si>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</si>
  <si>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</si>
  <si>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</si>
  <si>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</si>
  <si>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</si>
  <si>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</si>
  <si>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</si>
  <si>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</si>
  <si>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</si>
  <si>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</si>
  <si>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</si>
  <si>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</si>
  <si>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</si>
  <si>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</si>
  <si>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</si>
  <si>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</si>
  <si>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</si>
  <si>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</si>
  <si>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</si>
  <si>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</si>
  <si>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</si>
  <si>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</si>
  <si>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</si>
  <si>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</si>
  <si>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</si>
  <si>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</si>
  <si>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</si>
  <si>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</si>
  <si>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</si>
  <si>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</si>
  <si>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</si>
  <si>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</si>
  <si>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</si>
  <si>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</si>
  <si>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</si>
  <si>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</si>
  <si>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</si>
  <si>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</si>
  <si>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</si>
  <si>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</si>
  <si>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</si>
  <si>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</si>
  <si>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</si>
  <si>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</si>
  <si>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</si>
  <si>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</si>
  <si>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</si>
  <si>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</si>
  <si>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</si>
  <si>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</si>
  <si>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</si>
  <si>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</si>
  <si>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</si>
  <si>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</si>
  <si>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</si>
  <si>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</si>
  <si>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</si>
  <si>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</si>
  <si>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</si>
  <si>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</si>
  <si>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</si>
  <si>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</si>
  <si>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</si>
  <si>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</si>
  <si>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</si>
  <si>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</si>
  <si>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</si>
  <si>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</si>
  <si>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</si>
  <si>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</si>
  <si>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</si>
  <si>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</si>
  <si>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</si>
  <si>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</si>
  <si>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</si>
  <si>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</si>
  <si>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</si>
  <si>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</si>
  <si>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</si>
  <si>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</si>
  <si>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</si>
  <si>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</si>
  <si>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</si>
  <si>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</si>
  <si>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</si>
  <si>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</si>
  <si>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</si>
  <si>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</si>
  <si>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</si>
  <si>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</si>
  <si>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</si>
  <si>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</si>
  <si>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</si>
  <si>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</si>
  <si>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</si>
  <si>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</si>
  <si>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</si>
  <si>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</si>
  <si>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</si>
  <si>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</si>
  <si>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</si>
  <si>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</si>
  <si>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</si>
  <si>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</si>
  <si>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</si>
  <si>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</si>
  <si>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</si>
  <si>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</si>
  <si>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</si>
  <si>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</si>
  <si>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</si>
  <si>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</si>
  <si>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</si>
  <si>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</si>
  <si>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</si>
  <si>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</si>
  <si>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</si>
  <si>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</si>
  <si>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</si>
  <si>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</si>
  <si>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</si>
  <si>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</si>
  <si>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</si>
  <si>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</si>
  <si>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</si>
  <si>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</si>
  <si>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</si>
  <si>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</si>
  <si>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</si>
  <si>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</si>
  <si>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</si>
  <si>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</si>
  <si>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</si>
  <si>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</si>
  <si>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</si>
  <si>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</si>
  <si>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</si>
  <si>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</si>
  <si>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</si>
  <si>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</si>
  <si>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</si>
  <si>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</si>
  <si>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</si>
  <si>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</si>
  <si>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</si>
  <si>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</si>
  <si>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</si>
  <si>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</si>
  <si>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</si>
  <si>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</si>
  <si>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</si>
  <si>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</si>
  <si>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</si>
  <si>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</si>
  <si>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</si>
  <si>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</si>
  <si>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</si>
  <si>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</si>
  <si>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</si>
  <si>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</si>
  <si>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</si>
  <si>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</si>
  <si>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</si>
  <si>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</si>
  <si>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</si>
  <si>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</si>
  <si>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</si>
  <si>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</si>
  <si>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</si>
  <si>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</si>
  <si>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</si>
  <si>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</si>
  <si>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</si>
  <si>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</si>
  <si>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</si>
  <si>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</si>
  <si>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</si>
  <si>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</si>
  <si>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</si>
  <si>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</si>
  <si>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</si>
  <si>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</si>
  <si>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</si>
  <si>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</si>
  <si>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</si>
  <si>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</si>
  <si>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</si>
  <si>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</si>
  <si>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</si>
  <si>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</si>
  <si>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</si>
  <si>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</si>
  <si>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</si>
  <si>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</si>
  <si>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</si>
  <si>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</si>
  <si>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</si>
  <si>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</si>
  <si>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</si>
  <si>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</si>
  <si>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</si>
  <si>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</si>
  <si>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</si>
  <si>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</si>
  <si>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</si>
  <si>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</si>
  <si>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</si>
  <si>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</si>
  <si>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</si>
  <si>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</si>
  <si>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</si>
  <si>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</si>
  <si>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</si>
  <si>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</si>
  <si>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</si>
  <si>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</si>
  <si>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</si>
  <si>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</si>
  <si>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</si>
  <si>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</si>
  <si>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</si>
  <si>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</si>
  <si>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</si>
  <si>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</si>
  <si>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</si>
  <si>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</si>
  <si>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</si>
  <si>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</si>
  <si>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</si>
  <si>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</si>
  <si>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</si>
  <si>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</si>
  <si>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</si>
  <si>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</si>
  <si>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</si>
  <si>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</si>
  <si>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</si>
  <si>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</si>
  <si>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</si>
  <si>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</si>
  <si>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</si>
  <si>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</si>
  <si>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</si>
  <si>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</si>
  <si>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</si>
  <si>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</si>
  <si>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</si>
  <si>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</si>
  <si>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</si>
  <si>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</si>
  <si>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</si>
  <si>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</si>
  <si>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</si>
  <si>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</si>
  <si>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</si>
  <si>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</si>
  <si>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</si>
  <si>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</si>
  <si>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</si>
  <si>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</si>
  <si>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</si>
  <si>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</si>
  <si>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</si>
  <si>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</si>
  <si>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</si>
  <si>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</si>
  <si>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</si>
  <si>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</si>
  <si>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</si>
  <si>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</si>
  <si>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</si>
  <si>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</si>
  <si>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</si>
  <si>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</si>
  <si>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</si>
  <si>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</si>
  <si>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</si>
  <si>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</si>
  <si>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</si>
  <si>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</si>
  <si>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</si>
  <si>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</si>
  <si>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</si>
  <si>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</si>
  <si>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</si>
  <si>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</si>
  <si>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</si>
  <si>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</si>
  <si>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</si>
  <si>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</si>
  <si>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</si>
  <si>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</si>
  <si>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</si>
  <si>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</si>
  <si>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</si>
  <si>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</si>
  <si>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</si>
  <si>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</si>
  <si>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</si>
  <si>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</si>
  <si>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</si>
  <si>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</si>
  <si>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</si>
  <si>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</si>
  <si>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</si>
  <si>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</si>
  <si>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</si>
  <si>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</si>
  <si>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</si>
  <si>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</si>
  <si>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</si>
  <si>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</si>
  <si>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</si>
  <si>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</si>
  <si>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</si>
  <si>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</si>
  <si>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</si>
  <si>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</si>
  <si>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</si>
  <si>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</si>
  <si>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</si>
  <si>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</si>
  <si>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</si>
  <si>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</si>
  <si>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</si>
  <si>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</si>
  <si>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</si>
  <si>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</si>
  <si>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</si>
  <si>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</si>
  <si>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</si>
  <si>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</si>
  <si>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</si>
  <si>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</si>
  <si>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</si>
  <si>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</si>
  <si>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</si>
  <si>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</si>
  <si>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</si>
  <si>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</si>
  <si>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</si>
  <si>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</si>
  <si>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</si>
  <si>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</si>
  <si>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</si>
  <si>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</si>
  <si>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</si>
  <si>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</si>
  <si>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</si>
  <si>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</si>
  <si>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</si>
  <si>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</si>
  <si>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</si>
  <si>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</si>
  <si>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</si>
  <si>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</si>
  <si>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</si>
  <si>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</si>
  <si>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</si>
  <si>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</si>
  <si>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</si>
  <si>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</si>
  <si>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</si>
  <si>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</si>
  <si>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</si>
  <si>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</si>
  <si>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</si>
  <si>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</si>
  <si>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</si>
  <si>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</si>
  <si>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</si>
  <si>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</si>
  <si>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</si>
  <si>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</si>
  <si>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</si>
  <si>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</si>
  <si>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</si>
  <si>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</si>
  <si>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</si>
  <si>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</si>
  <si>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</si>
  <si>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</si>
  <si>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</si>
  <si>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</si>
  <si>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</si>
  <si>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</si>
  <si>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</si>
  <si>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</si>
  <si>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</si>
  <si>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</si>
  <si>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</si>
  <si>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</si>
  <si>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</si>
  <si>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</si>
  <si>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</si>
  <si>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</si>
  <si>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</si>
  <si>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</si>
  <si>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</si>
  <si>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</si>
  <si>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</si>
  <si>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</si>
  <si>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</si>
  <si>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</si>
  <si>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</si>
  <si>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</si>
  <si>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</si>
  <si>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</si>
  <si>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</si>
  <si>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</si>
  <si>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</si>
  <si>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</si>
  <si>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</si>
  <si>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</si>
  <si>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</si>
  <si>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</si>
  <si>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</si>
  <si>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</si>
  <si>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</si>
  <si>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</si>
  <si>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</si>
  <si>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</si>
  <si>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</si>
  <si>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</si>
  <si>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</si>
  <si>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</si>
  <si>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</si>
  <si>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</si>
  <si>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</si>
  <si>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</si>
  <si>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</si>
  <si>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</si>
  <si>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</si>
  <si>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</si>
  <si>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</si>
  <si>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</si>
  <si>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</si>
  <si>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</si>
  <si>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</si>
  <si>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</si>
  <si>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</si>
  <si>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</si>
  <si>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</si>
  <si>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</si>
  <si>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</si>
  <si>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</si>
  <si>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</si>
  <si>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</si>
  <si>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</si>
  <si>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</si>
  <si>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</si>
  <si>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</si>
  <si>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</si>
  <si>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</si>
  <si>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</si>
  <si>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</si>
  <si>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</si>
  <si>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</si>
  <si>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</si>
  <si>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</si>
  <si>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</si>
  <si>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</si>
  <si>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</si>
  <si>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</si>
  <si>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</si>
  <si>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</si>
  <si>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</si>
  <si>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</si>
  <si>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</si>
  <si>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</si>
  <si>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</si>
  <si>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</si>
  <si>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</si>
  <si>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</si>
  <si>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</si>
  <si>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</si>
  <si>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</si>
  <si>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</si>
  <si>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</si>
  <si>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</si>
  <si>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</si>
  <si>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</si>
  <si>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</si>
  <si>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</si>
  <si>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</si>
  <si>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</si>
  <si>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</si>
  <si>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</si>
  <si>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</si>
  <si>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</si>
  <si>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</si>
  <si>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</si>
  <si>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</si>
  <si>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</si>
  <si>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</si>
  <si>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</si>
  <si>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</si>
  <si>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</si>
  <si>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</si>
  <si>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</si>
  <si>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</si>
  <si>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</si>
  <si>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</si>
  <si>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</si>
  <si>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</si>
  <si>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</si>
  <si>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</si>
  <si>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</si>
  <si>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</si>
  <si>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</si>
  <si>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</si>
  <si>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</si>
  <si>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</si>
  <si>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</si>
  <si>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</si>
  <si>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</si>
  <si>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</si>
  <si>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</si>
  <si>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</si>
  <si>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</si>
  <si>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</si>
  <si>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</si>
  <si>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</si>
  <si>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</si>
  <si>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</si>
  <si>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</si>
  <si>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</si>
  <si>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</si>
  <si>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</si>
  <si>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</si>
  <si>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</si>
  <si>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</si>
  <si>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</si>
  <si>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</si>
  <si>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</si>
  <si>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</si>
  <si>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</si>
  <si>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</si>
  <si>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</si>
  <si>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</si>
  <si>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</si>
  <si>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</si>
  <si>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</si>
  <si>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</si>
  <si>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</si>
  <si>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</si>
  <si>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</si>
  <si>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</si>
  <si>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</si>
  <si>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</si>
  <si>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</si>
  <si>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</si>
  <si>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</si>
  <si>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</si>
  <si>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</si>
  <si>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</si>
  <si>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</si>
  <si>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</si>
  <si>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</si>
  <si>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</si>
  <si>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</si>
  <si>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</si>
  <si>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</si>
  <si>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</si>
  <si>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</si>
  <si>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</si>
  <si>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</si>
  <si>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</si>
  <si>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</si>
  <si>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</si>
  <si>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</si>
  <si>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</si>
  <si>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</si>
  <si>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</si>
  <si>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</si>
  <si>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</si>
  <si>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</si>
  <si>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</si>
  <si>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</si>
  <si>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</si>
  <si>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</si>
  <si>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</si>
  <si>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</si>
  <si>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</si>
  <si>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</si>
  <si>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</si>
  <si>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</si>
  <si>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</si>
  <si>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</si>
  <si>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</si>
  <si>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</si>
  <si>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</si>
  <si>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</si>
  <si>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</si>
  <si>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</si>
  <si>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</si>
  <si>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</si>
  <si>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</si>
  <si>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</si>
  <si>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</si>
  <si>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</si>
  <si>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</si>
  <si>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</si>
  <si>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</si>
  <si>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</si>
  <si>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</si>
  <si>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</si>
  <si>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</si>
  <si>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</si>
  <si>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</si>
  <si>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</si>
  <si>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</si>
  <si>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</si>
  <si>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</si>
  <si>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</si>
  <si>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</si>
  <si>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</si>
  <si>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</si>
  <si>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</si>
  <si>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</si>
  <si>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</si>
  <si>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</si>
  <si>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</si>
  <si>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</si>
  <si>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</si>
  <si>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</si>
  <si>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</si>
  <si>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</si>
  <si>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</si>
  <si>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</si>
  <si>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</si>
  <si>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</si>
  <si>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</si>
  <si>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</si>
  <si>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</si>
  <si>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</si>
  <si>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</si>
  <si>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</si>
  <si>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</si>
  <si>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</si>
  <si>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</si>
  <si>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</si>
  <si>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</si>
  <si>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</si>
  <si>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</si>
  <si>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</si>
  <si>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</si>
  <si>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</si>
  <si>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</si>
  <si>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</si>
  <si>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</si>
  <si>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</si>
  <si>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</si>
  <si>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</si>
  <si>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</si>
  <si>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</si>
  <si>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</si>
  <si>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</si>
  <si>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</si>
  <si>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</si>
  <si>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</si>
  <si>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</si>
  <si>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</si>
  <si>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</si>
  <si>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</si>
  <si>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</si>
  <si>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</si>
  <si>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</si>
  <si>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</si>
  <si>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</si>
  <si>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</si>
  <si>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</si>
  <si>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</si>
  <si>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</si>
  <si>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</si>
  <si>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</si>
  <si>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</si>
  <si>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</si>
  <si>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</si>
  <si>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</si>
  <si>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</si>
  <si>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</si>
  <si>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</si>
  <si>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</si>
  <si>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</si>
  <si>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</si>
  <si>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</si>
  <si>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</si>
  <si>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</si>
  <si>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</si>
  <si>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</si>
  <si>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</si>
  <si>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</si>
  <si>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</si>
  <si>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</si>
  <si>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</si>
  <si>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</si>
  <si>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</si>
  <si>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</si>
  <si>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</si>
  <si>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</si>
  <si>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</si>
  <si>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</si>
  <si>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</si>
  <si>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</si>
  <si>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</si>
  <si>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</si>
  <si>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</si>
  <si>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</si>
  <si>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</si>
  <si>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</si>
  <si>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</si>
  <si>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</si>
  <si>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</si>
  <si>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</si>
  <si>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</si>
  <si>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</si>
  <si>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</si>
  <si>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</si>
  <si>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</si>
  <si>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</si>
  <si>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</si>
  <si>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</si>
  <si>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</si>
  <si>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</si>
  <si>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</si>
  <si>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</si>
  <si>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</si>
  <si>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</si>
  <si>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</si>
  <si>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</si>
  <si>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</si>
  <si>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</si>
  <si>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</si>
  <si>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</si>
  <si>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</si>
  <si>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</si>
  <si>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</si>
  <si>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</si>
  <si>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</si>
  <si>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</si>
  <si>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</si>
  <si>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</si>
  <si>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</si>
  <si>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</si>
  <si>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</si>
  <si>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</si>
  <si>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</si>
  <si>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</si>
  <si>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</si>
  <si>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</si>
  <si>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</si>
  <si>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</si>
  <si>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</si>
  <si>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</si>
  <si>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</si>
  <si>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</si>
  <si>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</si>
  <si>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</si>
  <si>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</si>
  <si>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</si>
  <si>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</si>
  <si>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</si>
  <si>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</si>
  <si>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</si>
  <si>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</si>
  <si>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</si>
  <si>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</si>
  <si>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</si>
  <si>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</si>
  <si>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</si>
  <si>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</si>
  <si>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</si>
  <si>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</si>
  <si>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</si>
  <si>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</si>
  <si>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</si>
  <si>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</si>
  <si>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</si>
  <si>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</si>
  <si>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</si>
  <si>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</si>
  <si>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</si>
  <si>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</si>
  <si>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</si>
  <si>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</si>
  <si>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</si>
  <si>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</si>
  <si>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</si>
  <si>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</si>
  <si>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</si>
  <si>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</si>
  <si>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</si>
  <si>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</si>
  <si>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</si>
  <si>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</si>
  <si>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</si>
  <si>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</si>
  <si>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</si>
  <si>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</si>
  <si>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</si>
  <si>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</si>
  <si>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</si>
  <si>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</si>
  <si>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</si>
  <si>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</si>
  <si>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</si>
  <si>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</si>
  <si>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</si>
  <si>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</si>
  <si>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</si>
  <si>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</si>
  <si>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</si>
  <si>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</si>
  <si>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</si>
  <si>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</si>
  <si>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</si>
  <si>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</si>
  <si>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</si>
  <si>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</si>
  <si>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</si>
  <si>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</si>
  <si>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</si>
  <si>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</si>
  <si>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</si>
  <si>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</si>
  <si>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</si>
  <si>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</si>
  <si>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</si>
  <si>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</si>
  <si>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</si>
  <si>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</si>
  <si>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</si>
  <si>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</si>
  <si>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</si>
  <si>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</si>
  <si>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</si>
  <si>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</si>
  <si>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</si>
  <si>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</si>
  <si>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</si>
  <si>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</si>
  <si>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</si>
  <si>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</si>
  <si>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</si>
  <si>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</si>
  <si>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</si>
  <si>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</si>
  <si>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</si>
  <si>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</si>
  <si>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</si>
  <si>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</si>
  <si>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</si>
  <si>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</si>
  <si>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</si>
  <si>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</si>
  <si>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</si>
  <si>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</si>
  <si>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</si>
  <si>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</si>
  <si>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</si>
  <si>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</si>
  <si>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</si>
  <si>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</si>
  <si>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</si>
  <si>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</si>
  <si>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</si>
  <si>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</si>
  <si>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</si>
  <si>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</si>
  <si>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</si>
  <si>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</si>
  <si>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</si>
  <si>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</si>
  <si>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</si>
  <si>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</si>
  <si>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</si>
  <si>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</si>
  <si>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</si>
  <si>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</si>
  <si>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</si>
  <si>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</si>
  <si>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</si>
  <si>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</si>
  <si>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</si>
  <si>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</si>
  <si>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</si>
  <si>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</si>
  <si>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</si>
  <si>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</si>
  <si>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</si>
  <si>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</si>
  <si>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</si>
  <si>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</si>
  <si>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</si>
  <si>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</si>
  <si>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</si>
  <si>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</si>
  <si>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</si>
  <si>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</si>
  <si>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</si>
  <si>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</si>
  <si>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</si>
  <si>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</si>
  <si>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</si>
  <si>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</si>
  <si>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</si>
  <si>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</si>
  <si>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</si>
  <si>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</si>
  <si>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</si>
  <si>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</si>
  <si>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</si>
  <si>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</si>
  <si>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</si>
  <si>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</si>
  <si>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</si>
  <si>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</si>
  <si>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</si>
  <si>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</si>
  <si>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</si>
  <si>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</si>
  <si>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</si>
  <si>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</si>
  <si>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</si>
  <si>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</si>
  <si>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</si>
  <si>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</si>
  <si>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</si>
  <si>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</si>
  <si>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</si>
  <si>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</si>
  <si>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</si>
  <si>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</si>
  <si>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</si>
  <si>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</si>
  <si>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</si>
  <si>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</si>
  <si>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</si>
  <si>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</si>
  <si>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</si>
  <si>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</si>
  <si>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</si>
  <si>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</si>
  <si>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</si>
  <si>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</si>
  <si>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</si>
  <si>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</si>
  <si>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</si>
  <si>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</si>
  <si>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</si>
  <si>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</si>
  <si>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</si>
  <si>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</si>
  <si>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</si>
  <si>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</si>
  <si>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</si>
  <si>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</si>
  <si>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</si>
  <si>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</si>
  <si>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</si>
  <si>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</si>
  <si>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</si>
  <si>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</si>
  <si>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</si>
  <si>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</si>
  <si>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</si>
  <si>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</si>
  <si>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</si>
  <si>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</si>
  <si>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</si>
  <si>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</si>
  <si>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</si>
  <si>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</si>
  <si>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</si>
  <si>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</si>
  <si>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</si>
  <si>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</si>
  <si>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</si>
  <si>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</si>
  <si>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</si>
  <si>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</si>
  <si>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</si>
  <si>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</si>
  <si>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</si>
  <si>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</si>
  <si>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</si>
  <si>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</si>
  <si>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</si>
  <si>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</si>
  <si>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</si>
  <si>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</si>
  <si>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</si>
  <si>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</si>
  <si>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</si>
  <si>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</si>
  <si>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</si>
  <si>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</si>
  <si>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</si>
  <si>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</si>
  <si>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</si>
  <si>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</si>
  <si>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</si>
  <si>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</si>
  <si>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</si>
  <si>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</si>
  <si>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</si>
  <si>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</si>
  <si>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</si>
  <si>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</si>
  <si>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</si>
  <si>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</si>
  <si>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</si>
  <si>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</si>
  <si>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</si>
  <si>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</si>
  <si>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</si>
  <si>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</si>
  <si>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</si>
  <si>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</si>
  <si>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</si>
  <si>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</si>
  <si>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</si>
  <si>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</si>
  <si>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</si>
  <si>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</si>
  <si>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</si>
  <si>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</si>
  <si>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</si>
  <si>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</si>
  <si>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</si>
  <si>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</si>
  <si>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</si>
  <si>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</si>
  <si>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</si>
  <si>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</si>
  <si>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</si>
  <si>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</si>
  <si>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</si>
  <si>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</si>
  <si>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</si>
  <si>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</si>
  <si>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</si>
  <si>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</si>
  <si>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</si>
  <si>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</si>
  <si>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</si>
  <si>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</si>
  <si>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</si>
  <si>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</si>
  <si>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</si>
  <si>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</si>
  <si>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</si>
  <si>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</si>
  <si>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</si>
  <si>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</si>
  <si>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</si>
  <si>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</si>
  <si>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</si>
  <si>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</si>
  <si>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</si>
  <si>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</si>
  <si>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</si>
  <si>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</si>
  <si>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</si>
  <si>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</si>
  <si>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</si>
  <si>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</si>
  <si>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</si>
  <si>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</si>
  <si>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</si>
  <si>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</si>
  <si>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</si>
  <si>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</si>
  <si>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</si>
  <si>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</si>
  <si>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</si>
  <si>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</si>
  <si>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</si>
  <si>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</si>
  <si>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</si>
  <si>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</si>
  <si>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</si>
  <si>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</si>
  <si>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</si>
  <si>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</si>
  <si>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</si>
  <si>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</si>
  <si>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</si>
  <si>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</si>
  <si>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</si>
  <si>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</si>
  <si>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</si>
  <si>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</si>
  <si>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</si>
  <si>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</si>
  <si>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</si>
  <si>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</si>
  <si>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</si>
  <si>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</si>
  <si>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</si>
  <si>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</si>
  <si>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</si>
  <si>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</si>
  <si>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</si>
  <si>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</si>
  <si>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</si>
  <si>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</si>
  <si>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</si>
  <si>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</si>
  <si>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</si>
  <si>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</si>
  <si>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</si>
  <si>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</si>
  <si>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</si>
  <si>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</si>
  <si>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</si>
  <si>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</si>
  <si>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</si>
  <si>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</si>
  <si>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</si>
  <si>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</si>
  <si>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</si>
  <si>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</si>
  <si>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</si>
  <si>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</si>
  <si>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</si>
  <si>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</si>
  <si>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</si>
  <si>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</si>
  <si>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</si>
  <si>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</si>
  <si>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</si>
  <si>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</si>
  <si>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</si>
  <si>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</si>
  <si>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</si>
  <si>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</si>
  <si>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</si>
  <si>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</si>
  <si>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</si>
  <si>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</si>
  <si>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</si>
  <si>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</si>
  <si>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</si>
  <si>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</si>
  <si>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</si>
  <si>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</si>
  <si>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</si>
  <si>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</si>
  <si>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</si>
  <si>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</si>
  <si>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</si>
  <si>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</si>
  <si>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</si>
  <si>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</si>
  <si>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</si>
  <si>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</si>
  <si>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</si>
  <si>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</si>
  <si>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</si>
  <si>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</si>
  <si>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</si>
  <si>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</si>
  <si>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</si>
  <si>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</si>
  <si>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</si>
  <si>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</si>
  <si>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</si>
  <si>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</si>
  <si>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</si>
  <si>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</si>
  <si>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</si>
  <si>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</si>
  <si>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</si>
  <si>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</si>
  <si>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</si>
  <si>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</si>
  <si>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</si>
  <si>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</si>
  <si>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</si>
  <si>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</si>
  <si>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</si>
  <si>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</si>
  <si>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</si>
  <si>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</si>
  <si>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</si>
  <si>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</si>
  <si>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</si>
  <si>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</si>
  <si>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</si>
  <si>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</si>
  <si>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</si>
  <si>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</si>
  <si>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</si>
  <si>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</si>
  <si>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</si>
  <si>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</si>
  <si>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</si>
  <si>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</si>
  <si>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</si>
  <si>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</si>
  <si>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</si>
  <si>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</si>
  <si>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</si>
  <si>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</si>
  <si>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</si>
  <si>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</si>
  <si>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</si>
  <si>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</si>
  <si>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</si>
  <si>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</si>
  <si>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</si>
  <si>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</si>
  <si>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</si>
  <si>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</si>
  <si>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</si>
  <si>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</si>
  <si>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</si>
  <si>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</si>
  <si>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</si>
  <si>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</si>
  <si>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</si>
  <si>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</si>
  <si>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</si>
  <si>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</si>
  <si>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</si>
  <si>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</si>
  <si>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</si>
  <si>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</si>
  <si>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</si>
  <si>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</si>
  <si>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</si>
  <si>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</si>
  <si>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</si>
  <si>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</si>
  <si>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</si>
  <si>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</si>
  <si>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</si>
  <si>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</si>
  <si>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</si>
  <si>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</si>
  <si>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</si>
  <si>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</si>
  <si>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</si>
  <si>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</si>
  <si>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</si>
  <si>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</si>
  <si>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</si>
  <si>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</si>
  <si>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</si>
  <si>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</si>
  <si>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</si>
  <si>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</si>
  <si>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</si>
  <si>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</si>
  <si>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</si>
  <si>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</si>
  <si>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</si>
  <si>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</si>
  <si>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</si>
  <si>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</si>
  <si>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</si>
  <si>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</si>
  <si>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</si>
  <si>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</si>
  <si>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</si>
  <si>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</si>
  <si>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</si>
  <si>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</si>
  <si>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</si>
  <si>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</si>
  <si>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</si>
  <si>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</si>
  <si>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</si>
  <si>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</si>
  <si>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</si>
  <si>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</si>
  <si>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</si>
  <si>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</si>
  <si>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</si>
  <si>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</si>
  <si>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</si>
  <si>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</si>
  <si>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</si>
  <si>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</si>
  <si>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</si>
  <si>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</si>
  <si>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</si>
  <si>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</si>
  <si>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</si>
  <si>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</si>
  <si>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</si>
  <si>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</si>
  <si>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</si>
  <si>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</si>
  <si>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</si>
  <si>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</si>
  <si>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</si>
  <si>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</si>
  <si>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</si>
  <si>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</si>
  <si>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</si>
  <si>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</si>
  <si>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</si>
  <si>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</si>
  <si>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</si>
  <si>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</si>
  <si>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</si>
  <si>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</si>
  <si>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</si>
  <si>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</si>
  <si>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</si>
  <si>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</si>
  <si>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</si>
  <si>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</si>
  <si>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</si>
  <si>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</si>
  <si>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</si>
  <si>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</si>
  <si>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</si>
  <si>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</si>
  <si>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</si>
  <si>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</si>
  <si>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</si>
  <si>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</si>
  <si>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</si>
  <si>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</si>
  <si>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</si>
  <si>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</si>
  <si>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</si>
  <si>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</si>
  <si>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</si>
  <si>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</si>
  <si>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</si>
  <si>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</si>
  <si>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</si>
  <si>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</si>
  <si>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</si>
  <si>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</si>
  <si>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</si>
  <si>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</si>
  <si>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</si>
  <si>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</si>
  <si>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</si>
  <si>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</si>
  <si>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</si>
  <si>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</si>
  <si>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</si>
  <si>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</si>
  <si>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</si>
  <si>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</si>
  <si>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</si>
  <si>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</si>
  <si>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</si>
  <si>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</si>
  <si>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</si>
  <si>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</si>
  <si>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</si>
  <si>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</si>
  <si>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</si>
  <si>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</si>
  <si>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</si>
  <si>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</si>
  <si>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</si>
  <si>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</si>
  <si>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</si>
  <si>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</si>
  <si>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</si>
  <si>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</si>
  <si>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</si>
  <si>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</si>
  <si>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</si>
  <si>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</si>
  <si>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</si>
  <si>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</si>
  <si>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</si>
  <si>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</si>
  <si>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</si>
  <si>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</si>
  <si>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</si>
  <si>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</si>
  <si>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</si>
  <si>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</si>
  <si>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</si>
  <si>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</si>
  <si>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</si>
  <si>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</si>
  <si>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</si>
  <si>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</si>
  <si>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</si>
  <si>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</si>
  <si>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</si>
  <si>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</si>
  <si>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</si>
  <si>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</si>
  <si>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</si>
  <si>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</si>
  <si>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</si>
  <si>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</si>
  <si>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</si>
  <si>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</si>
  <si>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</si>
  <si>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</si>
  <si>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</si>
  <si>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</si>
  <si>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</si>
  <si>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</si>
  <si>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</si>
  <si>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</si>
  <si>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</si>
  <si>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</si>
  <si>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</si>
  <si>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</si>
  <si>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</si>
  <si>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</si>
  <si>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</si>
  <si>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</si>
  <si>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</si>
  <si>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</si>
  <si>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</si>
  <si>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</si>
  <si>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</si>
  <si>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</si>
  <si>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</si>
  <si>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</si>
  <si>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</si>
  <si>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</si>
  <si>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</si>
  <si>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</si>
  <si>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</si>
  <si>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</si>
  <si>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</si>
  <si>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</si>
  <si>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</si>
  <si>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</si>
  <si>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</si>
  <si>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</si>
  <si>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</si>
  <si>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</si>
  <si>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</si>
  <si>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</si>
  <si>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</si>
  <si>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</si>
  <si>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</si>
  <si>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</si>
  <si>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</si>
  <si>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</si>
  <si>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</si>
  <si>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</si>
  <si>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</si>
  <si>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</si>
  <si>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</si>
  <si>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</si>
  <si>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</si>
  <si>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</si>
  <si>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</si>
  <si>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</si>
  <si>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</si>
  <si>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</si>
  <si>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</si>
  <si>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</si>
  <si>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</si>
  <si>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</si>
  <si>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</si>
  <si>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</si>
  <si>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</si>
  <si>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</si>
  <si>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</si>
  <si>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</si>
  <si>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</si>
  <si>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</si>
  <si>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</si>
  <si>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</si>
  <si>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</si>
  <si>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</si>
  <si>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</si>
  <si>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</si>
  <si>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</si>
  <si>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</si>
  <si>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</si>
  <si>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</si>
  <si>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</si>
  <si>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</si>
  <si>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</si>
  <si>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</si>
  <si>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</si>
  <si>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</si>
  <si>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</si>
  <si>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</si>
  <si>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</si>
  <si>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</si>
  <si>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</si>
  <si>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</si>
  <si>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</si>
  <si>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</si>
  <si>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</si>
  <si>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</si>
  <si>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</si>
  <si>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</si>
  <si>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</si>
  <si>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</si>
  <si>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</si>
  <si>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</si>
  <si>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</si>
  <si>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</si>
  <si>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</si>
  <si>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</si>
  <si>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</si>
  <si>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</si>
  <si>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</si>
  <si>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</si>
  <si>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</si>
  <si>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</si>
  <si>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</si>
  <si>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</si>
  <si>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</si>
  <si>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</si>
  <si>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</si>
  <si>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</si>
  <si>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</si>
  <si>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</si>
  <si>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</si>
  <si>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</si>
  <si>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</si>
  <si>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</si>
  <si>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</si>
  <si>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</si>
  <si>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</si>
  <si>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</si>
  <si>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</si>
  <si>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</si>
  <si>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</si>
  <si>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</si>
  <si>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</si>
  <si>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</si>
  <si>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</si>
  <si>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</si>
  <si>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</si>
  <si>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</si>
  <si>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</si>
  <si>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</si>
  <si>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</si>
  <si>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</si>
  <si>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</si>
  <si>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</si>
  <si>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</si>
  <si>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</si>
  <si>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</si>
  <si>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</si>
  <si>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</si>
  <si>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</si>
  <si>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</si>
  <si>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</si>
  <si>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</si>
  <si>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</si>
  <si>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</si>
  <si>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</si>
  <si>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</si>
  <si>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</si>
  <si>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</si>
  <si>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</si>
  <si>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</si>
  <si>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</si>
  <si>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</si>
  <si>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</si>
  <si>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</si>
  <si>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</si>
  <si>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</si>
  <si>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</si>
  <si>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</si>
  <si>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</si>
  <si>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</si>
  <si>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</si>
  <si>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</si>
  <si>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</si>
  <si>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</si>
  <si>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</si>
  <si>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</si>
  <si>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</si>
  <si>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</si>
  <si>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</si>
  <si>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</si>
  <si>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</si>
  <si>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</si>
  <si>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</si>
  <si>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</si>
  <si>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</si>
  <si>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</si>
  <si>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</si>
  <si>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</si>
  <si>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</si>
  <si>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</si>
  <si>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</si>
  <si>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</si>
  <si>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</si>
  <si>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</si>
  <si>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</si>
  <si>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</si>
  <si>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</si>
  <si>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</si>
  <si>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</si>
  <si>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</si>
  <si>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</si>
  <si>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</si>
  <si>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</si>
  <si>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</si>
  <si>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</si>
  <si>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</si>
  <si>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</si>
  <si>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</si>
  <si>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</si>
  <si>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</si>
  <si>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</si>
  <si>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</si>
  <si>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</si>
  <si>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</si>
  <si>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</si>
  <si>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</si>
  <si>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</si>
  <si>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</si>
  <si>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</si>
  <si>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</si>
  <si>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</si>
  <si>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</si>
  <si>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</si>
  <si>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</si>
  <si>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</si>
  <si>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</si>
  <si>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</si>
  <si>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</si>
  <si>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</si>
  <si>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</si>
  <si>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</si>
  <si>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</si>
  <si>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</si>
  <si>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</si>
  <si>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</si>
  <si>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</si>
  <si>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</si>
  <si>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</si>
  <si>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</si>
  <si>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</si>
  <si>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</si>
  <si>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</si>
  <si>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</si>
  <si>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</si>
  <si>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</si>
  <si>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</si>
  <si>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</si>
  <si>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</si>
  <si>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</si>
  <si>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</si>
  <si>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</si>
  <si>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</si>
  <si>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</si>
  <si>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</si>
  <si>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</si>
  <si>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</si>
  <si>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</si>
  <si>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</si>
  <si>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</si>
  <si>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</si>
  <si>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</si>
  <si>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</si>
  <si>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</si>
  <si>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</si>
  <si>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</si>
  <si>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</si>
  <si>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</si>
  <si>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</si>
  <si>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</si>
  <si>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</si>
  <si>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</si>
  <si>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</si>
  <si>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</si>
  <si>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</si>
  <si>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</si>
  <si>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</si>
  <si>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</si>
  <si>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</si>
  <si>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</si>
  <si>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</si>
  <si>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</si>
  <si>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</si>
  <si>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</si>
  <si>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</si>
  <si>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</si>
  <si>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</si>
  <si>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</si>
  <si>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</si>
  <si>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</si>
  <si>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</si>
  <si>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</si>
  <si>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</si>
  <si>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</si>
  <si>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</si>
  <si>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</si>
  <si>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</si>
  <si>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</si>
  <si>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</si>
  <si>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</si>
  <si>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</si>
  <si>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</si>
  <si>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</si>
  <si>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</si>
  <si>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</si>
  <si>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</si>
  <si>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</si>
  <si>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</si>
  <si>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</si>
  <si>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</si>
  <si>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</si>
  <si>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</si>
  <si>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</si>
  <si>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</si>
  <si>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</si>
  <si>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</si>
  <si>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</si>
  <si>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</si>
  <si>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</si>
  <si>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</si>
  <si>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</si>
  <si>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</si>
  <si>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</si>
  <si>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</si>
  <si>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</si>
  <si>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</si>
  <si>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</si>
  <si>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</si>
  <si>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</si>
  <si>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</si>
  <si>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</si>
  <si>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</si>
  <si>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</si>
  <si>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</si>
  <si>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</si>
  <si>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</si>
  <si>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</si>
  <si>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</si>
  <si>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</si>
  <si>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</si>
  <si>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</si>
  <si>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</si>
  <si>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</si>
  <si>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</si>
  <si>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</si>
  <si>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</si>
  <si>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</si>
  <si>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</si>
  <si>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</si>
  <si>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</si>
  <si>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</si>
  <si>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</si>
  <si>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</si>
  <si>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</si>
  <si>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</si>
  <si>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</si>
  <si>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</si>
  <si>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</si>
  <si>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</si>
  <si>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</si>
  <si>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</si>
  <si>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</si>
  <si>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</si>
  <si>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</si>
  <si>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</si>
  <si>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</si>
  <si>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</si>
  <si>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</si>
  <si>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</si>
  <si>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</si>
  <si>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</si>
  <si>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</si>
  <si>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</si>
  <si>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</si>
  <si>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</si>
  <si>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</si>
  <si>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</si>
  <si>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</si>
  <si>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</si>
  <si>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</si>
  <si>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</si>
  <si>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</si>
  <si>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</si>
  <si>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</si>
  <si>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</si>
  <si>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</si>
  <si>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</si>
  <si>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</si>
  <si>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</si>
  <si>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</si>
  <si>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</si>
  <si>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</si>
  <si>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</si>
  <si>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</si>
  <si>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</si>
  <si>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</si>
  <si>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</si>
  <si>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</si>
  <si>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</si>
  <si>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</si>
  <si>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</si>
  <si>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</si>
  <si>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</si>
  <si>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</si>
  <si>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</si>
  <si>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</si>
  <si>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</si>
  <si>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</si>
  <si>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</si>
  <si>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</si>
  <si>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</si>
  <si>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</si>
  <si>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</si>
  <si>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</si>
  <si>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</si>
  <si>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</si>
  <si>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</si>
  <si>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</si>
  <si>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</si>
  <si>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</si>
  <si>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</si>
  <si>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</si>
  <si>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</si>
  <si>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</si>
  <si>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</si>
  <si>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</si>
  <si>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</si>
  <si>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</si>
  <si>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</si>
  <si>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</si>
  <si>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</si>
  <si>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</si>
  <si>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</si>
  <si>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</si>
  <si>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</si>
  <si>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</si>
  <si>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</si>
  <si>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</si>
  <si>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</si>
  <si>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</si>
  <si>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</si>
  <si>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</si>
  <si>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</si>
  <si>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</si>
  <si>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</si>
  <si>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</si>
  <si>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</si>
  <si>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</si>
  <si>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</si>
  <si>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</si>
  <si>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</si>
  <si>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</si>
  <si>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</si>
  <si>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</si>
  <si>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</si>
  <si>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</si>
  <si>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</si>
  <si>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</si>
  <si>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</si>
  <si>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</si>
  <si>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</si>
  <si>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</si>
  <si>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</si>
  <si>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</si>
  <si>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</si>
  <si>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</si>
  <si>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</si>
  <si>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</si>
  <si>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</si>
  <si>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</si>
  <si>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</si>
  <si>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</si>
  <si>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</si>
  <si>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</si>
  <si>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</si>
  <si>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</si>
  <si>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</si>
  <si>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</si>
  <si>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</si>
  <si>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</si>
  <si>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</si>
  <si>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</si>
  <si>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</si>
  <si>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</si>
  <si>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</si>
  <si>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</si>
  <si>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</si>
  <si>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</si>
  <si>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</si>
  <si>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</si>
  <si>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</si>
  <si>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</si>
  <si>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</si>
  <si>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</si>
  <si>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</si>
  <si>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</si>
  <si>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</si>
  <si>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</si>
  <si>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</si>
  <si>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</si>
  <si>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</si>
  <si>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</si>
  <si>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</si>
  <si>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</si>
  <si>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</si>
  <si>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</si>
  <si>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</si>
  <si>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</si>
  <si>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</si>
  <si>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</si>
  <si>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</si>
  <si>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</si>
  <si>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</si>
  <si>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</si>
  <si>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</si>
  <si>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</si>
  <si>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</si>
  <si>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</si>
  <si>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</si>
  <si>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</si>
  <si>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</si>
  <si>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</si>
  <si>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</si>
  <si>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</si>
  <si>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</si>
  <si>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</si>
  <si>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</si>
  <si>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</si>
  <si>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</si>
  <si>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</si>
  <si>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</si>
  <si>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</si>
  <si>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</si>
  <si>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</si>
  <si>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</si>
  <si>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</si>
  <si>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</si>
  <si>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</si>
  <si>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</si>
  <si>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</si>
  <si>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</si>
  <si>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</si>
  <si>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</si>
  <si>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</si>
  <si>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</si>
  <si>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</si>
  <si>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</si>
  <si>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</si>
  <si>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</si>
  <si>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</si>
  <si>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</si>
  <si>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</si>
  <si>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</si>
  <si>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</si>
  <si>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</si>
  <si>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</si>
  <si>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</si>
  <si>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</si>
  <si>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</si>
  <si>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</si>
  <si>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</si>
  <si>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</si>
  <si>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</si>
  <si>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</si>
  <si>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</si>
  <si>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</si>
  <si>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</si>
  <si>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</si>
  <si>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</si>
  <si>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</si>
  <si>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</si>
  <si>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</si>
  <si>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</si>
  <si>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</si>
  <si>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</si>
  <si>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</si>
  <si>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</si>
  <si>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</si>
  <si>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</si>
  <si>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</si>
  <si>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</si>
  <si>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</si>
  <si>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</si>
  <si>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</si>
  <si>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</si>
  <si>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</si>
  <si>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</si>
  <si>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</si>
  <si>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</si>
  <si>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</si>
  <si>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</si>
  <si>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</si>
  <si>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</si>
  <si>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</si>
  <si>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</si>
  <si>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</si>
  <si>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</si>
  <si>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</si>
  <si>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</si>
  <si>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</si>
  <si>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</si>
  <si>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</si>
  <si>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</si>
  <si>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</si>
  <si>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</si>
  <si>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</si>
  <si>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</si>
  <si>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</si>
  <si>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</si>
  <si>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</si>
  <si>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</si>
  <si>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</si>
  <si>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</si>
  <si>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</si>
  <si>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</si>
  <si>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</si>
  <si>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</si>
  <si>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</si>
  <si>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</si>
  <si>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</si>
  <si>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</si>
  <si>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</si>
  <si>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</si>
  <si>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</si>
  <si>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</si>
  <si>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</si>
  <si>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</si>
  <si>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</si>
  <si>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</si>
  <si>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</si>
  <si>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</si>
  <si>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</si>
  <si>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</si>
  <si>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</si>
  <si>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</si>
  <si>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</si>
  <si>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</si>
  <si>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</si>
  <si>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</si>
  <si>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</si>
  <si>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</si>
  <si>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</si>
  <si>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</si>
  <si>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</si>
  <si>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</si>
  <si>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</si>
  <si>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</si>
  <si>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</si>
  <si>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</si>
  <si>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</si>
  <si>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</si>
  <si>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</si>
  <si>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</si>
  <si>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</si>
  <si>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</si>
  <si>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</si>
  <si>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</si>
  <si>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</si>
  <si>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</si>
  <si>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</si>
  <si>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</si>
  <si>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</si>
  <si>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</si>
  <si>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</si>
  <si>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</si>
  <si>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</si>
  <si>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</si>
  <si>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</si>
  <si>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</si>
  <si>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</si>
  <si>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</si>
  <si>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</si>
  <si>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</si>
  <si>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</si>
  <si>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</si>
  <si>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</si>
  <si>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</si>
  <si>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</si>
  <si>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</si>
  <si>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</si>
  <si>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</si>
  <si>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</si>
  <si>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</si>
  <si>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</si>
  <si>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</si>
  <si>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</si>
  <si>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</si>
  <si>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</si>
  <si>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</si>
  <si>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</si>
  <si>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</si>
  <si>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</si>
  <si>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</si>
  <si>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</si>
  <si>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</si>
  <si>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</si>
  <si>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</si>
  <si>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</si>
  <si>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</si>
  <si>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</si>
  <si>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</si>
  <si>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</si>
  <si>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</si>
  <si>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</si>
  <si>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</si>
  <si>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</si>
  <si>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</si>
  <si>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</si>
  <si>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</si>
  <si>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</si>
  <si>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</si>
  <si>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</si>
  <si>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</si>
  <si>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</si>
  <si>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</si>
  <si>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</si>
  <si>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</si>
  <si>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</si>
  <si>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</si>
  <si>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</si>
  <si>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</si>
  <si>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</si>
  <si>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</si>
  <si>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</si>
  <si>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</si>
  <si>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</si>
  <si>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</si>
  <si>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</si>
  <si>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</si>
  <si>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</si>
  <si>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</si>
  <si>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</si>
  <si>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</si>
  <si>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</si>
  <si>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</si>
  <si>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</si>
  <si>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</si>
  <si>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</si>
  <si>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</si>
  <si>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</si>
  <si>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</si>
  <si>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</si>
  <si>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</si>
  <si>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</si>
  <si>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</si>
  <si>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</si>
  <si>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</si>
  <si>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</si>
  <si>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</si>
  <si>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</si>
  <si>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</si>
  <si>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</si>
  <si>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</si>
  <si>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</si>
  <si>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</si>
  <si>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</si>
  <si>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</si>
  <si>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</si>
  <si>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</si>
  <si>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</si>
  <si>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</si>
  <si>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</si>
  <si>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</si>
  <si>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</si>
  <si>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</si>
  <si>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</si>
  <si>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</si>
  <si>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</si>
  <si>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</si>
  <si>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</si>
  <si>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</si>
  <si>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</si>
  <si>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</si>
  <si>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</si>
  <si>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</si>
  <si>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</si>
  <si>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</si>
  <si>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</si>
  <si>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</si>
  <si>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</si>
  <si>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</si>
  <si>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</si>
  <si>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</si>
  <si>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</si>
  <si>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</si>
  <si>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</si>
  <si>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</si>
  <si>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</si>
  <si>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</si>
  <si>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</si>
  <si>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</si>
  <si>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</si>
  <si>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</si>
  <si>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</si>
  <si>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</si>
  <si>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</si>
  <si>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</si>
  <si>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</si>
  <si>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</si>
  <si>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</si>
  <si>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</si>
  <si>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</si>
  <si>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</si>
  <si>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</si>
  <si>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</si>
  <si>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</si>
  <si>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</si>
  <si>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</si>
  <si>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</si>
  <si>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</si>
  <si>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</si>
  <si>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</si>
  <si>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</si>
  <si>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</si>
  <si>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</si>
  <si>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</si>
  <si>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</si>
  <si>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</si>
  <si>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</si>
  <si>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</si>
  <si>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</si>
  <si>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</si>
  <si>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</si>
  <si>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</si>
  <si>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</si>
  <si>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</si>
  <si>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</si>
  <si>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</si>
  <si>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</si>
  <si>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</si>
  <si>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</si>
  <si>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</si>
  <si>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</si>
  <si>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</si>
  <si>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</si>
  <si>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</si>
  <si>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</si>
  <si>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</si>
  <si>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</si>
  <si>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</si>
  <si>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</si>
  <si>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</si>
  <si>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</si>
  <si>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</si>
  <si>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</si>
  <si>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</si>
  <si>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</si>
  <si>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</si>
  <si>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</si>
  <si>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</si>
  <si>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</si>
  <si>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</si>
  <si>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</si>
  <si>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</si>
  <si>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</si>
  <si>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</si>
  <si>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</si>
  <si>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</si>
  <si>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</si>
  <si>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</si>
  <si>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</si>
  <si>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</si>
  <si>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</si>
  <si>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</si>
  <si>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</si>
  <si>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</si>
  <si>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</si>
  <si>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</si>
  <si>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</si>
  <si>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</si>
  <si>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</si>
  <si>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</si>
  <si>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</si>
  <si>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</si>
  <si>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</si>
  <si>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</si>
  <si>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</si>
  <si>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</si>
  <si>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</si>
  <si>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</si>
  <si>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</si>
  <si>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</si>
  <si>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</si>
  <si>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</si>
  <si>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</si>
  <si>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</si>
  <si>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</si>
  <si>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</si>
  <si>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</si>
  <si>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</si>
  <si>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</si>
  <si>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</si>
  <si>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</si>
  <si>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</si>
  <si>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</si>
  <si>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</si>
  <si>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</si>
  <si>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</si>
  <si>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</si>
  <si>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</si>
  <si>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</si>
  <si>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</si>
  <si>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</si>
  <si>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</si>
  <si>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</si>
  <si>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</si>
  <si>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</si>
  <si>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</si>
  <si>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</si>
  <si>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</si>
  <si>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</si>
  <si>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</si>
  <si>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</si>
  <si>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</si>
  <si>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</si>
  <si>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</si>
  <si>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</si>
  <si>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</si>
  <si>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</si>
  <si>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</si>
  <si>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</si>
  <si>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</si>
  <si>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</si>
  <si>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</si>
  <si>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</si>
  <si>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</si>
  <si>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</si>
  <si>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</si>
  <si>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</si>
  <si>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</si>
  <si>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</si>
  <si>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</si>
  <si>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</si>
  <si>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</si>
  <si>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</si>
  <si>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</si>
  <si>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</si>
  <si>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</si>
  <si>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</si>
  <si>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</si>
  <si>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</si>
  <si>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</si>
  <si>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</si>
  <si>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</si>
  <si>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</si>
  <si>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</si>
  <si>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</si>
  <si>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</si>
  <si>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</si>
  <si>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</si>
  <si>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</si>
  <si>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</si>
  <si>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</si>
  <si>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</si>
  <si>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</si>
  <si>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</si>
  <si>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</si>
  <si>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</si>
  <si>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</si>
  <si>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</si>
  <si>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</si>
  <si>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</si>
  <si>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</si>
  <si>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</si>
  <si>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</si>
  <si>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</si>
  <si>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</si>
  <si>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</si>
  <si>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</si>
  <si>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</si>
  <si>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</si>
  <si>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</si>
  <si>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</si>
  <si>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</si>
  <si>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</si>
  <si>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</si>
  <si>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</si>
  <si>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</si>
  <si>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</si>
  <si>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</si>
  <si>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</si>
  <si>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</si>
  <si>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</si>
  <si>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</si>
  <si>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</si>
  <si>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</si>
  <si>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</si>
  <si>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</si>
  <si>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</si>
  <si>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</si>
  <si>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</si>
  <si>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</si>
  <si>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</si>
  <si>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</si>
  <si>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</si>
  <si>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</si>
  <si>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</si>
  <si>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</si>
  <si>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</si>
  <si>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</si>
  <si>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</si>
  <si>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</si>
  <si>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</si>
  <si>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</si>
  <si>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</si>
  <si>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</si>
  <si>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</si>
  <si>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</si>
  <si>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</si>
  <si>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</si>
  <si>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</si>
  <si>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</si>
  <si>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</si>
  <si>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</si>
  <si>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</si>
  <si>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</si>
  <si>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</si>
  <si>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</si>
  <si>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</si>
  <si>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</si>
  <si>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</si>
  <si>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</si>
  <si>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</si>
  <si>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</si>
  <si>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</si>
  <si>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</si>
  <si>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</si>
  <si>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</si>
  <si>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</si>
  <si>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</si>
  <si>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</si>
  <si>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</si>
  <si>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</si>
  <si>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</si>
  <si>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</si>
  <si>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</si>
  <si>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</si>
  <si>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</si>
  <si>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</si>
  <si>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</si>
  <si>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</si>
  <si>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</si>
  <si>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</si>
  <si>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</si>
  <si>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</si>
  <si>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</si>
  <si>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</si>
  <si>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</si>
  <si>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</si>
  <si>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</si>
  <si>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</si>
  <si>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</si>
  <si>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</si>
  <si>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</si>
  <si>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</si>
  <si>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</si>
  <si>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</si>
  <si>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</si>
  <si>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</si>
  <si>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</si>
  <si>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</si>
  <si>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</si>
  <si>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</si>
  <si>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</si>
  <si>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</si>
  <si>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</si>
  <si>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</si>
  <si>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</si>
  <si>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</si>
  <si>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</si>
  <si>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</si>
  <si>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</si>
  <si>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</si>
  <si>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</si>
  <si>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</si>
  <si>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</si>
  <si>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</si>
  <si>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</si>
  <si>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</si>
  <si>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</si>
  <si>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</si>
  <si>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</si>
  <si>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</si>
  <si>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</si>
  <si>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</si>
  <si>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</si>
  <si>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</si>
  <si>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</si>
  <si>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</si>
  <si>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</si>
  <si>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</si>
  <si>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</si>
  <si>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</si>
  <si>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</si>
  <si>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</si>
  <si>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</si>
  <si>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</si>
  <si>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</si>
  <si>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</si>
  <si>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</si>
  <si>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</si>
  <si>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</si>
  <si>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</si>
  <si>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</si>
  <si>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</si>
  <si>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</si>
  <si>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</si>
  <si>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</si>
  <si>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</si>
  <si>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</si>
  <si>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</si>
  <si>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</si>
  <si>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</si>
  <si>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</si>
  <si>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</si>
  <si>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</si>
  <si>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</si>
  <si>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</si>
  <si>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</si>
  <si>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</si>
  <si>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</si>
  <si>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</si>
  <si>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</si>
  <si>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</si>
  <si>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</si>
  <si>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</si>
  <si>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</si>
  <si>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</si>
  <si>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</si>
  <si>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</si>
  <si>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</si>
  <si>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</si>
  <si>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</si>
  <si>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</si>
  <si>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</si>
  <si>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</si>
  <si>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</si>
  <si>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</si>
  <si>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</si>
  <si>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</si>
  <si>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</si>
  <si>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</si>
  <si>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</si>
  <si>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</si>
  <si>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</si>
  <si>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</si>
  <si>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</si>
  <si>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</si>
  <si>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</si>
  <si>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</si>
  <si>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</si>
  <si>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</si>
  <si>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</si>
  <si>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</si>
  <si>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</si>
  <si>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</si>
  <si>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</si>
  <si>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</si>
  <si>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</si>
  <si>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</si>
  <si>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</si>
  <si>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</si>
  <si>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</si>
  <si>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</si>
  <si>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</si>
  <si>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</si>
  <si>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</si>
  <si>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</si>
  <si>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</si>
  <si>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</si>
  <si>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</si>
  <si>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</si>
  <si>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</si>
  <si>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</si>
  <si>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</si>
  <si>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</si>
  <si>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</si>
  <si>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</si>
  <si>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</si>
  <si>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</si>
  <si>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</si>
  <si>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</si>
  <si>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</si>
  <si>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</si>
  <si>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</si>
  <si>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</si>
  <si>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</si>
  <si>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</si>
  <si>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</si>
  <si>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</si>
  <si>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</si>
  <si>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</si>
  <si>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</si>
  <si>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</si>
  <si>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</si>
  <si>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</si>
  <si>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</si>
  <si>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</si>
  <si>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</si>
  <si>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</si>
  <si>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</si>
  <si>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</si>
  <si>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</si>
  <si>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</si>
  <si>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</si>
  <si>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</si>
  <si>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</si>
  <si>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</si>
  <si>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</si>
  <si>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</si>
  <si>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</si>
  <si>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</si>
  <si>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</si>
  <si>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</si>
  <si>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</si>
  <si>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</si>
  <si>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</si>
  <si>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</si>
  <si>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</si>
  <si>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</si>
  <si>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</si>
  <si>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</si>
  <si>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</si>
  <si>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</si>
  <si>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</si>
  <si>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</si>
  <si>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</si>
  <si>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</si>
  <si>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</si>
  <si>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</si>
  <si>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</si>
  <si>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</si>
  <si>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</si>
  <si>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</si>
  <si>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</si>
  <si>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</si>
  <si>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</si>
  <si>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</si>
  <si>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</si>
  <si>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</si>
  <si>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</si>
  <si>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</si>
  <si>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</si>
  <si>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</si>
  <si>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</si>
  <si>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</si>
  <si>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</si>
  <si>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</si>
  <si>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</si>
  <si>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</si>
  <si>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</si>
  <si>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</si>
  <si>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</si>
  <si>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</si>
  <si>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</si>
  <si>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</si>
  <si>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</si>
  <si>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</si>
  <si>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</si>
  <si>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</si>
  <si>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</si>
  <si>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</si>
  <si>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</si>
  <si>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</si>
  <si>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</si>
  <si>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</si>
  <si>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</si>
  <si>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</si>
  <si>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</si>
  <si>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</si>
  <si>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</si>
  <si>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</si>
  <si>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</si>
  <si>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</si>
  <si>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</si>
  <si>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</si>
  <si>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</si>
  <si>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</si>
  <si>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</si>
  <si>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</si>
  <si>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</si>
  <si>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</si>
  <si>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</si>
  <si>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</si>
  <si>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</si>
  <si>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</si>
  <si>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</si>
  <si>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</si>
  <si>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</si>
  <si>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</si>
  <si>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</si>
  <si>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</si>
  <si>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</si>
  <si>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</si>
  <si>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</si>
  <si>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</si>
  <si>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</si>
  <si>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</si>
  <si>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</si>
  <si>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</si>
  <si>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</si>
  <si>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</si>
  <si>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</si>
  <si>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</si>
  <si>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</si>
  <si>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</si>
  <si>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</si>
  <si>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</si>
  <si>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</si>
  <si>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</si>
  <si>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</si>
  <si>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</si>
  <si>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</si>
  <si>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</si>
  <si>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</si>
  <si>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</si>
  <si>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</si>
  <si>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</si>
  <si>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</si>
  <si>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</si>
  <si>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</si>
  <si>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</si>
  <si>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</si>
  <si>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</si>
  <si>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</si>
  <si>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</si>
  <si>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</si>
  <si>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</si>
  <si>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</si>
  <si>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</si>
  <si>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</si>
  <si>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</si>
  <si>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</si>
  <si>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</si>
  <si>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</si>
  <si>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</si>
  <si>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</si>
  <si>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</si>
  <si>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</si>
  <si>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</si>
  <si>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</si>
  <si>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</si>
  <si>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</si>
  <si>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</si>
  <si>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</si>
  <si>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</si>
  <si>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</si>
  <si>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</si>
  <si>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</si>
  <si>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</si>
  <si>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</si>
  <si>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</si>
  <si>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</si>
  <si>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</si>
  <si>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</si>
  <si>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</si>
  <si>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</si>
  <si>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</si>
  <si>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</si>
  <si>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</si>
  <si>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</si>
  <si>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</si>
  <si>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</si>
  <si>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</si>
  <si>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</si>
  <si>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</si>
  <si>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</si>
  <si>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</si>
  <si>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</si>
  <si>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</si>
  <si>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</si>
  <si>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</si>
  <si>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</si>
  <si>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</si>
  <si>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</si>
  <si>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</si>
  <si>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</si>
  <si>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</si>
  <si>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</si>
  <si>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</si>
  <si>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</si>
  <si>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</si>
  <si>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</si>
  <si>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</si>
  <si>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</si>
  <si>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</si>
  <si>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</si>
  <si>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</si>
  <si>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</si>
  <si>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</si>
  <si>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</si>
  <si>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</si>
  <si>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</si>
  <si>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</si>
  <si>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</si>
  <si>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</si>
  <si>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</si>
  <si>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</si>
  <si>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</si>
  <si>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</si>
  <si>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</si>
  <si>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</si>
  <si>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</si>
  <si>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</si>
  <si>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</si>
  <si>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</si>
  <si>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</si>
  <si>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</si>
  <si>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</si>
  <si>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</si>
  <si>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</si>
  <si>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</si>
  <si>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</si>
  <si>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</si>
  <si>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</si>
  <si>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</si>
  <si>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</si>
  <si>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</si>
  <si>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</si>
  <si>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</si>
  <si>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</si>
  <si>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</si>
  <si>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</si>
  <si>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</si>
  <si>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</si>
  <si>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</si>
  <si>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</si>
  <si>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</si>
  <si>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</si>
  <si>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</si>
  <si>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</si>
  <si>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</si>
  <si>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</si>
  <si>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</si>
  <si>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</si>
  <si>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</si>
  <si>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</si>
  <si>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</si>
  <si>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</si>
  <si>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</si>
  <si>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</si>
  <si>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</si>
  <si>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</si>
  <si>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</si>
  <si>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</si>
  <si>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</si>
  <si>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</si>
  <si>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</si>
  <si>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</si>
  <si>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</si>
  <si>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</si>
  <si>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</si>
  <si>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</si>
  <si>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</si>
  <si>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</si>
  <si>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</si>
  <si>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</si>
  <si>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</si>
  <si>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</si>
  <si>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</si>
  <si>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</si>
  <si>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</si>
  <si>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</si>
  <si>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</si>
  <si>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</si>
  <si>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</si>
  <si>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</si>
  <si>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</si>
  <si>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</si>
  <si>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</si>
  <si>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</si>
  <si>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</si>
  <si>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</si>
  <si>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</si>
  <si>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</si>
  <si>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</si>
  <si>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</si>
  <si>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</si>
  <si>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</si>
  <si>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</si>
  <si>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</si>
  <si>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</si>
  <si>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</si>
  <si>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</si>
  <si>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</si>
  <si>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</si>
  <si>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</si>
  <si>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</si>
  <si>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</si>
  <si>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</si>
  <si>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</si>
  <si>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</si>
  <si>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</si>
  <si>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</si>
  <si>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</si>
  <si>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</si>
  <si>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</si>
  <si>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</si>
  <si>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</si>
  <si>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</si>
  <si>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</si>
  <si>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</si>
  <si>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</si>
  <si>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</si>
  <si>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</si>
  <si>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</si>
  <si>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</si>
  <si>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</si>
  <si>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</si>
  <si>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</si>
  <si>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</si>
  <si>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</si>
  <si>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</si>
  <si>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</si>
  <si>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</si>
  <si>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</si>
  <si>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</si>
  <si>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</si>
  <si>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</si>
  <si>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</si>
  <si>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</si>
  <si>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</si>
  <si>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</si>
  <si>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</si>
  <si>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</si>
  <si>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</si>
  <si>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</si>
  <si>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</si>
  <si>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</si>
  <si>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</si>
  <si>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</si>
  <si>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</si>
  <si>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</si>
  <si>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</si>
  <si>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</si>
  <si>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</si>
  <si>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</si>
  <si>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</si>
  <si>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</si>
  <si>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</si>
  <si>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</si>
  <si>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</si>
  <si>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</si>
  <si>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</si>
  <si>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</si>
  <si>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</si>
  <si>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</si>
  <si>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</si>
  <si>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</si>
  <si>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</si>
  <si>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</si>
  <si>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</si>
  <si>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</si>
  <si>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</si>
  <si>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</si>
  <si>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</si>
  <si>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</si>
  <si>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</si>
  <si>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</si>
  <si>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</si>
  <si>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</si>
  <si>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</si>
  <si>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</si>
  <si>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</si>
  <si>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</si>
  <si>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</si>
  <si>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</si>
  <si>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</si>
  <si>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</si>
  <si>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</si>
  <si>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</si>
  <si>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</si>
  <si>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</si>
  <si>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</si>
  <si>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</si>
  <si>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</si>
  <si>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</si>
  <si>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</si>
  <si>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</si>
  <si>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</si>
  <si>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</si>
  <si>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</si>
  <si>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</si>
  <si>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</si>
  <si>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</si>
  <si>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</si>
  <si>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</si>
  <si>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</si>
  <si>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</si>
  <si>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</si>
  <si>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</si>
  <si>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</si>
  <si>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</si>
  <si>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</si>
  <si>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</si>
  <si>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</si>
  <si>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</si>
  <si>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</si>
  <si>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</si>
  <si>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</si>
  <si>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</si>
  <si>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</si>
  <si>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</si>
  <si>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</si>
  <si>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</si>
  <si>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</si>
  <si>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</si>
  <si>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</si>
  <si>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</si>
  <si>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</si>
  <si>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</si>
  <si>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</si>
  <si>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</si>
  <si>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</si>
  <si>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</si>
  <si>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</si>
  <si>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</si>
  <si>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</si>
  <si>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</si>
  <si>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</si>
  <si>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</si>
  <si>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</si>
  <si>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</si>
  <si>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</si>
  <si>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</si>
  <si>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</si>
  <si>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</si>
  <si>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</si>
  <si>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</si>
  <si>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</si>
  <si>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</si>
  <si>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</si>
  <si>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</si>
  <si>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</si>
  <si>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</si>
  <si>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</si>
  <si>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</si>
  <si>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</si>
  <si>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</si>
  <si>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</si>
  <si>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</si>
  <si>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</si>
  <si>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</si>
  <si>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</si>
  <si>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</si>
  <si>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</si>
  <si>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</si>
  <si>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</si>
  <si>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</si>
  <si>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</si>
  <si>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</si>
  <si>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</si>
  <si>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</si>
  <si>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</si>
  <si>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</si>
  <si>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</si>
  <si>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</si>
  <si>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</si>
  <si>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</si>
  <si>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</si>
  <si>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</si>
  <si>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</si>
  <si>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</si>
  <si>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</si>
  <si>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</si>
  <si>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</si>
  <si>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</si>
  <si>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</si>
  <si>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</si>
  <si>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</si>
  <si>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</si>
  <si>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</si>
  <si>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</si>
  <si>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</si>
  <si>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</si>
  <si>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</si>
  <si>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</si>
  <si>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</si>
  <si>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</si>
  <si>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</si>
  <si>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</si>
  <si>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</si>
  <si>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</si>
  <si>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</si>
  <si>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</si>
  <si>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</si>
  <si>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</si>
  <si>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</si>
  <si>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</si>
  <si>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</si>
  <si>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</si>
  <si>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</si>
  <si>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</si>
  <si>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</si>
  <si>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</si>
  <si>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</si>
  <si>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</si>
  <si>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</si>
  <si>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</si>
  <si>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</si>
  <si>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</si>
  <si>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</si>
  <si>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</si>
  <si>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</si>
  <si>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</si>
  <si>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</si>
  <si>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</si>
  <si>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</si>
  <si>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</si>
  <si>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</si>
  <si>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</si>
  <si>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</si>
  <si>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</si>
  <si>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</si>
  <si>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</si>
  <si>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</si>
  <si>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</si>
  <si>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</si>
  <si>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</si>
  <si>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</si>
  <si>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</si>
  <si>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</si>
  <si>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</si>
  <si>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</si>
  <si>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</si>
  <si>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</si>
  <si>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</si>
  <si>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</si>
  <si>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</si>
  <si>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</si>
  <si>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</si>
  <si>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</si>
  <si>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</si>
  <si>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</si>
  <si>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</si>
  <si>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</si>
  <si>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</si>
  <si>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</si>
  <si>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</si>
  <si>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</si>
  <si>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</si>
  <si>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</si>
  <si>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</si>
  <si>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</si>
  <si>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</si>
  <si>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</si>
  <si>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</si>
  <si>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</si>
  <si>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</si>
  <si>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</si>
  <si>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</si>
  <si>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</si>
  <si>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</si>
  <si>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</si>
  <si>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</si>
  <si>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</si>
  <si>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</si>
  <si>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</si>
  <si>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</si>
  <si>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</si>
  <si>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</si>
  <si>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</si>
  <si>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</si>
  <si>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</si>
  <si>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</si>
  <si>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</si>
  <si>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</si>
  <si>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</si>
  <si>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</si>
  <si>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</si>
  <si>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</si>
  <si>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</si>
  <si>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</si>
  <si>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</si>
  <si>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</si>
  <si>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</si>
  <si>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</si>
  <si>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</si>
  <si>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</si>
  <si>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</si>
  <si>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</si>
  <si>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</si>
  <si>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</si>
  <si>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</si>
  <si>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</si>
  <si>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</si>
  <si>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</si>
  <si>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</si>
  <si>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</si>
  <si>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</si>
  <si>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</si>
  <si>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</si>
  <si>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</si>
  <si>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</si>
  <si>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</si>
  <si>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</si>
  <si>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</si>
  <si>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</si>
  <si>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</si>
  <si>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</si>
  <si>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</si>
  <si>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</si>
  <si>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</si>
  <si>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</si>
  <si>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</si>
  <si>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</si>
  <si>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</si>
  <si>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</si>
  <si>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</si>
  <si>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</si>
  <si>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</si>
  <si>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</si>
  <si>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</si>
  <si>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</si>
  <si>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</si>
  <si>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</si>
  <si>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</si>
  <si>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</si>
  <si>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</si>
  <si>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</si>
  <si>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</si>
  <si>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</si>
  <si>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</si>
  <si>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</si>
  <si>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</si>
  <si>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</si>
  <si>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</si>
  <si>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</si>
  <si>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</si>
  <si>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</si>
  <si>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</si>
  <si>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</si>
  <si>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</si>
  <si>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</si>
  <si>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</si>
  <si>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</si>
  <si>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</si>
  <si>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</si>
  <si>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</si>
  <si>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</si>
  <si>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</si>
  <si>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</si>
  <si>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</si>
  <si>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</si>
  <si>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</si>
  <si>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</si>
  <si>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</si>
  <si>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</si>
  <si>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</si>
  <si>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</si>
  <si>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</si>
  <si>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</si>
  <si>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</si>
  <si>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</si>
  <si>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</si>
  <si>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</si>
  <si>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</si>
  <si>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</si>
  <si>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</si>
  <si>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</si>
  <si>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</si>
  <si>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</si>
  <si>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</si>
  <si>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</si>
  <si>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</si>
  <si>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</si>
  <si>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</si>
  <si>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</si>
  <si>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</si>
  <si>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</si>
  <si>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</si>
  <si>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</si>
  <si>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</si>
  <si>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</si>
  <si>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</si>
  <si>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</si>
  <si>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</si>
  <si>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</si>
  <si>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</si>
  <si>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</si>
  <si>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</si>
  <si>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</si>
  <si>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</si>
  <si>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</si>
  <si>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</si>
  <si>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</si>
  <si>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</si>
  <si>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</si>
  <si>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</si>
  <si>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</si>
  <si>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</si>
  <si>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</si>
  <si>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</si>
  <si>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</si>
  <si>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</si>
  <si>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</si>
  <si>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</si>
  <si>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</si>
  <si>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</si>
  <si>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</si>
  <si>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</si>
  <si>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</si>
  <si>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</si>
  <si>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</si>
  <si>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</si>
  <si>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</si>
  <si>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</si>
  <si>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</si>
  <si>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</si>
  <si>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</si>
  <si>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</si>
  <si>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</si>
  <si>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</si>
  <si>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</si>
  <si>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</si>
  <si>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</si>
  <si>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</si>
  <si>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</si>
  <si>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</si>
  <si>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</si>
  <si>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</si>
  <si>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</si>
  <si>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</si>
  <si>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</si>
  <si>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</si>
  <si>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</si>
  <si>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</si>
  <si>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</si>
  <si>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</si>
  <si>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</si>
  <si>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</si>
  <si>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</si>
  <si>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</si>
  <si>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</si>
  <si>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</si>
  <si>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</si>
  <si>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</si>
  <si>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</si>
  <si>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</si>
  <si>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</si>
  <si>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</si>
  <si>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</si>
  <si>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</si>
  <si>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</si>
  <si>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</si>
  <si>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</si>
  <si>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</si>
  <si>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</si>
  <si>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</si>
  <si>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</si>
  <si>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</si>
  <si>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</si>
  <si>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</si>
  <si>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</si>
  <si>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</si>
  <si>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</si>
  <si>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</si>
  <si>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</si>
  <si>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</si>
  <si>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</si>
  <si>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</si>
  <si>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</si>
  <si>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</si>
  <si>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</si>
  <si>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</si>
  <si>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</si>
  <si>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</si>
  <si>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</si>
  <si>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</si>
  <si>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</si>
  <si>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</si>
  <si>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</si>
  <si>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</si>
  <si>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</si>
  <si>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</si>
  <si>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</si>
  <si>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</si>
  <si>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</si>
  <si>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</si>
  <si>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</si>
  <si>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</si>
  <si>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</si>
  <si>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</si>
  <si>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</si>
  <si>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</si>
  <si>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</si>
  <si>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</si>
  <si>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</si>
  <si>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</si>
  <si>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</si>
  <si>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</si>
  <si>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</si>
  <si>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</si>
  <si>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</si>
  <si>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</si>
  <si>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</si>
  <si>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</si>
  <si>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</si>
  <si>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</si>
  <si>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</si>
  <si>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</si>
  <si>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</si>
  <si>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</si>
  <si>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</si>
  <si>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</si>
  <si>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</si>
  <si>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</si>
  <si>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</si>
  <si>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</si>
  <si>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</si>
  <si>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</si>
  <si>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</si>
  <si>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</si>
  <si>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</si>
  <si>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</si>
  <si>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</si>
  <si>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</si>
  <si>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</si>
  <si>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</si>
  <si>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</si>
  <si>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</si>
  <si>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</si>
  <si>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</si>
  <si>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</si>
  <si>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</si>
  <si>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</si>
  <si>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</si>
  <si>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</si>
  <si>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</si>
  <si>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</si>
  <si>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</si>
  <si>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</si>
  <si>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</si>
  <si>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</si>
  <si>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</si>
  <si>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</si>
  <si>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</si>
  <si>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</si>
  <si>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</si>
  <si>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</si>
  <si>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</si>
  <si>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</si>
  <si>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</si>
  <si>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</si>
  <si>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</si>
  <si>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</si>
  <si>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</si>
  <si>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</si>
  <si>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</si>
  <si>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</si>
  <si>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</si>
  <si>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</si>
  <si>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</si>
  <si>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</si>
  <si>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</si>
  <si>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</si>
  <si>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</si>
  <si>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</si>
  <si>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</si>
  <si>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</si>
  <si>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</si>
  <si>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</si>
  <si>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</si>
  <si>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</si>
  <si>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</si>
  <si>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</si>
  <si>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</si>
  <si>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</si>
  <si>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</si>
  <si>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</si>
  <si>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</si>
  <si>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</si>
  <si>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</si>
  <si>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</si>
  <si>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</si>
  <si>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</si>
  <si>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</si>
  <si>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</si>
  <si>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</si>
  <si>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</si>
  <si>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</si>
  <si>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</si>
  <si>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</si>
  <si>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</si>
  <si>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</si>
  <si>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</si>
  <si>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</si>
  <si>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</si>
  <si>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</si>
  <si>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</si>
  <si>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</si>
  <si>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</si>
  <si>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</si>
  <si>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</si>
  <si>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</si>
  <si>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</si>
  <si>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</si>
  <si>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</si>
  <si>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</si>
  <si>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</si>
  <si>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</si>
  <si>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</si>
  <si>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</si>
  <si>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</si>
  <si>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</si>
  <si>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</si>
  <si>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</si>
  <si>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</si>
  <si>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</si>
  <si>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</si>
  <si>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</si>
  <si>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</si>
  <si>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</si>
  <si>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</si>
  <si>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</si>
  <si>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</si>
  <si>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</si>
  <si>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</si>
  <si>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</si>
  <si>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</si>
  <si>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</si>
  <si>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</si>
  <si>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</si>
  <si>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</si>
  <si>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</si>
  <si>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</si>
  <si>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</si>
  <si>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</si>
  <si>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</si>
  <si>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</si>
  <si>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</si>
  <si>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</si>
  <si>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</si>
  <si>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</si>
  <si>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</si>
  <si>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</si>
  <si>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</si>
  <si>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</si>
  <si>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</si>
  <si>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</si>
  <si>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</si>
  <si>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</si>
  <si>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</si>
  <si>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</si>
  <si>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</si>
  <si>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</si>
  <si>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</si>
  <si>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</si>
  <si>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</si>
  <si>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</si>
  <si>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</si>
  <si>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</si>
  <si>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</si>
  <si>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</si>
  <si>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</si>
  <si>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</si>
  <si>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</si>
  <si>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</si>
  <si>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</si>
  <si>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</si>
  <si>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</si>
  <si>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</si>
  <si>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</si>
  <si>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</si>
  <si>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</si>
  <si>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</si>
  <si>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</si>
  <si>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</si>
  <si>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</si>
  <si>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</si>
  <si>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</si>
  <si>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</si>
  <si>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</si>
  <si>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</si>
  <si>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</si>
  <si>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</si>
  <si>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</si>
  <si>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</si>
  <si>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</si>
  <si>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</si>
  <si>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</si>
  <si>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</si>
  <si>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</si>
  <si>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</si>
  <si>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</si>
  <si>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</si>
  <si>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</si>
  <si>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</si>
  <si>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</si>
  <si>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</si>
  <si>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</si>
  <si>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</si>
  <si>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</si>
  <si>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</si>
  <si>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</si>
  <si>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</si>
  <si>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</si>
  <si>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</si>
  <si>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</si>
  <si>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</si>
  <si>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</si>
  <si>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</si>
  <si>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</si>
  <si>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</si>
  <si>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</si>
  <si>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</si>
  <si>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</si>
  <si>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</si>
  <si>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</si>
  <si>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</si>
  <si>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</si>
  <si>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</si>
  <si>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</si>
  <si>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</si>
  <si>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</si>
  <si>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</si>
  <si>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</si>
  <si>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</si>
  <si>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</si>
  <si>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</si>
  <si>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</si>
  <si>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</si>
  <si>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</si>
  <si>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</si>
  <si>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</si>
  <si>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</si>
  <si>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</si>
  <si>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</si>
  <si>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</si>
  <si>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</si>
  <si>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</si>
  <si>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</si>
  <si>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</si>
  <si>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</si>
  <si>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</si>
  <si>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</si>
  <si>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</si>
  <si>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</si>
  <si>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</si>
  <si>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</si>
  <si>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</si>
  <si>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</si>
  <si>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</si>
  <si>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</si>
  <si>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</si>
  <si>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</si>
  <si>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</si>
  <si>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</si>
  <si>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</si>
  <si>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</si>
  <si>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</si>
  <si>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</si>
  <si>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</si>
  <si>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</si>
  <si>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</si>
  <si>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</si>
  <si>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</si>
  <si>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</si>
  <si>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</si>
  <si>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</si>
  <si>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</si>
  <si>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</si>
  <si>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</si>
  <si>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</si>
  <si>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</si>
  <si>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</si>
  <si>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</si>
  <si>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</si>
  <si>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</si>
  <si>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</si>
  <si>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</si>
  <si>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</si>
  <si>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</si>
  <si>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</si>
  <si>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</si>
  <si>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</si>
  <si>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</si>
  <si>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</si>
  <si>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</si>
  <si>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</si>
  <si>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</si>
  <si>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</si>
  <si>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</si>
  <si>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</si>
  <si>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</si>
  <si>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</si>
  <si>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</si>
  <si>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</si>
  <si>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</si>
  <si>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</si>
  <si>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</si>
  <si>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</si>
  <si>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</si>
  <si>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</si>
  <si>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</si>
  <si>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</si>
  <si>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</si>
  <si>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</si>
  <si>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</si>
  <si>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</si>
  <si>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</si>
  <si>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</si>
  <si>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</si>
  <si>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</si>
  <si>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</si>
  <si>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</si>
  <si>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</si>
  <si>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</si>
  <si>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</si>
  <si>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</si>
  <si>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</si>
  <si>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</si>
  <si>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</si>
  <si>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</si>
  <si>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</si>
  <si>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</si>
  <si>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</si>
  <si>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</si>
  <si>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</si>
  <si>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</si>
  <si>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</si>
  <si>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</si>
  <si>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</si>
  <si>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</si>
  <si>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</si>
  <si>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</si>
  <si>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</si>
  <si>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</si>
  <si>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</si>
  <si>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</si>
  <si>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</si>
  <si>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</si>
  <si>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</si>
  <si>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</si>
  <si>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</si>
  <si>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</si>
  <si>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</si>
  <si>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</si>
  <si>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</si>
  <si>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</si>
  <si>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</si>
  <si>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</si>
  <si>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</si>
  <si>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</si>
  <si>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</si>
  <si>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</si>
  <si>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</si>
  <si>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</si>
  <si>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</si>
  <si>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</si>
  <si>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</si>
  <si>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</si>
  <si>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</si>
  <si>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</si>
  <si>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</si>
  <si>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</si>
  <si>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</si>
  <si>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</si>
  <si>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</si>
  <si>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</si>
  <si>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</si>
  <si>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</si>
  <si>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</si>
  <si>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</si>
  <si>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</si>
  <si>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</si>
  <si>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</si>
  <si>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</si>
  <si>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</si>
  <si>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</si>
  <si>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</si>
  <si>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</si>
  <si>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</si>
  <si>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</si>
  <si>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</si>
  <si>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</si>
  <si>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</si>
  <si>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</si>
  <si>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</si>
  <si>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</si>
  <si>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</si>
  <si>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</si>
  <si>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</si>
  <si>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</si>
  <si>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</si>
  <si>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</si>
  <si>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</si>
  <si>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</si>
  <si>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</si>
  <si>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</si>
  <si>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</si>
  <si>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</si>
  <si>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</si>
  <si>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</si>
  <si>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</si>
  <si>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</si>
  <si>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</si>
  <si>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</si>
  <si>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</si>
  <si>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</si>
  <si>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</si>
  <si>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</si>
  <si>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</si>
  <si>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</si>
  <si>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</si>
  <si>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</si>
  <si>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</si>
  <si>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</si>
  <si>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</si>
  <si>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</si>
  <si>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</si>
  <si>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</si>
  <si>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</si>
  <si>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</si>
  <si>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</si>
  <si>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</si>
  <si>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</si>
  <si>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</si>
  <si>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</si>
  <si>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</si>
  <si>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</si>
  <si>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</si>
  <si>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</si>
  <si>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</si>
  <si>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</si>
  <si>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</si>
  <si>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</si>
  <si>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</si>
  <si>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</si>
  <si>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</si>
  <si>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</si>
  <si>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</si>
  <si>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</si>
  <si>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</si>
  <si>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</si>
  <si>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</si>
  <si>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</si>
  <si>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</si>
  <si>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</si>
  <si>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</si>
  <si>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</si>
  <si>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</si>
  <si>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</si>
  <si>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</si>
  <si>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</si>
  <si>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</si>
  <si>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</si>
  <si>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</si>
  <si>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</si>
  <si>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</si>
  <si>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</si>
  <si>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</si>
  <si>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</si>
  <si>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</si>
  <si>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</si>
  <si>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</si>
  <si>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</si>
  <si>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</si>
  <si>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</si>
  <si>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</si>
  <si>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</si>
  <si>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</si>
  <si>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</si>
  <si>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</si>
  <si>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</si>
  <si>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</si>
  <si>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</si>
  <si>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</si>
  <si>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</si>
  <si>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</si>
  <si>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</si>
  <si>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</si>
  <si>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</si>
  <si>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</si>
  <si>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</si>
  <si>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</si>
  <si>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</si>
  <si>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</si>
  <si>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</si>
  <si>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</si>
  <si>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</si>
  <si>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</si>
  <si>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</si>
  <si>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</si>
  <si>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</si>
  <si>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</si>
  <si>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</si>
  <si>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</si>
  <si>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</si>
  <si>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</si>
  <si>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</si>
  <si>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</si>
  <si>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</si>
  <si>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</si>
  <si>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</si>
  <si>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</si>
  <si>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</si>
  <si>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</si>
  <si>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</si>
  <si>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</si>
  <si>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</si>
  <si>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</si>
  <si>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</si>
  <si>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</si>
  <si>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</si>
  <si>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</si>
  <si>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</si>
  <si>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</si>
  <si>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</si>
  <si>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</si>
  <si>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</si>
  <si>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</si>
  <si>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</si>
  <si>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</si>
  <si>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</si>
  <si>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</si>
  <si>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</si>
  <si>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</si>
  <si>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</si>
  <si>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</si>
  <si>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</si>
  <si>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</si>
  <si>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</si>
  <si>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</si>
  <si>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</si>
  <si>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</si>
  <si>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</si>
  <si>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</si>
  <si>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</si>
  <si>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</si>
  <si>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</si>
  <si>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</si>
  <si>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</si>
  <si>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</si>
  <si>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</si>
  <si>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</si>
  <si>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</si>
  <si>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</si>
  <si>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</si>
  <si>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</si>
  <si>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</si>
  <si>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</si>
  <si>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</si>
  <si>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</si>
  <si>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</si>
  <si>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</si>
  <si>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</si>
  <si>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</si>
  <si>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</si>
  <si>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</si>
  <si>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</si>
  <si>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</si>
  <si>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</si>
  <si>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</si>
  <si>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</si>
  <si>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</si>
  <si>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</si>
  <si>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</si>
  <si>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</si>
  <si>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</si>
  <si>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</si>
  <si>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</si>
  <si>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</si>
  <si>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</si>
  <si>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</si>
  <si>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</si>
  <si>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</si>
  <si>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</si>
  <si>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</si>
  <si>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</si>
  <si>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</si>
  <si>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</si>
  <si>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</si>
  <si>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</si>
  <si>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</si>
  <si>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</si>
  <si>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</si>
  <si>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</si>
  <si>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</si>
  <si>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</si>
  <si>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</si>
  <si>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</si>
  <si>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</si>
  <si>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</si>
  <si>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</si>
  <si>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</si>
  <si>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</si>
  <si>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</si>
  <si>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</si>
  <si>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</si>
  <si>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</si>
  <si>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</si>
  <si>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</si>
  <si>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</si>
  <si>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</si>
  <si>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</si>
  <si>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</si>
  <si>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</si>
  <si>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</si>
  <si>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</si>
  <si>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</si>
  <si>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</si>
  <si>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</si>
  <si>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</si>
  <si>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</si>
  <si>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</si>
  <si>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</si>
  <si>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</si>
  <si>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</si>
  <si>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</si>
  <si>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</si>
  <si>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</si>
  <si>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</si>
  <si>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</si>
  <si>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</si>
  <si>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</si>
  <si>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</si>
  <si>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</si>
  <si>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</si>
  <si>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</si>
  <si>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</si>
  <si>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</si>
  <si>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</si>
  <si>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</si>
  <si>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</si>
  <si>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</si>
  <si>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</si>
  <si>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</si>
  <si>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</si>
  <si>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</si>
  <si>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</si>
  <si>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</si>
  <si>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</si>
  <si>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</si>
  <si>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</si>
  <si>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</si>
  <si>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</si>
  <si>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</si>
  <si>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</si>
  <si>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</si>
  <si>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</si>
  <si>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</si>
  <si>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</si>
  <si>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</si>
  <si>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</si>
  <si>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</si>
  <si>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</si>
  <si>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</si>
  <si>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</si>
  <si>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</si>
  <si>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</si>
  <si>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</si>
  <si>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</si>
  <si>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</si>
  <si>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</si>
  <si>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</si>
  <si>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</si>
  <si>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</si>
  <si>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</si>
  <si>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</si>
  <si>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</si>
  <si>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</si>
  <si>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</si>
  <si>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</si>
  <si>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</si>
  <si>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</si>
  <si>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</si>
  <si>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</si>
  <si>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</si>
  <si>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</si>
  <si>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</si>
  <si>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</si>
  <si>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</si>
  <si>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</si>
  <si>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</si>
  <si>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</si>
  <si>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</si>
  <si>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</si>
  <si>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</si>
  <si>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</si>
  <si>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</si>
  <si>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</si>
  <si>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</si>
  <si>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</si>
  <si>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</si>
  <si>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</si>
  <si>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</si>
  <si>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</si>
  <si>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</si>
  <si>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</si>
  <si>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</si>
  <si>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</si>
  <si>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</si>
  <si>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</si>
  <si>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</si>
  <si>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</si>
  <si>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</si>
  <si>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</si>
  <si>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</si>
  <si>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</si>
  <si>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</si>
  <si>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</si>
  <si>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</si>
  <si>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</si>
  <si>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</si>
  <si>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</si>
  <si>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</si>
  <si>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</si>
  <si>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</si>
  <si>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</si>
  <si>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</si>
  <si>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</si>
  <si>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</si>
  <si>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</si>
  <si>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</si>
  <si>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</si>
  <si>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</si>
  <si>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</si>
  <si>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</si>
  <si>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</si>
  <si>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</si>
  <si>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</si>
  <si>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</si>
  <si>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</si>
  <si>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</si>
  <si>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</si>
  <si>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</si>
  <si>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</si>
  <si>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</si>
  <si>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</si>
  <si>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</si>
  <si>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</si>
  <si>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</si>
  <si>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</si>
  <si>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</si>
  <si>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</si>
  <si>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</si>
  <si>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</si>
  <si>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</si>
  <si>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</si>
  <si>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</si>
  <si>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</si>
  <si>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</si>
  <si>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</si>
  <si>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</si>
  <si>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</si>
  <si>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</si>
  <si>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</si>
  <si>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</si>
  <si>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</si>
  <si>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</si>
  <si>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</si>
  <si>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</si>
  <si>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</si>
  <si>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</si>
  <si>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</si>
  <si>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</si>
  <si>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</si>
  <si>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</si>
  <si>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</si>
  <si>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</si>
  <si>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</si>
  <si>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</si>
  <si>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</si>
  <si>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</si>
  <si>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</si>
  <si>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</si>
  <si>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</si>
  <si>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</si>
  <si>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</si>
  <si>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</si>
  <si>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</si>
  <si>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</si>
  <si>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</si>
  <si>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</si>
  <si>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</si>
  <si>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</si>
  <si>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</si>
  <si>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</si>
  <si>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</si>
  <si>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</si>
  <si>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</si>
  <si>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</si>
  <si>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</si>
  <si>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</si>
  <si>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</si>
  <si>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</si>
  <si>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</si>
  <si>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</si>
  <si>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</si>
  <si>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</si>
  <si>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</si>
  <si>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</si>
  <si>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</si>
  <si>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</si>
  <si>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</si>
  <si>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</si>
  <si>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</si>
  <si>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</si>
  <si>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</si>
  <si>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</si>
  <si>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</si>
  <si>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</si>
  <si>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</si>
  <si>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</si>
  <si>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</si>
  <si>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</si>
  <si>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</si>
  <si>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</si>
  <si>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</si>
  <si>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</si>
  <si>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</si>
  <si>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</si>
  <si>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</si>
  <si>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</si>
  <si>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</si>
  <si>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</si>
  <si>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</si>
  <si>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</si>
  <si>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</si>
  <si>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</si>
  <si>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</si>
  <si>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</si>
  <si>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</si>
  <si>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</si>
  <si>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</si>
  <si>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</si>
  <si>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</si>
  <si>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</si>
  <si>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</si>
  <si>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</si>
  <si>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</si>
  <si>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</si>
  <si>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</si>
  <si>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</si>
  <si>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</si>
  <si>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</si>
  <si>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</si>
  <si>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</si>
  <si>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</si>
  <si>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</si>
  <si>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</si>
  <si>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</si>
  <si>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</si>
  <si>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</si>
  <si>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</si>
  <si>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</si>
  <si>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</si>
  <si>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</si>
  <si>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</si>
  <si>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</si>
  <si>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</si>
  <si>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</si>
  <si>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</si>
  <si>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</si>
  <si>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</si>
  <si>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</si>
  <si>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</si>
  <si>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</si>
  <si>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</si>
  <si>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</si>
  <si>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</si>
  <si>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</si>
  <si>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</si>
  <si>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</si>
  <si>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</si>
  <si>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</si>
  <si>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</si>
  <si>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</si>
  <si>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</si>
  <si>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</si>
  <si>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</si>
  <si>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</si>
  <si>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</si>
  <si>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</si>
  <si>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</si>
  <si>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</si>
  <si>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</si>
  <si>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</si>
  <si>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</si>
  <si>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</si>
  <si>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</si>
  <si>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</si>
  <si>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</si>
  <si>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</si>
  <si>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</si>
  <si>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</si>
  <si>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</si>
  <si>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</si>
  <si>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</si>
  <si>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</si>
  <si>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</si>
  <si>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</si>
  <si>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</si>
  <si>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</si>
  <si>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</si>
  <si>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</si>
  <si>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</si>
  <si>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</si>
  <si>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</si>
  <si>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</si>
  <si>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</si>
  <si>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</si>
  <si>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</si>
  <si>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</si>
  <si>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</si>
  <si>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</si>
  <si>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</si>
  <si>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</si>
  <si>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</si>
  <si>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</si>
  <si>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</si>
  <si>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</si>
  <si>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</si>
  <si>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</si>
  <si>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</si>
  <si>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</si>
  <si>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</si>
  <si>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</si>
  <si>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</si>
  <si>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</si>
  <si>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</si>
  <si>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</si>
  <si>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</si>
  <si>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</si>
  <si>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</si>
  <si>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</si>
  <si>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</si>
  <si>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</si>
  <si>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</si>
  <si>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</si>
  <si>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</si>
  <si>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</si>
  <si>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</si>
  <si>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</si>
  <si>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</si>
  <si>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</si>
  <si>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</si>
  <si>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</si>
  <si>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</si>
  <si>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</si>
  <si>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</si>
  <si>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</si>
  <si>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</si>
  <si>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</si>
  <si>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</si>
  <si>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</si>
  <si>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</si>
  <si>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</si>
  <si>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</si>
  <si>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</si>
  <si>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</si>
  <si>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</si>
  <si>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</si>
  <si>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</si>
  <si>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</si>
  <si>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</si>
  <si>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</si>
  <si>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</si>
  <si>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</si>
  <si>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</si>
  <si>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</si>
  <si>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</si>
  <si>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</si>
  <si>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</si>
  <si>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</si>
  <si>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</si>
  <si>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</si>
  <si>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</si>
  <si>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</si>
  <si>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</si>
  <si>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</si>
  <si>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</si>
  <si>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</si>
  <si>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</si>
  <si>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</si>
  <si>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</si>
  <si>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</si>
  <si>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</si>
  <si>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</si>
  <si>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</si>
  <si>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</si>
  <si>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</si>
  <si>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</si>
  <si>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</si>
  <si>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</si>
  <si>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</si>
  <si>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</si>
  <si>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</si>
  <si>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</si>
  <si>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</si>
  <si>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</si>
  <si>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</si>
  <si>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</si>
  <si>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</si>
  <si>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</si>
  <si>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</si>
  <si>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</si>
  <si>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</si>
  <si>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</si>
  <si>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</si>
  <si>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</si>
  <si>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</si>
  <si>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</si>
  <si>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</si>
  <si>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</si>
  <si>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</si>
  <si>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</si>
  <si>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</si>
  <si>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</si>
  <si>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</si>
  <si>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</si>
  <si>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</si>
  <si>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</si>
  <si>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</si>
  <si>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</si>
  <si>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</si>
  <si>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</si>
  <si>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</si>
  <si>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</si>
  <si>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</si>
  <si>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</si>
  <si>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</si>
  <si>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</si>
  <si>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</si>
  <si>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</si>
  <si>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</si>
  <si>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</si>
  <si>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</si>
  <si>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</si>
  <si>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</si>
  <si>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</si>
  <si>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</si>
  <si>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</si>
  <si>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</si>
  <si>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</si>
  <si>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</si>
  <si>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</si>
  <si>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</si>
  <si>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</si>
  <si>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</si>
  <si>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</si>
  <si>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</si>
  <si>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</si>
  <si>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</si>
  <si>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</si>
  <si>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</si>
  <si>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</si>
  <si>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</si>
  <si>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</si>
  <si>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</si>
  <si>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</si>
  <si>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</si>
  <si>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</si>
  <si>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</si>
  <si>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</si>
  <si>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</si>
  <si>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</si>
  <si>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</si>
  <si>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</si>
  <si>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</si>
  <si>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</si>
  <si>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</si>
  <si>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</si>
  <si>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</si>
  <si>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</si>
  <si>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</si>
  <si>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</si>
  <si>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</si>
  <si>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</si>
  <si>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</si>
  <si>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</si>
  <si>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</si>
  <si>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</si>
  <si>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</si>
  <si>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</si>
  <si>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</si>
  <si>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</si>
  <si>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</si>
  <si>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</si>
  <si>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</si>
  <si>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</si>
  <si>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</si>
  <si>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</si>
  <si>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</si>
  <si>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</si>
  <si>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</si>
  <si>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</si>
  <si>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</si>
  <si>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</si>
  <si>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</si>
  <si>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</si>
  <si>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</si>
  <si>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</si>
  <si>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</si>
  <si>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</si>
  <si>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</si>
  <si>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</si>
  <si>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</si>
  <si>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</si>
  <si>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</si>
  <si>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</si>
  <si>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</si>
  <si>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</si>
  <si>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</si>
  <si>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</si>
  <si>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</si>
  <si>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</si>
  <si>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</si>
  <si>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</si>
  <si>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</si>
  <si>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</si>
  <si>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</si>
  <si>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</si>
  <si>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</si>
  <si>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</si>
  <si>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</si>
  <si>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</si>
  <si>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</si>
  <si>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</si>
  <si>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</si>
  <si>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</si>
  <si>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</si>
  <si>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</si>
  <si>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</si>
  <si>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</si>
  <si>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</si>
  <si>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</si>
  <si>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</si>
  <si>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</si>
  <si>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</si>
  <si>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</si>
  <si>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</si>
  <si>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</si>
  <si>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</si>
  <si>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</si>
  <si>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</si>
  <si>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</si>
  <si>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</si>
  <si>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</si>
  <si>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</si>
  <si>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</si>
  <si>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</si>
  <si>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</si>
  <si>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</si>
  <si>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</si>
  <si>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</si>
  <si>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</si>
  <si>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</si>
  <si>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</si>
  <si>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</si>
  <si>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</si>
  <si>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</si>
  <si>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</si>
  <si>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</si>
  <si>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</si>
  <si>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</si>
  <si>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</si>
  <si>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</si>
  <si>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</si>
  <si>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</si>
  <si>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</si>
  <si>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</si>
  <si>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</si>
  <si>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</si>
  <si>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</si>
  <si>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</si>
  <si>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</si>
  <si>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</si>
  <si>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</si>
  <si>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</si>
  <si>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</si>
  <si>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</si>
  <si>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</si>
  <si>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</si>
  <si>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</si>
  <si>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</si>
  <si>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</si>
  <si>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</si>
  <si>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</si>
  <si>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</si>
  <si>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</si>
  <si>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</si>
  <si>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</si>
  <si>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</si>
  <si>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</si>
  <si>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</si>
  <si>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</si>
  <si>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</si>
  <si>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</si>
  <si>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</si>
  <si>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</si>
  <si>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</si>
  <si>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</si>
  <si>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</si>
  <si>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</si>
  <si>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</si>
  <si>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</si>
  <si>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</si>
  <si>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</si>
  <si>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</si>
  <si>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</si>
  <si>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</si>
  <si>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</si>
  <si>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</si>
  <si>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</si>
  <si>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</si>
  <si>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</si>
  <si>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</si>
  <si>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</si>
  <si>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</si>
  <si>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</si>
  <si>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</si>
  <si>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</si>
  <si>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</si>
  <si>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</si>
  <si>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</si>
  <si>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</si>
  <si>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</si>
  <si>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</si>
  <si>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</si>
  <si>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</si>
  <si>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</si>
  <si>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</si>
  <si>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</si>
  <si>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</si>
  <si>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</si>
  <si>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</si>
  <si>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</si>
  <si>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</si>
  <si>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</si>
  <si>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</si>
  <si>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</si>
  <si>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</si>
  <si>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</si>
  <si>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</si>
  <si>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</si>
  <si>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</si>
  <si>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</si>
  <si>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</si>
  <si>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</si>
  <si>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</si>
  <si>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</si>
  <si>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</si>
  <si>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</si>
  <si>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</si>
  <si>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</si>
  <si>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</si>
  <si>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</si>
  <si>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</si>
  <si>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</si>
  <si>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</si>
  <si>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</si>
  <si>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</si>
  <si>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</si>
  <si>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</si>
  <si>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</si>
  <si>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</si>
  <si>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</si>
  <si>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</si>
  <si>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</si>
  <si>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</si>
  <si>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</si>
  <si>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</si>
  <si>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</si>
  <si>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</si>
  <si>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</si>
  <si>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</si>
  <si>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</si>
  <si>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</si>
  <si>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</si>
  <si>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</si>
  <si>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</si>
  <si>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</si>
  <si>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</si>
  <si>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</si>
  <si>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</si>
  <si>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</si>
  <si>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</si>
  <si>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</si>
  <si>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</si>
  <si>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</si>
  <si>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</si>
  <si>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</si>
  <si>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</si>
  <si>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</si>
  <si>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</si>
  <si>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</si>
  <si>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</si>
  <si>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</si>
  <si>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</si>
  <si>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</si>
  <si>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</si>
  <si>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</si>
  <si>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</si>
  <si>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</si>
  <si>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</si>
  <si>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</si>
  <si>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</si>
  <si>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</si>
  <si>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</si>
  <si>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</si>
  <si>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</si>
  <si>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</si>
  <si>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</si>
  <si>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</si>
  <si>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</si>
  <si>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</si>
  <si>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</si>
  <si>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</si>
  <si>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</si>
  <si>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</si>
  <si>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</si>
  <si>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</si>
  <si>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</si>
  <si>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</si>
  <si>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</si>
  <si>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</si>
  <si>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</si>
  <si>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</si>
  <si>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</si>
  <si>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</si>
  <si>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</si>
  <si>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</si>
  <si>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</si>
  <si>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</si>
  <si>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</si>
  <si>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</si>
  <si>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</si>
  <si>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</si>
  <si>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</si>
  <si>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</si>
  <si>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</si>
  <si>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</si>
  <si>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</si>
  <si>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</si>
  <si>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</si>
  <si>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</si>
  <si>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</si>
  <si>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</si>
  <si>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</si>
  <si>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</si>
  <si>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</si>
  <si>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</si>
  <si>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</si>
  <si>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</si>
  <si>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</si>
  <si>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</si>
  <si>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</si>
  <si>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</si>
  <si>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</si>
  <si>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</si>
  <si>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</si>
  <si>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</si>
  <si>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</si>
  <si>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</si>
  <si>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</si>
  <si>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</si>
  <si>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</si>
  <si>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</si>
  <si>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</si>
  <si>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</si>
  <si>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</si>
  <si>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</si>
  <si>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</si>
  <si>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</si>
  <si>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</si>
  <si>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</si>
  <si>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</si>
  <si>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</si>
  <si>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</si>
  <si>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</si>
  <si>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</si>
  <si>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</si>
  <si>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</si>
  <si>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</si>
  <si>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</si>
  <si>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</si>
  <si>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</si>
  <si>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</si>
  <si>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</si>
  <si>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</si>
  <si>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</si>
  <si>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</si>
  <si>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</si>
  <si>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</si>
  <si>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</si>
  <si>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</si>
  <si>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</si>
  <si>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</si>
  <si>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</si>
  <si>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</si>
  <si>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</si>
  <si>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</si>
  <si>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</si>
  <si>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</si>
  <si>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</si>
  <si>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</si>
  <si>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</si>
  <si>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</si>
  <si>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</si>
  <si>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</si>
  <si>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</si>
  <si>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</si>
  <si>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</si>
  <si>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</si>
  <si>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</si>
  <si>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</si>
  <si>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</si>
  <si>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</si>
  <si>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</si>
  <si>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</si>
  <si>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</si>
  <si>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</si>
  <si>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</si>
  <si>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</si>
  <si>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</si>
  <si>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</si>
  <si>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</si>
  <si>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</si>
  <si>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</si>
  <si>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</si>
  <si>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</si>
  <si>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</si>
  <si>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</si>
  <si>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</si>
  <si>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</si>
  <si>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</si>
  <si>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</si>
  <si>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</si>
  <si>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</si>
  <si>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</si>
  <si>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</si>
  <si>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</si>
  <si>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</si>
  <si>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</si>
  <si>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</si>
  <si>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</si>
  <si>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</si>
  <si>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</si>
  <si>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</si>
  <si>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</si>
  <si>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</si>
  <si>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</si>
  <si>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</si>
  <si>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</si>
  <si>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</si>
  <si>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</si>
  <si>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</si>
  <si>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</si>
  <si>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</si>
  <si>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</si>
  <si>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</si>
  <si>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</si>
  <si>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</si>
  <si>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</si>
  <si>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</si>
  <si>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</si>
  <si>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</si>
  <si>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</si>
  <si>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</si>
  <si>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</si>
  <si>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</si>
  <si>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</si>
  <si>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</si>
  <si>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</si>
  <si>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</si>
  <si>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</si>
  <si>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</si>
  <si>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</si>
  <si>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</si>
  <si>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</si>
  <si>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</si>
  <si>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</si>
  <si>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</si>
  <si>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</si>
  <si>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</si>
  <si>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</si>
  <si>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</si>
  <si>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</si>
  <si>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</si>
  <si>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</si>
  <si>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</si>
  <si>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</si>
  <si>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</si>
  <si>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</si>
  <si>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</si>
  <si>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</si>
  <si>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</si>
  <si>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</si>
  <si>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</si>
  <si>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</si>
  <si>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</si>
  <si>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</si>
  <si>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</si>
  <si>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</si>
  <si>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</si>
  <si>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</si>
  <si>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</si>
  <si>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</si>
  <si>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</si>
  <si>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</si>
  <si>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</si>
  <si>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</si>
  <si>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</si>
  <si>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</si>
  <si>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</si>
  <si>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</si>
  <si>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</si>
  <si>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</si>
  <si>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</si>
  <si>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</si>
  <si>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</si>
  <si>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</si>
  <si>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</si>
  <si>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</si>
  <si>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</si>
  <si>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</si>
  <si>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</si>
  <si>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</si>
  <si>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</si>
  <si>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</si>
  <si>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</si>
  <si>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</si>
  <si>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</si>
  <si>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</si>
  <si>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</si>
  <si>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</si>
  <si>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</si>
  <si>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</si>
  <si>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</si>
  <si>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</si>
  <si>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</si>
  <si>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</si>
  <si>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</si>
  <si>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</si>
  <si>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</si>
  <si>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</si>
  <si>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</si>
  <si>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</si>
  <si>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</si>
  <si>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</si>
  <si>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</si>
  <si>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</si>
  <si>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</si>
  <si>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</si>
  <si>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</si>
  <si>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</si>
  <si>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</si>
  <si>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</si>
  <si>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</si>
  <si>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</si>
  <si>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</si>
  <si>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</si>
  <si>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</si>
  <si>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</si>
  <si>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</si>
  <si>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</si>
  <si>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</si>
  <si>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</si>
  <si>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</si>
  <si>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</si>
  <si>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</si>
  <si>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</si>
  <si>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</si>
  <si>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</si>
  <si>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</si>
  <si>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</si>
  <si>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</si>
  <si>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</si>
  <si>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</si>
  <si>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</si>
  <si>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</si>
  <si>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</si>
  <si>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</si>
  <si>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</si>
  <si>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</si>
  <si>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</si>
  <si>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</si>
  <si>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</si>
  <si>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</si>
  <si>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</si>
  <si>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</si>
  <si>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</si>
  <si>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</si>
  <si>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</si>
  <si>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</si>
  <si>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</si>
  <si>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</si>
  <si>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</si>
  <si>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</si>
  <si>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</si>
  <si>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</si>
  <si>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</si>
  <si>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</si>
  <si>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</si>
  <si>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</si>
  <si>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</si>
  <si>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</si>
  <si>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</si>
  <si>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</si>
  <si>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</si>
  <si>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</si>
  <si>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</si>
  <si>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</si>
  <si>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</si>
  <si>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</si>
  <si>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</si>
  <si>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</si>
  <si>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</si>
  <si>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</si>
  <si>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</si>
  <si>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</si>
  <si>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</si>
  <si>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</si>
  <si>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</si>
  <si>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</si>
  <si>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</si>
  <si>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</si>
  <si>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</si>
  <si>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</si>
  <si>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</si>
  <si>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</si>
  <si>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</si>
  <si>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</si>
  <si>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</si>
  <si>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</si>
  <si>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</si>
  <si>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</si>
  <si>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</si>
  <si>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</si>
  <si>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</si>
  <si>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</si>
  <si>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</si>
  <si>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</si>
  <si>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</si>
  <si>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</si>
  <si>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</si>
  <si>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</si>
  <si>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</si>
  <si>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</si>
  <si>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</si>
  <si>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</si>
  <si>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</si>
  <si>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</si>
  <si>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</si>
  <si>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</si>
  <si>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</si>
  <si>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</si>
  <si>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</si>
  <si>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</si>
  <si>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</si>
  <si>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</si>
  <si>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</si>
  <si>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</si>
  <si>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</si>
  <si>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</si>
  <si>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</si>
  <si>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</si>
  <si>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</si>
  <si>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</si>
  <si>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</si>
  <si>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</si>
  <si>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</si>
  <si>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</si>
  <si>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</si>
  <si>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</si>
  <si>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</si>
  <si>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</si>
  <si>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</si>
  <si>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</si>
  <si>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</si>
  <si>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</si>
  <si>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</si>
  <si>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</si>
  <si>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</si>
  <si>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</si>
  <si>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</si>
  <si>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</si>
  <si>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</si>
  <si>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</si>
  <si>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</si>
  <si>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</si>
  <si>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</si>
  <si>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</si>
  <si>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</si>
  <si>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</si>
  <si>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</si>
  <si>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</si>
  <si>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</si>
  <si>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</si>
  <si>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</si>
  <si>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</si>
  <si>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</si>
  <si>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</si>
  <si>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</si>
  <si>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</si>
  <si>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</si>
  <si>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</si>
  <si>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</si>
  <si>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</si>
  <si>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</si>
  <si>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</si>
  <si>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</si>
  <si>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</si>
  <si>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</si>
  <si>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</si>
  <si>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</si>
  <si>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</si>
  <si>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</si>
  <si>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</si>
  <si>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</si>
  <si>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</si>
  <si>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</si>
  <si>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</si>
  <si>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</si>
  <si>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</si>
  <si>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</si>
  <si>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</si>
  <si>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</si>
  <si>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</si>
  <si>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</si>
  <si>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</si>
  <si>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</si>
  <si>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</si>
  <si>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</si>
  <si>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</si>
  <si>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</si>
  <si>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</si>
  <si>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</si>
  <si>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</si>
  <si>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</si>
  <si>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</si>
  <si>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</si>
  <si>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</si>
  <si>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</si>
  <si>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</si>
  <si>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</si>
  <si>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</si>
  <si>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</si>
  <si>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</si>
  <si>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</si>
  <si>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</si>
  <si>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</si>
  <si>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</si>
  <si>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</si>
  <si>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</si>
  <si>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</si>
  <si>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</si>
  <si>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</si>
  <si>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</si>
  <si>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</si>
  <si>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</si>
  <si>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</si>
  <si>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</si>
  <si>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</si>
  <si>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</si>
  <si>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</si>
  <si>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</si>
  <si>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</si>
  <si>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</si>
  <si>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</si>
  <si>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</si>
  <si>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</si>
  <si>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</si>
  <si>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</si>
  <si>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</si>
  <si>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</si>
  <si>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</si>
  <si>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</si>
  <si>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</si>
  <si>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</si>
  <si>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</si>
  <si>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</si>
  <si>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</si>
  <si>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</si>
  <si>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</si>
  <si>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</si>
  <si>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</si>
  <si>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</si>
  <si>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</si>
  <si>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</si>
  <si>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</si>
  <si>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</si>
  <si>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</si>
  <si>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</si>
  <si>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</si>
  <si>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</si>
  <si>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</si>
  <si>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</si>
  <si>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</si>
  <si>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</si>
  <si>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</si>
  <si>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</si>
  <si>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</si>
  <si>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</si>
  <si>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</si>
  <si>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</si>
  <si>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</si>
  <si>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</si>
  <si>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</si>
  <si>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</si>
  <si>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</si>
  <si>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</si>
  <si>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</si>
  <si>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</si>
  <si>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</si>
  <si>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</si>
  <si>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</si>
  <si>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</si>
  <si>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</si>
  <si>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</si>
  <si>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</si>
  <si>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</si>
  <si>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</si>
  <si>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</si>
  <si>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</si>
  <si>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</si>
  <si>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</si>
  <si>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</si>
  <si>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</si>
  <si>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</si>
  <si>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</si>
  <si>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</si>
  <si>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</si>
  <si>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</si>
  <si>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</si>
  <si>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</si>
  <si>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</si>
  <si>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</si>
  <si>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</si>
  <si>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</si>
  <si>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</si>
  <si>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</si>
  <si>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</si>
  <si>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</si>
  <si>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</si>
  <si>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</si>
  <si>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</si>
  <si>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</si>
  <si>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</si>
  <si>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</si>
  <si>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</si>
  <si>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</si>
  <si>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</si>
  <si>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</si>
  <si>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</si>
  <si>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</si>
  <si>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</si>
  <si>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</si>
  <si>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</si>
  <si>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</si>
  <si>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</si>
  <si>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</si>
  <si>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</si>
  <si>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</si>
  <si>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</si>
  <si>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</si>
  <si>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</si>
  <si>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</si>
  <si>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</si>
  <si>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</si>
  <si>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</si>
  <si>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</si>
  <si>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</si>
  <si>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</si>
  <si>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</si>
  <si>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</si>
  <si>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</si>
  <si>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</si>
  <si>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</si>
  <si>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</si>
  <si>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</si>
  <si>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</si>
  <si>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</si>
  <si>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</si>
  <si>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</si>
  <si>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</si>
  <si>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</si>
  <si>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</si>
  <si>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</si>
  <si>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</si>
  <si>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</si>
  <si>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</si>
  <si>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</si>
  <si>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</si>
  <si>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</si>
  <si>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</si>
  <si>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</si>
  <si>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</si>
  <si>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</si>
  <si>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</si>
  <si>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</si>
  <si>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</si>
  <si>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</si>
  <si>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</si>
  <si>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</si>
  <si>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</si>
  <si>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</si>
  <si>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</si>
  <si>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</si>
  <si>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</si>
  <si>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</si>
  <si>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</si>
  <si>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</si>
  <si>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</si>
  <si>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</si>
  <si>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</si>
  <si>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</si>
  <si>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</si>
  <si>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</si>
  <si>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</si>
  <si>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</si>
  <si>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</si>
  <si>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</si>
  <si>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</si>
  <si>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</si>
  <si>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</si>
  <si>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</si>
  <si>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</si>
  <si>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</si>
  <si>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</si>
  <si>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</si>
  <si>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</si>
  <si>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</si>
  <si>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</si>
  <si>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</si>
  <si>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</si>
  <si>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</si>
  <si>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</si>
  <si>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</si>
  <si>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</si>
  <si>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</si>
  <si>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</si>
  <si>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</si>
  <si>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</si>
  <si>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</si>
  <si>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</si>
  <si>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</si>
  <si>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</si>
  <si>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</si>
  <si>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</si>
  <si>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</si>
  <si>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</si>
  <si>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</si>
  <si>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</si>
  <si>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</si>
  <si>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</si>
  <si>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</si>
  <si>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</si>
  <si>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</si>
  <si>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</si>
  <si>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</si>
  <si>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</si>
  <si>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</si>
  <si>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</si>
  <si>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</si>
  <si>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</si>
  <si>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</si>
  <si>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</si>
  <si>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</si>
  <si>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</si>
  <si>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</si>
  <si>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</si>
  <si>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</si>
  <si>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</si>
  <si>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</si>
  <si>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</si>
  <si>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</si>
  <si>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</si>
  <si>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</si>
  <si>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</si>
  <si>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</si>
  <si>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</si>
  <si>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</si>
  <si>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</si>
  <si>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</si>
  <si>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</si>
  <si>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</si>
  <si>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</si>
  <si>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</si>
  <si>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</si>
  <si>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</si>
  <si>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</si>
  <si>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</si>
  <si>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</si>
  <si>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</si>
  <si>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</si>
  <si>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</si>
  <si>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</si>
  <si>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</si>
  <si>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</si>
  <si>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</si>
  <si>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</si>
  <si>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</si>
  <si>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</si>
  <si>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</si>
  <si>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</si>
  <si>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</si>
  <si>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</si>
  <si>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</si>
  <si>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</si>
  <si>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</si>
  <si>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</si>
  <si>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</si>
  <si>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</si>
  <si>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</si>
  <si>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</si>
  <si>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</si>
  <si>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</si>
  <si>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</si>
  <si>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</si>
  <si>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</si>
  <si>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</si>
  <si>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</si>
  <si>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</si>
  <si>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</si>
  <si>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</si>
  <si>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</si>
  <si>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</si>
  <si>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</si>
  <si>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</si>
  <si>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</si>
  <si>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</si>
  <si>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</si>
  <si>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</si>
  <si>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</si>
  <si>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</si>
  <si>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</si>
  <si>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</si>
  <si>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</si>
  <si>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</si>
  <si>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</si>
  <si>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</si>
  <si>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</si>
  <si>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</si>
  <si>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</si>
  <si>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</si>
  <si>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</si>
  <si>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</si>
  <si>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</si>
  <si>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</si>
  <si>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</si>
  <si>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</si>
  <si>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</si>
  <si>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</si>
  <si>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</si>
  <si>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</si>
  <si>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</si>
  <si>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</si>
  <si>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</si>
  <si>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</si>
  <si>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</si>
  <si>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</si>
  <si>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</si>
  <si>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</si>
  <si>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</si>
  <si>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</si>
  <si>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</si>
  <si>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</si>
  <si>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</si>
  <si>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</si>
  <si>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</si>
  <si>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</si>
  <si>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</si>
  <si>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</si>
  <si>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</si>
  <si>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</si>
  <si>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</si>
  <si>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</si>
  <si>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</si>
  <si>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</si>
  <si>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</si>
  <si>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</si>
  <si>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</si>
  <si>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</si>
  <si>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</si>
  <si>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</si>
  <si>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</si>
  <si>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</si>
  <si>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</si>
  <si>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</si>
  <si>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</si>
  <si>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</si>
  <si>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</si>
  <si>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</si>
  <si>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</si>
  <si>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</si>
  <si>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</si>
  <si>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</si>
  <si>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</si>
  <si>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</si>
  <si>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</si>
  <si>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</si>
  <si>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</si>
  <si>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</si>
  <si>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</si>
  <si>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</si>
  <si>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</si>
  <si>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</si>
  <si>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</si>
  <si>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</si>
  <si>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</si>
  <si>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</si>
  <si>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</si>
  <si>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</si>
  <si>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</si>
  <si>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</si>
  <si>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</si>
  <si>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</si>
  <si>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</si>
  <si>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</si>
  <si>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</si>
  <si>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</si>
  <si>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</si>
  <si>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</si>
  <si>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</si>
  <si>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</si>
  <si>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</si>
  <si>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</si>
  <si>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</si>
  <si>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</si>
  <si>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</si>
  <si>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</si>
  <si>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</si>
  <si>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</si>
  <si>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</si>
  <si>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</si>
  <si>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</si>
  <si>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</si>
  <si>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</si>
  <si>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</si>
  <si>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</si>
  <si>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</si>
  <si>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</si>
  <si>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</si>
  <si>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</si>
  <si>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</si>
  <si>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</si>
  <si>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</si>
  <si>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</si>
  <si>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</si>
  <si>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</si>
  <si>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</si>
  <si>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</si>
  <si>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</si>
  <si>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</si>
  <si>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</si>
  <si>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</si>
  <si>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</si>
  <si>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</si>
  <si>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</si>
  <si>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</si>
  <si>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</si>
  <si>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</si>
  <si>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</si>
  <si>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</si>
  <si>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</si>
  <si>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</si>
  <si>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</si>
  <si>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</si>
  <si>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</si>
  <si>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</si>
  <si>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</si>
  <si>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</si>
  <si>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</si>
  <si>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</si>
  <si>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</si>
  <si>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</si>
  <si>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</si>
  <si>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</si>
  <si>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</si>
  <si>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</si>
  <si>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</si>
  <si>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</si>
  <si>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</si>
  <si>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</si>
  <si>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</si>
  <si>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</si>
  <si>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</si>
  <si>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</si>
  <si>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</si>
  <si>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</si>
  <si>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</si>
  <si>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</si>
  <si>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</si>
  <si>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</si>
  <si>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</si>
  <si>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</si>
  <si>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</si>
  <si>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</si>
  <si>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</si>
  <si>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</si>
  <si>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</si>
  <si>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</si>
  <si>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</si>
  <si>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</si>
  <si>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</si>
  <si>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</si>
  <si>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</si>
  <si>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</si>
  <si>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</si>
  <si>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</si>
  <si>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</si>
  <si>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</si>
  <si>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</si>
  <si>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</si>
  <si>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</si>
  <si>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</si>
  <si>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</si>
  <si>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</si>
  <si>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</si>
  <si>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</si>
  <si>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</si>
  <si>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</si>
  <si>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</si>
  <si>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</si>
  <si>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</si>
  <si>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</si>
  <si>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</si>
  <si>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</si>
  <si>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</si>
  <si>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</si>
  <si>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</si>
  <si>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</si>
  <si>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</si>
  <si>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</si>
  <si>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</si>
  <si>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</si>
  <si>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</si>
  <si>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</si>
  <si>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</si>
  <si>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</si>
  <si>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</si>
  <si>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</si>
  <si>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</si>
  <si>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</si>
  <si>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</si>
  <si>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</si>
  <si>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</si>
  <si>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</si>
  <si>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</si>
  <si>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</si>
  <si>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</si>
  <si>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</si>
  <si>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</si>
  <si>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</si>
  <si>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</si>
  <si>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</si>
  <si>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</si>
  <si>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</si>
  <si>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</si>
  <si>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</si>
  <si>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</si>
  <si>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</si>
  <si>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</si>
  <si>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</si>
  <si>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</si>
  <si>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</si>
  <si>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</si>
  <si>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</si>
  <si>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</si>
  <si>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</si>
  <si>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</si>
  <si>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</si>
  <si>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</si>
  <si>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</si>
  <si>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</si>
  <si>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</si>
  <si>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</si>
  <si>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</si>
  <si>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</si>
  <si>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</si>
  <si>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</si>
  <si>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</si>
  <si>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</si>
  <si>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</si>
  <si>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</si>
  <si>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</si>
  <si>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</si>
  <si>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</si>
  <si>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</si>
  <si>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</si>
  <si>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</si>
  <si>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</si>
  <si>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</si>
  <si>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</si>
  <si>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</si>
  <si>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</si>
  <si>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</si>
  <si>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</si>
  <si>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</si>
  <si>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</si>
  <si>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</si>
  <si>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</si>
  <si>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</si>
  <si>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</si>
  <si>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</si>
  <si>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</si>
  <si>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</si>
  <si>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</si>
  <si>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</si>
  <si>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</si>
  <si>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</si>
  <si>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</si>
  <si>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</si>
  <si>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</si>
  <si>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</si>
  <si>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</si>
  <si>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</si>
  <si>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</si>
  <si>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</si>
  <si>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</si>
  <si>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</si>
  <si>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</si>
  <si>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</si>
  <si>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</si>
  <si>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</si>
  <si>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</si>
  <si>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</si>
  <si>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</si>
  <si>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</si>
  <si>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</si>
  <si>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</si>
  <si>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</si>
  <si>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</si>
  <si>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</si>
  <si>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</si>
  <si>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</si>
  <si>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</si>
  <si>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</si>
  <si>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</si>
  <si>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</si>
  <si>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</si>
  <si>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</si>
  <si>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</si>
  <si>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</si>
  <si>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</si>
  <si>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</si>
  <si>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</si>
  <si>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</si>
  <si>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</si>
  <si>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</si>
  <si>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</si>
  <si>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</si>
  <si>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</si>
  <si>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</si>
  <si>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</si>
  <si>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</si>
  <si>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</si>
  <si>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</si>
  <si>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</si>
  <si>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</si>
  <si>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</si>
  <si>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</si>
  <si>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</si>
  <si>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</si>
  <si>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</si>
  <si>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</si>
  <si>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</si>
  <si>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</si>
  <si>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</si>
  <si>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</si>
  <si>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</si>
  <si>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</si>
  <si>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</si>
  <si>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</si>
  <si>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</si>
  <si>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</si>
  <si>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</si>
  <si>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</si>
  <si>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</si>
  <si>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</si>
  <si>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</si>
  <si>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</si>
  <si>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</si>
  <si>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</si>
  <si>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</si>
  <si>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</si>
  <si>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</si>
  <si>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</si>
  <si>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</si>
  <si>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</si>
  <si>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</si>
  <si>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</si>
  <si>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</si>
  <si>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</si>
  <si>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</si>
  <si>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</si>
  <si>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</si>
  <si>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</si>
  <si>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</si>
  <si>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</si>
  <si>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</si>
  <si>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</si>
  <si>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</si>
  <si>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</si>
  <si>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</si>
  <si>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</si>
  <si>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</si>
  <si>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</si>
  <si>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</si>
  <si>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</si>
  <si>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</si>
  <si>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</si>
  <si>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</si>
  <si>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</si>
  <si>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</si>
  <si>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</si>
  <si>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</si>
  <si>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</si>
  <si>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</si>
  <si>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</si>
  <si>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</si>
  <si>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</si>
  <si>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</si>
  <si>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</si>
  <si>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</si>
  <si>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</si>
  <si>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</si>
  <si>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</si>
  <si>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</si>
  <si>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</si>
  <si>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</si>
  <si>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</si>
  <si>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</si>
  <si>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</si>
  <si>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</si>
  <si>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</si>
  <si>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</si>
  <si>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</si>
  <si>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</si>
  <si>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</si>
  <si>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</si>
  <si>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</si>
  <si>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</si>
  <si>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</si>
  <si>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</si>
  <si>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</si>
  <si>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</si>
  <si>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</si>
  <si>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</si>
  <si>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</si>
  <si>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</si>
  <si>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</si>
  <si>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</si>
  <si>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</si>
  <si>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</si>
  <si>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</si>
  <si>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</si>
  <si>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</si>
  <si>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</si>
  <si>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</si>
  <si>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</si>
  <si>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</si>
  <si>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</si>
  <si>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</si>
  <si>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</si>
  <si>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</si>
  <si>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</si>
  <si>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</si>
  <si>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</si>
  <si>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</si>
  <si>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</si>
  <si>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</si>
  <si>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</si>
  <si>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</si>
  <si>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</si>
  <si>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</si>
  <si>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</si>
  <si>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</si>
  <si>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</si>
  <si>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</si>
  <si>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</si>
  <si>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</si>
  <si>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</si>
  <si>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</si>
  <si>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</si>
  <si>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</si>
  <si>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</si>
  <si>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</si>
  <si>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</si>
  <si>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</si>
  <si>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</si>
  <si>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</si>
  <si>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</si>
  <si>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</si>
  <si>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</si>
  <si>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</si>
  <si>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</si>
  <si>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</si>
  <si>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</si>
  <si>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</si>
  <si>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</si>
  <si>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</si>
  <si>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</si>
  <si>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</si>
  <si>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</si>
  <si>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</si>
  <si>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</si>
  <si>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</si>
  <si>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</si>
  <si>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</si>
  <si>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</si>
  <si>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</si>
  <si>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</si>
  <si>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</si>
  <si>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</si>
  <si>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</si>
  <si>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</si>
  <si>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</si>
  <si>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</si>
  <si>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</si>
  <si>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</si>
  <si>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</si>
  <si>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</si>
  <si>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</si>
  <si>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</si>
  <si>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</si>
  <si>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</si>
  <si>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</si>
  <si>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</si>
  <si>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</si>
  <si>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</si>
  <si>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</si>
  <si>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</si>
  <si>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</si>
  <si>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</si>
  <si>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</si>
  <si>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</si>
  <si>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</si>
  <si>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</si>
  <si>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</si>
  <si>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</si>
  <si>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</si>
  <si>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</si>
  <si>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</si>
  <si>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</si>
  <si>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</si>
  <si>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</si>
  <si>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</si>
  <si>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</si>
  <si>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</si>
  <si>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</si>
  <si>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</si>
  <si>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</si>
  <si>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</si>
  <si>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</si>
  <si>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</si>
  <si>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</si>
  <si>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</si>
  <si>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</si>
  <si>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</si>
  <si>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</si>
  <si>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</si>
  <si>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</si>
  <si>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</si>
  <si>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</si>
  <si>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</si>
  <si>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</si>
  <si>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</si>
  <si>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</si>
  <si>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</si>
  <si>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</si>
  <si>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</si>
  <si>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</si>
  <si>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</si>
  <si>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</si>
  <si>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</si>
  <si>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</si>
  <si>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</si>
  <si>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</si>
  <si>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</si>
  <si>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</si>
  <si>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</si>
  <si>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</si>
  <si>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</si>
  <si>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</si>
  <si>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</si>
  <si>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</si>
  <si>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</si>
  <si>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</si>
  <si>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</si>
  <si>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</si>
  <si>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</si>
  <si>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</si>
  <si>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</si>
  <si>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</si>
  <si>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</si>
  <si>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</si>
  <si>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</si>
  <si>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</si>
  <si>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</si>
  <si>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</si>
  <si>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</si>
  <si>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</si>
  <si>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</si>
  <si>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</si>
  <si>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</si>
  <si>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</si>
  <si>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</si>
  <si>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</si>
  <si>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</si>
  <si>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</si>
  <si>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</si>
  <si>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</si>
  <si>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</si>
  <si>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</si>
  <si>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</si>
  <si>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</si>
  <si>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</si>
  <si>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</si>
  <si>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</si>
  <si>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</si>
  <si>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</si>
  <si>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</si>
  <si>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</si>
  <si>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</si>
  <si>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</si>
  <si>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</si>
  <si>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</si>
  <si>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</si>
  <si>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</si>
  <si>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</si>
  <si>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</si>
  <si>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</si>
  <si>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</si>
  <si>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</si>
  <si>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</si>
  <si>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</si>
  <si>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</si>
  <si>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</si>
  <si>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</si>
  <si>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</si>
  <si>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</si>
  <si>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</si>
  <si>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</si>
  <si>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</si>
  <si>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</si>
  <si>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</si>
  <si>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</si>
  <si>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</si>
  <si>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</si>
  <si>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</si>
  <si>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</si>
  <si>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</si>
  <si>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</si>
  <si>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</si>
  <si>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</si>
  <si>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</si>
  <si>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</si>
  <si>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</si>
  <si>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</si>
  <si>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</si>
  <si>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</si>
  <si>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</si>
  <si>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</si>
  <si>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</si>
  <si>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</si>
  <si>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</si>
  <si>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</si>
  <si>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</si>
  <si>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</si>
  <si>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</si>
  <si>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</si>
  <si>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</si>
  <si>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</si>
  <si>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</si>
  <si>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</si>
  <si>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</si>
  <si>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</si>
  <si>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</si>
  <si>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</si>
  <si>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</si>
  <si>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</si>
  <si>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</si>
  <si>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</si>
  <si>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</si>
  <si>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</si>
  <si>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</si>
  <si>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</si>
  <si>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</si>
  <si>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</si>
  <si>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</si>
  <si>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</si>
  <si>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</si>
  <si>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</si>
  <si>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</si>
  <si>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</si>
  <si>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</si>
  <si>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</si>
  <si>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</si>
  <si>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</si>
  <si>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</si>
  <si>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</si>
  <si>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</si>
  <si>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</si>
  <si>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</si>
  <si>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</si>
  <si>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</si>
  <si>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</si>
  <si>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</si>
  <si>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</si>
  <si>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</si>
  <si>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</si>
  <si>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</si>
  <si>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</si>
  <si>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</si>
  <si>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</si>
  <si>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</si>
  <si>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</si>
  <si>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</si>
  <si>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</si>
  <si>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</si>
  <si>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</si>
  <si>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</si>
  <si>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</si>
  <si>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</si>
  <si>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</si>
  <si>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</si>
  <si>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</si>
  <si>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</si>
  <si>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</si>
  <si>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</si>
  <si>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</si>
  <si>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</si>
  <si>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</si>
  <si>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</si>
  <si>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</si>
  <si>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</si>
  <si>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</si>
  <si>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</si>
  <si>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</si>
  <si>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</si>
  <si>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</si>
  <si>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</si>
  <si>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</si>
  <si>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</si>
  <si>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</si>
  <si>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</si>
  <si>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</si>
  <si>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</si>
  <si>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</si>
  <si>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</si>
  <si>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</si>
  <si>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</si>
  <si>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</si>
  <si>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</si>
  <si>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</si>
  <si>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</si>
  <si>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</si>
  <si>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</si>
  <si>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</si>
  <si>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</si>
  <si>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</si>
  <si>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</si>
  <si>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</si>
  <si>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</si>
  <si>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</si>
  <si>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</si>
  <si>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</si>
  <si>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</si>
  <si>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</si>
  <si>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</si>
  <si>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</si>
  <si>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</si>
  <si>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</si>
  <si>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</si>
  <si>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</si>
  <si>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</si>
  <si>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</si>
  <si>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</si>
  <si>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</si>
  <si>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</si>
  <si>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</si>
  <si>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</si>
  <si>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</si>
  <si>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</si>
  <si>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</si>
  <si>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</si>
  <si>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</si>
  <si>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</si>
  <si>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</si>
  <si>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</si>
  <si>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</si>
  <si>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</si>
  <si>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</si>
  <si>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</si>
  <si>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</si>
  <si>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</si>
  <si>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</si>
  <si>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</si>
  <si>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</si>
  <si>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</si>
  <si>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</si>
  <si>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</si>
  <si>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</si>
  <si>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</si>
  <si>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</si>
  <si>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</si>
  <si>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</si>
  <si>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</si>
  <si>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</si>
  <si>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</si>
  <si>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</si>
  <si>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</si>
  <si>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</si>
  <si>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</si>
  <si>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</si>
  <si>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</si>
  <si>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</si>
  <si>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</si>
  <si>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</si>
  <si>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</si>
  <si>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</si>
  <si>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</si>
  <si>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</si>
  <si>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</si>
  <si>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</si>
  <si>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</si>
  <si>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</si>
  <si>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</si>
  <si>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</si>
  <si>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</si>
  <si>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</si>
  <si>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</si>
  <si>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</si>
  <si>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</si>
  <si>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</si>
  <si>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</si>
  <si>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</si>
  <si>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</si>
  <si>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</si>
  <si>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</si>
  <si>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</si>
  <si>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</si>
  <si>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</si>
  <si>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</si>
  <si>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</si>
  <si>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</si>
  <si>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</si>
  <si>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</si>
  <si>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</si>
  <si>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</si>
  <si>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</si>
  <si>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</si>
  <si>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</si>
  <si>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</si>
  <si>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</si>
  <si>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</si>
  <si>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</si>
  <si>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</si>
  <si>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</si>
  <si>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</si>
  <si>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</si>
  <si>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</si>
  <si>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</si>
  <si>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</si>
  <si>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</si>
  <si>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</si>
  <si>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</si>
  <si>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</si>
  <si>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</si>
  <si>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</si>
  <si>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</si>
  <si>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</si>
  <si>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</si>
  <si>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</si>
  <si>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</si>
  <si>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</si>
  <si>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</si>
  <si>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</si>
  <si>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</si>
  <si>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</si>
  <si>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</si>
  <si>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</si>
  <si>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</si>
  <si>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</si>
  <si>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</si>
  <si>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</si>
  <si>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</si>
  <si>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</si>
  <si>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</si>
  <si>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</si>
  <si>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</si>
  <si>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</si>
  <si>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</si>
  <si>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</si>
  <si>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</si>
  <si>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</si>
  <si>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</si>
  <si>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</si>
  <si>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</si>
  <si>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</si>
  <si>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</si>
  <si>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</si>
  <si>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</si>
  <si>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</si>
  <si>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</si>
  <si>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</si>
  <si>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</si>
  <si>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</si>
  <si>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</si>
  <si>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</si>
  <si>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</si>
  <si>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</si>
  <si>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</si>
  <si>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</si>
  <si>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</si>
  <si>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</si>
  <si>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</si>
  <si>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</si>
  <si>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</si>
  <si>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</si>
  <si>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</si>
  <si>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</si>
  <si>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</si>
  <si>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</si>
  <si>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</si>
  <si>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</si>
  <si>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</si>
  <si>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</si>
  <si>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</si>
  <si>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</si>
  <si>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</si>
  <si>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</si>
  <si>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</si>
  <si>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</si>
  <si>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</si>
  <si>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</si>
  <si>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</si>
  <si>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</si>
  <si>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</si>
  <si>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</si>
  <si>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</si>
  <si>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</si>
  <si>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</si>
  <si>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</si>
  <si>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</si>
  <si>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</si>
  <si>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</si>
  <si>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</si>
  <si>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</si>
  <si>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</si>
  <si>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</si>
  <si>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</si>
  <si>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</si>
  <si>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</si>
  <si>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</si>
  <si>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</si>
  <si>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</si>
  <si>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</si>
  <si>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</si>
  <si>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</si>
  <si>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</si>
  <si>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</si>
  <si>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</si>
  <si>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</si>
  <si>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</si>
  <si>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</si>
  <si>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</si>
  <si>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</si>
  <si>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</si>
  <si>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</si>
  <si>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</si>
  <si>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</si>
  <si>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</si>
  <si>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</si>
  <si>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</si>
  <si>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</si>
  <si>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</si>
  <si>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</si>
  <si>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</si>
  <si>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</si>
  <si>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</si>
  <si>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</si>
  <si>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</si>
  <si>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</si>
  <si>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</si>
  <si>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</si>
  <si>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</si>
  <si>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</si>
  <si>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</si>
  <si>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</si>
  <si>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</si>
  <si>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</si>
  <si>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</si>
  <si>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</si>
  <si>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</si>
  <si>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</si>
  <si>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</si>
  <si>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</si>
  <si>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</si>
  <si>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</si>
  <si>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</si>
  <si>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</si>
  <si>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</si>
  <si>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</si>
  <si>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</si>
  <si>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</si>
  <si>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</si>
  <si>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</si>
  <si>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</si>
  <si>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</si>
  <si>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</si>
  <si>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</si>
  <si>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</si>
  <si>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</si>
  <si>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</si>
  <si>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</si>
  <si>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</si>
  <si>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</si>
  <si>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</si>
  <si>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</si>
  <si>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</si>
  <si>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</si>
  <si>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</si>
  <si>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</si>
  <si>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</si>
  <si>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</si>
  <si>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</si>
  <si>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</si>
  <si>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</si>
  <si>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</si>
  <si>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</si>
  <si>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</si>
  <si>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</si>
  <si>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</si>
  <si>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</si>
  <si>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</si>
  <si>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</si>
  <si>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</si>
  <si>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</si>
  <si>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</si>
  <si>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</si>
  <si>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</si>
  <si>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</si>
  <si>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</si>
  <si>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</si>
  <si>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</si>
  <si>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</si>
  <si>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</si>
  <si>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</si>
  <si>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</si>
  <si>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</si>
  <si>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</si>
  <si>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</si>
  <si>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</si>
  <si>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</si>
  <si>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</si>
  <si>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</si>
  <si>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</si>
  <si>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</si>
  <si>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</si>
  <si>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</si>
  <si>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</si>
  <si>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</si>
  <si>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</si>
  <si>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</si>
  <si>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</si>
  <si>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</si>
  <si>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</si>
  <si>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</si>
  <si>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</si>
  <si>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</si>
  <si>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</si>
  <si>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</si>
  <si>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</si>
  <si>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</si>
  <si>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</si>
  <si>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</si>
  <si>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</si>
  <si>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</si>
  <si>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</si>
  <si>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</si>
  <si>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</si>
  <si>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</si>
  <si>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</si>
  <si>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</si>
  <si>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</si>
  <si>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</si>
  <si>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</si>
  <si>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</si>
  <si>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</si>
  <si>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</si>
  <si>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</si>
  <si>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</si>
  <si>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</si>
  <si>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</si>
  <si>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</si>
  <si>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</si>
  <si>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</si>
  <si>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</si>
  <si>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</si>
  <si>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</si>
  <si>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</si>
  <si>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</si>
  <si>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</si>
  <si>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</si>
  <si>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</si>
  <si>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</si>
  <si>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</si>
  <si>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</si>
  <si>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</si>
  <si>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</si>
  <si>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</si>
  <si>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</si>
  <si>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</si>
  <si>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</si>
  <si>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</si>
  <si>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</si>
  <si>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</si>
  <si>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</si>
  <si>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</si>
  <si>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</si>
  <si>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</si>
  <si>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</si>
  <si>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</si>
  <si>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</si>
  <si>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</si>
  <si>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</si>
  <si>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</si>
  <si>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</si>
  <si>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</si>
  <si>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</si>
  <si>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</si>
  <si>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</si>
  <si>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</si>
  <si>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</si>
  <si>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</si>
  <si>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</si>
  <si>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</si>
  <si>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</si>
  <si>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</si>
  <si>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</si>
  <si>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</si>
  <si>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</si>
  <si>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</si>
  <si>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</si>
  <si>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</si>
  <si>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</si>
  <si>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</si>
  <si>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</si>
  <si>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</si>
  <si>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</si>
  <si>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</si>
  <si>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</si>
  <si>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</si>
  <si>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</si>
  <si>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</si>
  <si>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</si>
  <si>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</si>
  <si>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</si>
  <si>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</si>
  <si>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</si>
  <si>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</si>
  <si>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</si>
  <si>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</si>
  <si>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</si>
  <si>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</si>
  <si>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</si>
  <si>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</si>
  <si>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</si>
  <si>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</si>
  <si>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</si>
  <si>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</si>
  <si>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</si>
  <si>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</si>
  <si>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</si>
  <si>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</si>
  <si>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</si>
  <si>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</si>
  <si>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</si>
  <si>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</si>
  <si>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</si>
  <si>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</si>
  <si>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</si>
  <si>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</si>
  <si>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</si>
  <si>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</si>
  <si>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</si>
  <si>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</si>
  <si>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</si>
  <si>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</si>
  <si>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</si>
  <si>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</si>
  <si>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</si>
  <si>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</si>
  <si>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</si>
  <si>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</si>
  <si>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</si>
  <si>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</si>
  <si>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</si>
  <si>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</si>
  <si>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</si>
  <si>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</si>
  <si>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</si>
  <si>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</si>
  <si>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</si>
  <si>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</si>
  <si>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</si>
  <si>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</si>
  <si>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</si>
  <si>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</si>
  <si>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</si>
  <si>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</si>
  <si>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</si>
  <si>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</si>
  <si>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</si>
  <si>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</si>
  <si>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</si>
  <si>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</si>
  <si>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</si>
  <si>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</si>
  <si>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</si>
  <si>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</si>
  <si>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</si>
  <si>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</si>
  <si>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</si>
  <si>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</si>
  <si>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</si>
  <si>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</si>
  <si>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</si>
  <si>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</si>
  <si>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</si>
  <si>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</si>
  <si>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</si>
  <si>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</si>
  <si>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</si>
  <si>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</si>
  <si>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</si>
  <si>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</si>
  <si>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</si>
  <si>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</si>
  <si>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</si>
  <si>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</si>
  <si>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</si>
  <si>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</si>
  <si>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</si>
  <si>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</si>
  <si>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</si>
  <si>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</si>
  <si>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</si>
  <si>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</si>
  <si>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</si>
  <si>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</si>
  <si>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</si>
  <si>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</si>
  <si>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</si>
  <si>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</si>
  <si>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</si>
  <si>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</si>
  <si>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</si>
  <si>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</si>
  <si>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</si>
  <si>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</si>
  <si>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</si>
  <si>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</si>
  <si>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</si>
  <si>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</si>
  <si>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</si>
  <si>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</si>
  <si>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</si>
  <si>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</si>
  <si>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</si>
  <si>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</si>
  <si>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</si>
  <si>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</si>
  <si>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</si>
  <si>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</si>
  <si>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</si>
  <si>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</si>
  <si>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</si>
  <si>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</si>
  <si>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</si>
  <si>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</si>
  <si>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</si>
  <si>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</si>
  <si>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</si>
  <si>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</si>
  <si>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</si>
  <si>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</si>
  <si>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</si>
  <si>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</si>
  <si>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</si>
  <si>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</si>
  <si>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</si>
  <si>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</si>
  <si>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</si>
  <si>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</si>
  <si>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</si>
  <si>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</si>
  <si>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</si>
  <si>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</si>
  <si>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</si>
  <si>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</si>
  <si>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</si>
  <si>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</si>
  <si>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</si>
  <si>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</si>
  <si>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</si>
  <si>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</si>
  <si>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</si>
  <si>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</si>
  <si>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</si>
  <si>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</si>
  <si>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</si>
  <si>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</si>
  <si>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</si>
  <si>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</si>
  <si>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</si>
  <si>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</si>
  <si>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</si>
  <si>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</si>
  <si>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</si>
  <si>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</si>
  <si>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</si>
  <si>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</si>
  <si>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</si>
  <si>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</si>
  <si>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</si>
  <si>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</si>
  <si>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</si>
  <si>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</si>
  <si>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</si>
  <si>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</si>
  <si>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</si>
  <si>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</si>
  <si>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</si>
  <si>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</si>
  <si>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</si>
  <si>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</si>
  <si>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</si>
  <si>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</si>
  <si>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</si>
  <si>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</si>
  <si>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</si>
  <si>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</si>
  <si>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</si>
  <si>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</si>
  <si>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</si>
  <si>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</si>
  <si>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</si>
  <si>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</si>
  <si>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</si>
  <si>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</si>
  <si>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</si>
  <si>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</si>
  <si>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</si>
  <si>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</si>
  <si>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</si>
  <si>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</si>
  <si>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</si>
  <si>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</si>
  <si>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</si>
  <si>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</si>
  <si>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</si>
  <si>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</si>
  <si>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</si>
  <si>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</si>
  <si>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</si>
  <si>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</si>
  <si>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</si>
  <si>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</si>
  <si>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</si>
  <si>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</si>
  <si>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</si>
  <si>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</si>
  <si>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</si>
  <si>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</si>
  <si>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</si>
  <si>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</si>
  <si>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</si>
  <si>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</si>
  <si>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</si>
  <si>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</si>
  <si>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</si>
  <si>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</si>
  <si>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</si>
  <si>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</si>
  <si>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</si>
  <si>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</si>
  <si>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</si>
  <si>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</si>
  <si>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</si>
  <si>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</si>
  <si>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</si>
  <si>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</si>
  <si>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</si>
  <si>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</si>
  <si>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</si>
  <si>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</si>
  <si>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</si>
  <si>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</si>
  <si>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</si>
  <si>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</si>
  <si>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</si>
  <si>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</si>
  <si>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</si>
  <si>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</si>
  <si>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</si>
  <si>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</si>
  <si>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</si>
  <si>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</si>
  <si>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</si>
  <si>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</si>
  <si>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</si>
  <si>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</si>
  <si>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</si>
  <si>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</si>
  <si>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</si>
  <si>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</si>
  <si>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</si>
  <si>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</si>
  <si>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</si>
  <si>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</si>
  <si>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</si>
  <si>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</si>
  <si>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</si>
  <si>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</si>
  <si>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</si>
  <si>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</si>
  <si>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</si>
  <si>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</si>
  <si>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</si>
  <si>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</si>
  <si>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</si>
  <si>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</si>
  <si>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</si>
  <si>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</si>
  <si>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</si>
  <si>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</si>
  <si>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</si>
  <si>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</si>
  <si>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</si>
  <si>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</si>
  <si>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</si>
  <si>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</si>
  <si>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</si>
  <si>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</si>
  <si>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</si>
  <si>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</si>
  <si>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</si>
  <si>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</si>
  <si>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</si>
  <si>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</si>
  <si>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</si>
  <si>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</si>
  <si>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</si>
  <si>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</si>
  <si>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</si>
  <si>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</si>
  <si>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</si>
  <si>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</si>
  <si>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</si>
  <si>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</si>
  <si>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</si>
  <si>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</si>
  <si>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</si>
  <si>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</si>
  <si>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</si>
  <si>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</si>
  <si>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</si>
  <si>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</si>
  <si>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</si>
  <si>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</si>
  <si>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</si>
  <si>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</si>
  <si>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</si>
  <si>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</si>
  <si>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</si>
  <si>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</si>
  <si>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</si>
  <si>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</si>
  <si>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</si>
  <si>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</si>
  <si>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</si>
  <si>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</si>
  <si>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</si>
  <si>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</si>
  <si>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</si>
  <si>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</si>
  <si>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</si>
  <si>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</si>
  <si>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</si>
  <si>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</si>
  <si>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</si>
  <si>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</si>
  <si>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</si>
  <si>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</si>
  <si>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</si>
  <si>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</si>
  <si>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</si>
  <si>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</si>
  <si>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</si>
  <si>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</si>
  <si>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</si>
  <si>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</si>
  <si>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</si>
  <si>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</si>
  <si>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</si>
  <si>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</si>
  <si>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</si>
  <si>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</si>
  <si>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</si>
  <si>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</si>
  <si>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</si>
  <si>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</si>
  <si>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</si>
  <si>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</si>
  <si>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</si>
  <si>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</si>
  <si>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</si>
  <si>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</si>
  <si>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</si>
  <si>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</si>
  <si>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</si>
  <si>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</si>
  <si>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</si>
  <si>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</si>
  <si>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</si>
  <si>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</si>
  <si>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</si>
  <si>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</si>
  <si>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</si>
  <si>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</si>
  <si>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</si>
  <si>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</si>
  <si>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</si>
  <si>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</si>
  <si>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</si>
  <si>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</si>
  <si>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</si>
  <si>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</si>
  <si>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</si>
  <si>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</si>
  <si>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</si>
  <si>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</si>
  <si>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</si>
  <si>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</si>
  <si>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</si>
  <si>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</si>
  <si>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</si>
  <si>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</si>
  <si>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</si>
  <si>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</si>
  <si>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</si>
  <si>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</si>
  <si>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</si>
  <si>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</si>
  <si>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</si>
  <si>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</si>
  <si>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</si>
  <si>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</si>
  <si>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</si>
  <si>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</si>
  <si>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</si>
  <si>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</si>
  <si>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</si>
  <si>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</si>
  <si>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</si>
  <si>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</si>
  <si>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</si>
  <si>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</si>
  <si>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</si>
  <si>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</si>
  <si>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</si>
  <si>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</si>
  <si>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</si>
  <si>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</si>
  <si>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</si>
  <si>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</si>
  <si>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</si>
  <si>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</si>
  <si>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</si>
  <si>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</si>
  <si>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</si>
  <si>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</si>
  <si>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</si>
  <si>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</si>
  <si>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</si>
  <si>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</si>
  <si>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</si>
  <si>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</si>
  <si>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</si>
  <si>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</si>
  <si>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</si>
  <si>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</si>
  <si>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</si>
  <si>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</si>
  <si>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</si>
  <si>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</si>
  <si>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</si>
  <si>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</si>
  <si>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</si>
  <si>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</si>
  <si>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</si>
  <si>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</si>
  <si>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</si>
  <si>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</si>
  <si>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</si>
  <si>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</si>
  <si>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</si>
  <si>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</si>
  <si>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</si>
  <si>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</si>
  <si>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</si>
  <si>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</si>
  <si>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</si>
  <si>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</si>
  <si>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</si>
  <si>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</si>
  <si>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</si>
  <si>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</si>
  <si>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</si>
  <si>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</si>
  <si>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</si>
  <si>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</si>
  <si>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</si>
  <si>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</si>
  <si>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</si>
  <si>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</si>
  <si>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</si>
  <si>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</si>
  <si>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</si>
  <si>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</si>
  <si>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</si>
  <si>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</si>
  <si>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</si>
  <si>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</si>
  <si>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</si>
  <si>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</si>
  <si>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</si>
  <si>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</si>
  <si>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</si>
  <si>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</si>
  <si>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</si>
  <si>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</si>
  <si>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</si>
  <si>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</si>
  <si>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</si>
  <si>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</si>
  <si>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</si>
  <si>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</si>
  <si>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</si>
  <si>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</si>
  <si>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</si>
  <si>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</si>
  <si>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</si>
  <si>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</si>
  <si>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</si>
  <si>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</si>
  <si>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</si>
  <si>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</si>
  <si>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</si>
  <si>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</si>
  <si>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</si>
  <si>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</si>
  <si>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</si>
  <si>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</si>
  <si>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</si>
  <si>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</si>
  <si>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</si>
  <si>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</si>
  <si>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</si>
  <si>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</si>
  <si>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</si>
  <si>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</si>
  <si>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</si>
  <si>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</si>
  <si>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</si>
  <si>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</si>
  <si>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</si>
  <si>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</si>
  <si>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</si>
  <si>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</si>
  <si>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</si>
  <si>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</si>
  <si>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</si>
  <si>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</si>
  <si>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</si>
  <si>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</si>
  <si>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</si>
  <si>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</si>
  <si>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</si>
  <si>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</si>
  <si>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</si>
  <si>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</si>
  <si>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</si>
  <si>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</si>
  <si>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</si>
  <si>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</si>
  <si>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</si>
  <si>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</si>
  <si>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</si>
  <si>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</si>
  <si>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</si>
  <si>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</si>
  <si>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</si>
  <si>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</si>
  <si>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</si>
  <si>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</si>
  <si>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</si>
  <si>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</si>
  <si>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</si>
  <si>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</si>
  <si>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</si>
  <si>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</si>
  <si>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</si>
  <si>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</si>
  <si>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</si>
  <si>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</si>
  <si>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</si>
  <si>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</si>
  <si>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</si>
  <si>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</si>
  <si>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</si>
  <si>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</si>
  <si>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</si>
  <si>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</si>
  <si>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</si>
  <si>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</si>
  <si>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</si>
  <si>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</si>
  <si>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</si>
  <si>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</si>
  <si>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</si>
  <si>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</si>
  <si>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</si>
  <si>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</si>
  <si>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</si>
  <si>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</si>
  <si>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</si>
  <si>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</si>
  <si>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</si>
  <si>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</si>
  <si>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</si>
  <si>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</si>
  <si>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</si>
  <si>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</si>
  <si>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</si>
  <si>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</si>
  <si>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</si>
  <si>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</si>
  <si>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</si>
  <si>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</si>
  <si>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</si>
  <si>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</si>
  <si>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</si>
  <si>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</si>
  <si>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</si>
  <si>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</si>
  <si>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</si>
  <si>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</si>
  <si>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</si>
  <si>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</si>
  <si>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</si>
  <si>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</si>
  <si>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</si>
  <si>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</si>
  <si>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</si>
  <si>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</si>
  <si>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</si>
  <si>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</si>
  <si>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</si>
  <si>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</si>
  <si>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</si>
  <si>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</si>
  <si>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</si>
  <si>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</si>
  <si>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</si>
  <si>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</si>
  <si>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</si>
  <si>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</si>
  <si>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</si>
  <si>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</si>
  <si>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</si>
  <si>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</si>
  <si>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</si>
  <si>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</si>
  <si>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</si>
  <si>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</si>
  <si>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</si>
  <si>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</si>
  <si>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</si>
  <si>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</si>
  <si>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</si>
  <si>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</si>
  <si>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</si>
  <si>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</si>
  <si>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</si>
  <si>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</si>
  <si>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</si>
  <si>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</si>
  <si>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</si>
  <si>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</si>
  <si>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</si>
  <si>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</si>
  <si>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</si>
  <si>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</si>
  <si>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</si>
  <si>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</si>
  <si>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</si>
  <si>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</si>
  <si>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</si>
  <si>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</si>
  <si>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</si>
  <si>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</si>
  <si>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</si>
  <si>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</si>
  <si>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</si>
  <si>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</si>
  <si>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</si>
  <si>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</si>
  <si>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</si>
  <si>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</si>
  <si>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</si>
  <si>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</si>
  <si>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</si>
  <si>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</si>
  <si>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</si>
  <si>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</si>
  <si>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</si>
  <si>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</si>
  <si>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</si>
  <si>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</si>
  <si>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</si>
  <si>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</si>
  <si>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</si>
  <si>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</si>
  <si>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</si>
  <si>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</si>
  <si>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</si>
  <si>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</si>
  <si>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</si>
  <si>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</si>
  <si>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</si>
  <si>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</si>
  <si>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</si>
  <si>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</si>
  <si>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</si>
  <si>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</si>
  <si>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</si>
  <si>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</si>
  <si>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</si>
  <si>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</si>
  <si>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</si>
  <si>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</si>
  <si>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</si>
  <si>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</si>
  <si>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</si>
  <si>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</si>
  <si>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</si>
  <si>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</si>
  <si>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</si>
  <si>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</si>
  <si>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</si>
  <si>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</si>
  <si>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</si>
  <si>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</si>
  <si>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</si>
  <si>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</si>
  <si>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</si>
  <si>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</si>
  <si>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</si>
  <si>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</si>
  <si>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</si>
  <si>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</si>
  <si>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</si>
  <si>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</si>
  <si>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</si>
  <si>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</si>
  <si>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</si>
  <si>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</si>
  <si>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</si>
  <si>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</si>
  <si>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</si>
  <si>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</si>
  <si>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</si>
  <si>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</si>
  <si>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</si>
  <si>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</si>
  <si>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</si>
  <si>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</si>
  <si>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</si>
  <si>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</si>
  <si>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</si>
  <si>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</si>
  <si>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</si>
  <si>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</si>
  <si>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</si>
  <si>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</si>
  <si>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</si>
  <si>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</si>
  <si>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Brackers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</si>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</sst>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R_U_B_-;\-* #,##0.00\ _R_U_B_-;_-* &quot;-&quot;??\ _R_U_B_-;_-@_-"/>
    <numFmt numFmtId="164" formatCode="_(&quot;$&quot;* #,##0.00_);_(&quot;$&quot;* \(#,##0.00\);_(&quot;$&quot;* &quot;-&quot;??_);_(@_)"/>
    <numFmt numFmtId="165" formatCode="&quot;$&quot;#,##0.00"/>
    <numFmt numFmtId="177" formatCode="[$$-10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/>
    <xf numFmtId="177" fontId="0" fillId="0" borderId="0" xfId="1" applyNumberFormat="1" applyFont="1"/>
  </cellXfs>
  <cellStyles count="2">
    <cellStyle name="Comma" xfId="1" builtinId="3"/>
    <cellStyle name="Normal" xfId="0" builtinId="0"/>
  </cellStyles>
  <dxfs count="12"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153776419394946"/>
          <c:y val="3.41463414634146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D-F445-8A5E-3949774E23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1-0E47-ABCD-21245EDF58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1-0E47-ABCD-21245EDF58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1-0E47-ABCD-21245EDF5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5576800"/>
        <c:axId val="87419392"/>
      </c:barChart>
      <c:catAx>
        <c:axId val="4955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7419392"/>
        <c:crosses val="autoZero"/>
        <c:auto val="1"/>
        <c:lblAlgn val="ctr"/>
        <c:lblOffset val="100"/>
        <c:noMultiLvlLbl val="0"/>
      </c:catAx>
      <c:valAx>
        <c:axId val="874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557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5-E345-86A2-CA7E95422C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32-9840-BA7A-04ED1543070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32-9840-BA7A-04ED15430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293680"/>
        <c:axId val="91387296"/>
      </c:barChart>
      <c:catAx>
        <c:axId val="9129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387296"/>
        <c:crosses val="autoZero"/>
        <c:auto val="1"/>
        <c:lblAlgn val="ctr"/>
        <c:lblOffset val="100"/>
        <c:noMultiLvlLbl val="0"/>
      </c:catAx>
      <c:valAx>
        <c:axId val="9138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2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Timing of</a:t>
            </a:r>
            <a:r>
              <a:rPr lang="en-US" baseline="0"/>
              <a:t> Campaigns</a:t>
            </a:r>
            <a:endParaRPr lang="en-US"/>
          </a:p>
        </c:rich>
      </c:tx>
      <c:layout>
        <c:manualLayout>
          <c:xMode val="edge"/>
          <c:yMode val="edge"/>
          <c:x val="0.41962847667297404"/>
          <c:y val="3.67170626349892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C-3D4B-A885-39BA3EE0D2F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C-AD4F-86C8-033B3EA3F37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C-AD4F-86C8-033B3EA3F37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EC-AD4F-86C8-033B3EA3F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126304"/>
        <c:axId val="103128032"/>
      </c:lineChart>
      <c:catAx>
        <c:axId val="10312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28032"/>
        <c:crosses val="autoZero"/>
        <c:auto val="1"/>
        <c:lblAlgn val="ctr"/>
        <c:lblOffset val="100"/>
        <c:noMultiLvlLbl val="0"/>
      </c:catAx>
      <c:valAx>
        <c:axId val="10312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312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GB Musicals</a:t>
          </a:r>
        </a:p>
      </cx:txPr>
    </cx:title>
    <cx:plotArea>
      <cx:plotAreaRegion>
        <cx:series layoutId="boxWhisker" uniqueId="{AC57DAF6-29E8-E24E-B4CE-8361BC1D724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D0CE3D-2DBB-D04E-9D43-429F800D98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1AC1B8-4C95-A544-9F96-7E1BCB81C3BD}">
  <sheetPr/>
  <sheetViews>
    <sheetView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2</xdr:row>
      <xdr:rowOff>38100</xdr:rowOff>
    </xdr:from>
    <xdr:to>
      <xdr:col>17</xdr:col>
      <xdr:colOff>495300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9946D7-0634-744B-9237-AFB6AEB25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3</xdr:row>
      <xdr:rowOff>0</xdr:rowOff>
    </xdr:from>
    <xdr:to>
      <xdr:col>18</xdr:col>
      <xdr:colOff>101600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816D6-F5B6-1C42-933E-058DE556F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152400</xdr:rowOff>
    </xdr:from>
    <xdr:to>
      <xdr:col>19</xdr:col>
      <xdr:colOff>228600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04C27-93A9-474F-9894-A20494A06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3F8AE0-AE3A-C34F-85E3-B81A920988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A4595D-6831-014E-94B9-FFBC557062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9.4534712963" createdVersion="6" refreshedVersion="6" minRefreshableVersion="3" recordCount="4114" xr:uid="{496085FA-9E5D-C24E-9880-A14B949757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9.476766550928" createdVersion="6" refreshedVersion="6" minRefreshableVersion="3" recordCount="4114" xr:uid="{93158A62-4D0D-DD49-A4E2-CDFC90B785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68D10-3CA4-C74D-BEB6-6B503DABC328}" name="PivotTable3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91333-39EF-1C42-82FF-F3588F7DF92C}" name="PivotTable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65121-D31C-1E43-808D-FF8BA4CF0F65}" name="PivotTable5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T4115"/>
  <sheetViews>
    <sheetView tabSelected="1" zoomScale="95" zoomScaleNormal="95" workbookViewId="0">
      <selection activeCell="W2929" sqref="W29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5.6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.5" customWidth="1"/>
    <col min="17" max="17" width="41.1640625" customWidth="1"/>
    <col min="18" max="18" width="14.5" bestFit="1" customWidth="1"/>
    <col min="19" max="19" width="20.5" style="13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8A50384B-A8E1-6643-B5D5-9567F307E0B5}"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56A17-AE70-2D4E-9143-5C9A2ABFCDC0}">
  <dimension ref="A1:F6"/>
  <sheetViews>
    <sheetView zoomScale="110" zoomScaleNormal="110" workbookViewId="0">
      <selection activeCell="B39" sqref="B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0D72-9955-8A46-888B-A50B4FE4F830}">
  <dimension ref="A1:E7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8223</v>
      </c>
    </row>
    <row r="2" spans="1:5" x14ac:dyDescent="0.2">
      <c r="A2" s="9" t="s">
        <v>8358</v>
      </c>
      <c r="B2" t="s">
        <v>8364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A5FB-2AA1-2146-8DCE-BC7C7B26DC7E}">
  <dimension ref="A2:F18"/>
  <sheetViews>
    <sheetView workbookViewId="0">
      <selection activeCell="B1" sqref="B1: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8358</v>
      </c>
      <c r="B2" t="s">
        <v>8315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5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5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5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5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5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5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5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5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5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5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5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5583D-0771-9447-A226-E3EF170FE810}">
  <dimension ref="A1:T413"/>
  <sheetViews>
    <sheetView topLeftCell="A100" workbookViewId="0">
      <selection activeCell="H10" sqref="H10"/>
    </sheetView>
  </sheetViews>
  <sheetFormatPr baseColWidth="10" defaultRowHeight="15" x14ac:dyDescent="0.2"/>
  <cols>
    <col min="2" max="2" width="39.5" customWidth="1"/>
    <col min="3" max="3" width="5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3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3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3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3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3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3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3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32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3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3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3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3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3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32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3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3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32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3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3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3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3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3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75B8-CE17-4A49-8C6E-3AB5CF7668DB}">
  <dimension ref="A1:T251"/>
  <sheetViews>
    <sheetView workbookViewId="0">
      <selection sqref="A1:XFD1048576"/>
    </sheetView>
  </sheetViews>
  <sheetFormatPr baseColWidth="10" defaultRowHeight="15" x14ac:dyDescent="0.2"/>
  <cols>
    <col min="2" max="2" width="41.5" customWidth="1"/>
    <col min="3" max="3" width="5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48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1339D-5101-9E4B-B7E2-114DD353751E}">
  <dimension ref="A1:C16"/>
  <sheetViews>
    <sheetView zoomScale="110" zoomScaleNormal="110" workbookViewId="0">
      <selection activeCell="B13" sqref="B13:C13"/>
    </sheetView>
  </sheetViews>
  <sheetFormatPr baseColWidth="10" defaultRowHeight="15" x14ac:dyDescent="0.2"/>
  <cols>
    <col min="1" max="1" width="21.6640625" bestFit="1" customWidth="1"/>
    <col min="2" max="2" width="14.5" bestFit="1" customWidth="1"/>
    <col min="3" max="3" width="15.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8394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B9" s="17"/>
      <c r="C9" s="17"/>
    </row>
    <row r="10" spans="1:3" x14ac:dyDescent="0.2">
      <c r="B10" s="17"/>
      <c r="C10" s="17"/>
    </row>
    <row r="11" spans="1:3" x14ac:dyDescent="0.2">
      <c r="A11" t="s">
        <v>8389</v>
      </c>
      <c r="B11" s="17">
        <f>AVERAGE('Successful US Kickstarters'!E:E)</f>
        <v>5601.5458009708727</v>
      </c>
      <c r="C11" s="17">
        <f>AVERAGE('Failed US Kickstarters'!E:E)</f>
        <v>558.65484000000004</v>
      </c>
    </row>
    <row r="12" spans="1:3" x14ac:dyDescent="0.2">
      <c r="A12" t="s">
        <v>8390</v>
      </c>
      <c r="B12" s="17">
        <f>MEDIAN('Successful US Kickstarters'!E:E)</f>
        <v>3167.5</v>
      </c>
      <c r="C12" s="17">
        <f>MEDIAN('Failed US Kickstarters'!E:E)</f>
        <v>103</v>
      </c>
    </row>
    <row r="13" spans="1:3" x14ac:dyDescent="0.2">
      <c r="A13" t="s">
        <v>8395</v>
      </c>
      <c r="B13" s="17">
        <f>_xlfn.STDEV.P('Successful US Kickstarters'!E:E)</f>
        <v>8334.5731699164608</v>
      </c>
      <c r="C13" s="17">
        <f>_xlfn.STDEV.P('Failed US Kickstarters'!E:E)</f>
        <v>1330.5230280400915</v>
      </c>
    </row>
    <row r="14" spans="1:3" x14ac:dyDescent="0.2">
      <c r="A14" t="s">
        <v>8396</v>
      </c>
      <c r="B14" s="17">
        <f>_xlfn.QUARTILE.EXC('Successful US Kickstarters'!E:E,3)</f>
        <v>5699</v>
      </c>
      <c r="C14" s="17">
        <f>_xlfn.QUARTILE.EXC('Failed US Kickstarters'!E:E,3)</f>
        <v>501</v>
      </c>
    </row>
    <row r="15" spans="1:3" x14ac:dyDescent="0.2">
      <c r="A15" t="s">
        <v>8397</v>
      </c>
      <c r="B15" s="17">
        <f>_xlfn.QUARTILE.EXC('Successful US Kickstarters'!E:E,1)</f>
        <v>1716.5074999999999</v>
      </c>
      <c r="C15" s="17">
        <f>_xlfn.QUARTILE.EXC('Failed US Kickstarters'!E:E,1)</f>
        <v>9.25</v>
      </c>
    </row>
    <row r="16" spans="1:3" x14ac:dyDescent="0.2">
      <c r="A16" t="s">
        <v>8398</v>
      </c>
      <c r="B16" s="17">
        <f>B14-B15</f>
        <v>3982.4925000000003</v>
      </c>
      <c r="C16" s="17">
        <f>C14-C15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AA7B-B192-1A4C-8A7B-A972AE61894A}">
  <dimension ref="A1:F6"/>
  <sheetViews>
    <sheetView workbookViewId="0">
      <selection activeCell="K33" sqref="K33"/>
    </sheetView>
  </sheetViews>
  <sheetFormatPr baseColWidth="10" defaultRowHeight="15" x14ac:dyDescent="0.2"/>
  <cols>
    <col min="1" max="1" width="28.6640625" bestFit="1" customWidth="1"/>
    <col min="2" max="2" width="43.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48" x14ac:dyDescent="0.2">
      <c r="A2" s="16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VLOOKUP($A2,Kickstarter!$B:$E,4,FALSE)</f>
        <v>2020</v>
      </c>
      <c r="E2">
        <f>VLOOKUP($A2,Kickstarter!$B:$P,15,FALSE)</f>
        <v>51.79</v>
      </c>
      <c r="F2">
        <f>VLOOKUP($A2,Kickstarter!$B:$P,11,FALSE)</f>
        <v>39</v>
      </c>
    </row>
    <row r="3" spans="1:6" ht="48" x14ac:dyDescent="0.2">
      <c r="A3" s="16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VLOOKUP($A3,Kickstarter!$B:$P,15,FALSE)</f>
        <v>36.07</v>
      </c>
      <c r="F3">
        <f>VLOOKUP($A3,Kickstarter!$B:$P,11,FALSE)</f>
        <v>56</v>
      </c>
    </row>
    <row r="4" spans="1:6" ht="48" x14ac:dyDescent="0.2">
      <c r="A4" s="16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VLOOKUP($A4,Kickstarter!$B:$P,15,FALSE)</f>
        <v>33.03</v>
      </c>
      <c r="F4">
        <f>VLOOKUP($A4,Kickstarter!$B:$P,11,FALSE)</f>
        <v>78</v>
      </c>
    </row>
    <row r="5" spans="1:6" ht="48" x14ac:dyDescent="0.2">
      <c r="A5" s="16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VLOOKUP($A5,Kickstarter!$B:$P,15,FALSE)</f>
        <v>44.92</v>
      </c>
      <c r="F5">
        <f>VLOOKUP($A5,Kickstarter!$B:$P,11,FALSE)</f>
        <v>26</v>
      </c>
    </row>
    <row r="6" spans="1:6" ht="48" x14ac:dyDescent="0.2">
      <c r="A6" s="1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VLOOKUP($A6,Kickstarter!$B:$P,15,FALSE)</f>
        <v>36.61</v>
      </c>
      <c r="F6">
        <f>VLOOKUP($A6,Kickstarter!$B:$P,11,FALSE)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Chart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2021-02-24T16:06:18Z</dcterms:modified>
</cp:coreProperties>
</file>