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m/MAM_Dev/empapps-api/public/images/"/>
    </mc:Choice>
  </mc:AlternateContent>
  <xr:revisionPtr revIDLastSave="0" documentId="13_ncr:1_{F39FC586-3C15-FE47-B5AA-E5397D0481C1}" xr6:coauthVersionLast="47" xr6:coauthVersionMax="47" xr10:uidLastSave="{00000000-0000-0000-0000-000000000000}"/>
  <bookViews>
    <workbookView xWindow="0" yWindow="0" windowWidth="23260" windowHeight="12460" activeTab="1" xr2:uid="{00000000-000D-0000-FFFF-FFFF00000000}"/>
  </bookViews>
  <sheets>
    <sheet name="Karyawan PT. MAM" sheetId="1" r:id="rId1"/>
    <sheet name="Sheet1" sheetId="7" r:id="rId2"/>
    <sheet name="Karyawan Keluar" sheetId="5" r:id="rId3"/>
    <sheet name="Harian Lepas" sheetId="6" r:id="rId4"/>
    <sheet name="Sheet2" sheetId="2" state="hidden" r:id="rId5"/>
    <sheet name="Sheet4" sheetId="4" state="hidden" r:id="rId6"/>
  </sheets>
  <definedNames>
    <definedName name="_xlnm._FilterDatabase" localSheetId="0" hidden="1">'Karyawan PT. MAM'!$A$3:$N$207</definedName>
    <definedName name="_xlnm._FilterDatabase" localSheetId="1" hidden="1">Sheet1!$A$1:$M$179</definedName>
    <definedName name="_xlnm._FilterDatabase" localSheetId="5" hidden="1">Sheet4!$G$1:$G$198</definedName>
    <definedName name="_xlnm.Print_Area" localSheetId="0">'Karyawan PT. MAM'!$A$1:$H$152</definedName>
    <definedName name="_xlnm.Print_Titles" localSheetId="0">'Karyawan PT. MAM'!$1:$4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J3" i="7"/>
  <c r="K3" i="7" s="1"/>
  <c r="L3" i="7"/>
  <c r="M3" i="7"/>
  <c r="H4" i="7"/>
  <c r="J4" i="7"/>
  <c r="K4" i="7" s="1"/>
  <c r="L4" i="7"/>
  <c r="M4" i="7"/>
  <c r="H5" i="7"/>
  <c r="J5" i="7"/>
  <c r="K5" i="7" s="1"/>
  <c r="L5" i="7"/>
  <c r="M5" i="7"/>
  <c r="H6" i="7"/>
  <c r="J6" i="7"/>
  <c r="K6" i="7" s="1"/>
  <c r="L6" i="7"/>
  <c r="M6" i="7"/>
  <c r="H7" i="7"/>
  <c r="J7" i="7"/>
  <c r="K7" i="7" s="1"/>
  <c r="L7" i="7"/>
  <c r="M7" i="7"/>
  <c r="H8" i="7"/>
  <c r="J8" i="7"/>
  <c r="K8" i="7"/>
  <c r="L8" i="7"/>
  <c r="M8" i="7"/>
  <c r="H9" i="7"/>
  <c r="J9" i="7"/>
  <c r="K9" i="7" s="1"/>
  <c r="L9" i="7"/>
  <c r="M9" i="7"/>
  <c r="H10" i="7"/>
  <c r="J10" i="7"/>
  <c r="K10" i="7" s="1"/>
  <c r="L10" i="7"/>
  <c r="M10" i="7"/>
  <c r="H11" i="7"/>
  <c r="J11" i="7"/>
  <c r="K11" i="7"/>
  <c r="L11" i="7"/>
  <c r="M11" i="7"/>
  <c r="H12" i="7"/>
  <c r="J12" i="7"/>
  <c r="K12" i="7" s="1"/>
  <c r="L12" i="7"/>
  <c r="M12" i="7"/>
  <c r="H13" i="7"/>
  <c r="J13" i="7"/>
  <c r="K13" i="7" s="1"/>
  <c r="L13" i="7"/>
  <c r="M13" i="7"/>
  <c r="H14" i="7"/>
  <c r="J14" i="7"/>
  <c r="K14" i="7" s="1"/>
  <c r="L14" i="7"/>
  <c r="M14" i="7"/>
  <c r="H15" i="7"/>
  <c r="J15" i="7"/>
  <c r="K15" i="7"/>
  <c r="L15" i="7"/>
  <c r="M15" i="7"/>
  <c r="H16" i="7"/>
  <c r="J16" i="7"/>
  <c r="K16" i="7"/>
  <c r="L16" i="7"/>
  <c r="M16" i="7"/>
  <c r="H17" i="7"/>
  <c r="J17" i="7"/>
  <c r="K17" i="7" s="1"/>
  <c r="L17" i="7"/>
  <c r="M17" i="7"/>
  <c r="H18" i="7"/>
  <c r="J18" i="7"/>
  <c r="K18" i="7" s="1"/>
  <c r="L18" i="7"/>
  <c r="M18" i="7"/>
  <c r="H19" i="7"/>
  <c r="J19" i="7"/>
  <c r="K19" i="7"/>
  <c r="L19" i="7"/>
  <c r="M19" i="7"/>
  <c r="H20" i="7"/>
  <c r="J20" i="7"/>
  <c r="K20" i="7" s="1"/>
  <c r="L20" i="7"/>
  <c r="M20" i="7"/>
  <c r="H21" i="7"/>
  <c r="J21" i="7"/>
  <c r="K21" i="7" s="1"/>
  <c r="L21" i="7"/>
  <c r="M21" i="7"/>
  <c r="H22" i="7"/>
  <c r="J22" i="7"/>
  <c r="K22" i="7" s="1"/>
  <c r="L22" i="7"/>
  <c r="M22" i="7"/>
  <c r="H23" i="7"/>
  <c r="J23" i="7"/>
  <c r="K23" i="7"/>
  <c r="L23" i="7"/>
  <c r="M23" i="7"/>
  <c r="H24" i="7"/>
  <c r="J24" i="7"/>
  <c r="K24" i="7"/>
  <c r="L24" i="7"/>
  <c r="M24" i="7"/>
  <c r="H25" i="7"/>
  <c r="J25" i="7"/>
  <c r="K25" i="7" s="1"/>
  <c r="L25" i="7"/>
  <c r="M25" i="7"/>
  <c r="H26" i="7"/>
  <c r="J26" i="7"/>
  <c r="K26" i="7" s="1"/>
  <c r="L26" i="7"/>
  <c r="M26" i="7"/>
  <c r="H27" i="7"/>
  <c r="J27" i="7"/>
  <c r="K27" i="7"/>
  <c r="L27" i="7"/>
  <c r="M27" i="7"/>
  <c r="H28" i="7"/>
  <c r="J28" i="7"/>
  <c r="K28" i="7" s="1"/>
  <c r="L28" i="7"/>
  <c r="M28" i="7"/>
  <c r="H29" i="7"/>
  <c r="J29" i="7"/>
  <c r="K29" i="7" s="1"/>
  <c r="L29" i="7"/>
  <c r="M29" i="7"/>
  <c r="H30" i="7"/>
  <c r="J30" i="7"/>
  <c r="K30" i="7" s="1"/>
  <c r="L30" i="7"/>
  <c r="M30" i="7"/>
  <c r="H31" i="7"/>
  <c r="J31" i="7"/>
  <c r="K31" i="7"/>
  <c r="L31" i="7"/>
  <c r="M31" i="7"/>
  <c r="H32" i="7"/>
  <c r="J32" i="7"/>
  <c r="K32" i="7"/>
  <c r="L32" i="7"/>
  <c r="M32" i="7"/>
  <c r="H33" i="7"/>
  <c r="J33" i="7"/>
  <c r="K33" i="7" s="1"/>
  <c r="L33" i="7"/>
  <c r="M33" i="7"/>
  <c r="H34" i="7"/>
  <c r="J34" i="7"/>
  <c r="K34" i="7" s="1"/>
  <c r="L34" i="7"/>
  <c r="M34" i="7"/>
  <c r="H35" i="7"/>
  <c r="J35" i="7"/>
  <c r="K35" i="7"/>
  <c r="L35" i="7"/>
  <c r="M35" i="7"/>
  <c r="H36" i="7"/>
  <c r="J36" i="7"/>
  <c r="K36" i="7" s="1"/>
  <c r="L36" i="7"/>
  <c r="M36" i="7"/>
  <c r="H37" i="7"/>
  <c r="J37" i="7"/>
  <c r="K37" i="7" s="1"/>
  <c r="L37" i="7"/>
  <c r="M37" i="7"/>
  <c r="H38" i="7"/>
  <c r="J38" i="7"/>
  <c r="K38" i="7" s="1"/>
  <c r="L38" i="7"/>
  <c r="M38" i="7"/>
  <c r="H39" i="7"/>
  <c r="J39" i="7"/>
  <c r="K39" i="7"/>
  <c r="L39" i="7"/>
  <c r="M39" i="7"/>
  <c r="H40" i="7"/>
  <c r="J40" i="7"/>
  <c r="K40" i="7"/>
  <c r="L40" i="7"/>
  <c r="M40" i="7"/>
  <c r="H41" i="7"/>
  <c r="J41" i="7"/>
  <c r="K41" i="7" s="1"/>
  <c r="L41" i="7"/>
  <c r="M41" i="7"/>
  <c r="H42" i="7"/>
  <c r="J42" i="7"/>
  <c r="K42" i="7" s="1"/>
  <c r="L42" i="7"/>
  <c r="M42" i="7"/>
  <c r="H43" i="7"/>
  <c r="J43" i="7"/>
  <c r="K43" i="7"/>
  <c r="L43" i="7"/>
  <c r="M43" i="7"/>
  <c r="H44" i="7"/>
  <c r="J44" i="7"/>
  <c r="K44" i="7" s="1"/>
  <c r="L44" i="7"/>
  <c r="M44" i="7"/>
  <c r="H45" i="7"/>
  <c r="J45" i="7"/>
  <c r="K45" i="7" s="1"/>
  <c r="L45" i="7"/>
  <c r="M45" i="7"/>
  <c r="H46" i="7"/>
  <c r="J46" i="7"/>
  <c r="K46" i="7" s="1"/>
  <c r="L46" i="7"/>
  <c r="M46" i="7"/>
  <c r="H47" i="7"/>
  <c r="J47" i="7"/>
  <c r="K47" i="7"/>
  <c r="L47" i="7"/>
  <c r="M47" i="7"/>
  <c r="H48" i="7"/>
  <c r="J48" i="7"/>
  <c r="K48" i="7"/>
  <c r="L48" i="7"/>
  <c r="M48" i="7"/>
  <c r="H49" i="7"/>
  <c r="J49" i="7"/>
  <c r="K49" i="7" s="1"/>
  <c r="L49" i="7"/>
  <c r="M49" i="7"/>
  <c r="H50" i="7"/>
  <c r="J50" i="7"/>
  <c r="K50" i="7" s="1"/>
  <c r="L50" i="7"/>
  <c r="M50" i="7"/>
  <c r="H51" i="7"/>
  <c r="J51" i="7"/>
  <c r="K51" i="7"/>
  <c r="L51" i="7"/>
  <c r="M51" i="7"/>
  <c r="H52" i="7"/>
  <c r="J52" i="7"/>
  <c r="K52" i="7" s="1"/>
  <c r="L52" i="7"/>
  <c r="M52" i="7"/>
  <c r="H53" i="7"/>
  <c r="J53" i="7"/>
  <c r="K53" i="7" s="1"/>
  <c r="L53" i="7"/>
  <c r="M53" i="7"/>
  <c r="H54" i="7"/>
  <c r="J54" i="7"/>
  <c r="K54" i="7" s="1"/>
  <c r="L54" i="7"/>
  <c r="M54" i="7"/>
  <c r="H55" i="7"/>
  <c r="J55" i="7"/>
  <c r="K55" i="7"/>
  <c r="L55" i="7"/>
  <c r="M55" i="7"/>
  <c r="H56" i="7"/>
  <c r="J56" i="7"/>
  <c r="K56" i="7"/>
  <c r="L56" i="7"/>
  <c r="M56" i="7"/>
  <c r="H57" i="7"/>
  <c r="J57" i="7"/>
  <c r="K57" i="7" s="1"/>
  <c r="L57" i="7"/>
  <c r="M57" i="7"/>
  <c r="H58" i="7"/>
  <c r="J58" i="7"/>
  <c r="K58" i="7" s="1"/>
  <c r="L58" i="7"/>
  <c r="M58" i="7"/>
  <c r="H59" i="7"/>
  <c r="J59" i="7"/>
  <c r="K59" i="7"/>
  <c r="L59" i="7"/>
  <c r="M59" i="7"/>
  <c r="H60" i="7"/>
  <c r="J60" i="7"/>
  <c r="K60" i="7" s="1"/>
  <c r="L60" i="7"/>
  <c r="M60" i="7"/>
  <c r="H61" i="7"/>
  <c r="J61" i="7"/>
  <c r="K61" i="7" s="1"/>
  <c r="L61" i="7"/>
  <c r="M61" i="7"/>
  <c r="H62" i="7"/>
  <c r="J62" i="7"/>
  <c r="K62" i="7" s="1"/>
  <c r="L62" i="7"/>
  <c r="M62" i="7"/>
  <c r="H63" i="7"/>
  <c r="J63" i="7"/>
  <c r="K63" i="7" s="1"/>
  <c r="L63" i="7"/>
  <c r="M63" i="7"/>
  <c r="H64" i="7"/>
  <c r="J64" i="7"/>
  <c r="K64" i="7"/>
  <c r="L64" i="7"/>
  <c r="M64" i="7"/>
  <c r="H65" i="7"/>
  <c r="J65" i="7"/>
  <c r="K65" i="7" s="1"/>
  <c r="L65" i="7"/>
  <c r="M65" i="7"/>
  <c r="H66" i="7"/>
  <c r="J66" i="7"/>
  <c r="K66" i="7" s="1"/>
  <c r="L66" i="7"/>
  <c r="M66" i="7"/>
  <c r="H67" i="7"/>
  <c r="J67" i="7"/>
  <c r="K67" i="7"/>
  <c r="L67" i="7"/>
  <c r="M67" i="7"/>
  <c r="H68" i="7"/>
  <c r="J68" i="7"/>
  <c r="K68" i="7" s="1"/>
  <c r="L68" i="7"/>
  <c r="M68" i="7"/>
  <c r="H69" i="7"/>
  <c r="J69" i="7"/>
  <c r="K69" i="7" s="1"/>
  <c r="L69" i="7"/>
  <c r="M69" i="7"/>
  <c r="H70" i="7"/>
  <c r="J70" i="7"/>
  <c r="K70" i="7" s="1"/>
  <c r="L70" i="7"/>
  <c r="M70" i="7"/>
  <c r="H71" i="7"/>
  <c r="J71" i="7"/>
  <c r="K71" i="7" s="1"/>
  <c r="L71" i="7"/>
  <c r="M71" i="7"/>
  <c r="H72" i="7"/>
  <c r="J72" i="7"/>
  <c r="K72" i="7"/>
  <c r="L72" i="7"/>
  <c r="M72" i="7"/>
  <c r="H73" i="7"/>
  <c r="J73" i="7"/>
  <c r="K73" i="7" s="1"/>
  <c r="L73" i="7"/>
  <c r="M73" i="7"/>
  <c r="H74" i="7"/>
  <c r="J74" i="7"/>
  <c r="K74" i="7" s="1"/>
  <c r="L74" i="7"/>
  <c r="M74" i="7"/>
  <c r="H75" i="7"/>
  <c r="J75" i="7"/>
  <c r="K75" i="7"/>
  <c r="L75" i="7"/>
  <c r="M75" i="7"/>
  <c r="H76" i="7"/>
  <c r="J76" i="7"/>
  <c r="K76" i="7" s="1"/>
  <c r="L76" i="7"/>
  <c r="M76" i="7"/>
  <c r="H77" i="7"/>
  <c r="J77" i="7"/>
  <c r="K77" i="7" s="1"/>
  <c r="L77" i="7"/>
  <c r="M77" i="7"/>
  <c r="H78" i="7"/>
  <c r="J78" i="7"/>
  <c r="K78" i="7" s="1"/>
  <c r="L78" i="7"/>
  <c r="M78" i="7"/>
  <c r="H79" i="7"/>
  <c r="J79" i="7"/>
  <c r="K79" i="7" s="1"/>
  <c r="L79" i="7"/>
  <c r="M79" i="7"/>
  <c r="H80" i="7"/>
  <c r="J80" i="7"/>
  <c r="K80" i="7"/>
  <c r="L80" i="7"/>
  <c r="M80" i="7"/>
  <c r="H81" i="7"/>
  <c r="J81" i="7"/>
  <c r="K81" i="7" s="1"/>
  <c r="L81" i="7"/>
  <c r="M81" i="7"/>
  <c r="H82" i="7"/>
  <c r="J82" i="7"/>
  <c r="K82" i="7" s="1"/>
  <c r="L82" i="7"/>
  <c r="M82" i="7"/>
  <c r="H83" i="7"/>
  <c r="J83" i="7"/>
  <c r="K83" i="7"/>
  <c r="L83" i="7"/>
  <c r="M83" i="7"/>
  <c r="H84" i="7"/>
  <c r="J84" i="7"/>
  <c r="K84" i="7" s="1"/>
  <c r="L84" i="7"/>
  <c r="M84" i="7"/>
  <c r="H85" i="7"/>
  <c r="J85" i="7"/>
  <c r="K85" i="7" s="1"/>
  <c r="L85" i="7"/>
  <c r="M85" i="7"/>
  <c r="H86" i="7"/>
  <c r="J86" i="7"/>
  <c r="K86" i="7" s="1"/>
  <c r="L86" i="7"/>
  <c r="M86" i="7"/>
  <c r="H87" i="7"/>
  <c r="J87" i="7"/>
  <c r="K87" i="7" s="1"/>
  <c r="L87" i="7"/>
  <c r="M87" i="7"/>
  <c r="H88" i="7"/>
  <c r="J88" i="7"/>
  <c r="K88" i="7"/>
  <c r="L88" i="7"/>
  <c r="M88" i="7"/>
  <c r="H89" i="7"/>
  <c r="J89" i="7"/>
  <c r="K89" i="7" s="1"/>
  <c r="L89" i="7"/>
  <c r="M89" i="7"/>
  <c r="H90" i="7"/>
  <c r="J90" i="7"/>
  <c r="K90" i="7" s="1"/>
  <c r="L90" i="7"/>
  <c r="M90" i="7"/>
  <c r="H91" i="7"/>
  <c r="J91" i="7"/>
  <c r="K91" i="7"/>
  <c r="L91" i="7"/>
  <c r="M91" i="7"/>
  <c r="H92" i="7"/>
  <c r="J92" i="7"/>
  <c r="K92" i="7" s="1"/>
  <c r="L92" i="7"/>
  <c r="M92" i="7"/>
  <c r="H93" i="7"/>
  <c r="J93" i="7"/>
  <c r="K93" i="7" s="1"/>
  <c r="L93" i="7"/>
  <c r="M93" i="7"/>
  <c r="H94" i="7"/>
  <c r="J94" i="7"/>
  <c r="K94" i="7" s="1"/>
  <c r="L94" i="7"/>
  <c r="M94" i="7"/>
  <c r="H95" i="7"/>
  <c r="J95" i="7"/>
  <c r="K95" i="7" s="1"/>
  <c r="L95" i="7"/>
  <c r="M95" i="7"/>
  <c r="H96" i="7"/>
  <c r="J96" i="7"/>
  <c r="K96" i="7"/>
  <c r="L96" i="7"/>
  <c r="M96" i="7"/>
  <c r="H97" i="7"/>
  <c r="J97" i="7"/>
  <c r="K97" i="7" s="1"/>
  <c r="L97" i="7"/>
  <c r="M97" i="7"/>
  <c r="H98" i="7"/>
  <c r="J98" i="7"/>
  <c r="K98" i="7" s="1"/>
  <c r="L98" i="7"/>
  <c r="M98" i="7"/>
  <c r="H99" i="7"/>
  <c r="J99" i="7"/>
  <c r="K99" i="7"/>
  <c r="L99" i="7"/>
  <c r="M99" i="7"/>
  <c r="H100" i="7"/>
  <c r="J100" i="7"/>
  <c r="K100" i="7" s="1"/>
  <c r="L100" i="7"/>
  <c r="M100" i="7"/>
  <c r="H101" i="7"/>
  <c r="J101" i="7"/>
  <c r="K101" i="7" s="1"/>
  <c r="L101" i="7"/>
  <c r="M101" i="7"/>
  <c r="H102" i="7"/>
  <c r="J102" i="7"/>
  <c r="K102" i="7" s="1"/>
  <c r="L102" i="7"/>
  <c r="M102" i="7"/>
  <c r="H103" i="7"/>
  <c r="J103" i="7"/>
  <c r="K103" i="7" s="1"/>
  <c r="L103" i="7"/>
  <c r="M103" i="7"/>
  <c r="H104" i="7"/>
  <c r="J104" i="7"/>
  <c r="K104" i="7"/>
  <c r="L104" i="7"/>
  <c r="M104" i="7"/>
  <c r="H105" i="7"/>
  <c r="J105" i="7"/>
  <c r="K105" i="7" s="1"/>
  <c r="L105" i="7"/>
  <c r="M105" i="7"/>
  <c r="H106" i="7"/>
  <c r="J106" i="7"/>
  <c r="K106" i="7" s="1"/>
  <c r="L106" i="7"/>
  <c r="M106" i="7"/>
  <c r="H107" i="7"/>
  <c r="J107" i="7"/>
  <c r="K107" i="7"/>
  <c r="L107" i="7"/>
  <c r="M107" i="7"/>
  <c r="H108" i="7"/>
  <c r="J108" i="7"/>
  <c r="K108" i="7" s="1"/>
  <c r="L108" i="7"/>
  <c r="M108" i="7"/>
  <c r="H109" i="7"/>
  <c r="J109" i="7"/>
  <c r="K109" i="7" s="1"/>
  <c r="L109" i="7"/>
  <c r="M109" i="7"/>
  <c r="H110" i="7"/>
  <c r="J110" i="7"/>
  <c r="K110" i="7" s="1"/>
  <c r="L110" i="7"/>
  <c r="M110" i="7"/>
  <c r="H111" i="7"/>
  <c r="J111" i="7"/>
  <c r="K111" i="7" s="1"/>
  <c r="L111" i="7"/>
  <c r="M111" i="7"/>
  <c r="H112" i="7"/>
  <c r="J112" i="7"/>
  <c r="K112" i="7"/>
  <c r="L112" i="7"/>
  <c r="M112" i="7"/>
  <c r="H113" i="7"/>
  <c r="J113" i="7"/>
  <c r="K113" i="7" s="1"/>
  <c r="L113" i="7"/>
  <c r="M113" i="7"/>
  <c r="H114" i="7"/>
  <c r="J114" i="7"/>
  <c r="K114" i="7" s="1"/>
  <c r="L114" i="7"/>
  <c r="M114" i="7"/>
  <c r="H115" i="7"/>
  <c r="J115" i="7"/>
  <c r="K115" i="7"/>
  <c r="L115" i="7"/>
  <c r="M115" i="7"/>
  <c r="H116" i="7"/>
  <c r="J116" i="7"/>
  <c r="K116" i="7" s="1"/>
  <c r="L116" i="7"/>
  <c r="M116" i="7"/>
  <c r="H117" i="7"/>
  <c r="J117" i="7"/>
  <c r="K117" i="7" s="1"/>
  <c r="L117" i="7"/>
  <c r="M117" i="7"/>
  <c r="H118" i="7"/>
  <c r="J118" i="7"/>
  <c r="K118" i="7" s="1"/>
  <c r="L118" i="7"/>
  <c r="M118" i="7"/>
  <c r="H119" i="7"/>
  <c r="J119" i="7"/>
  <c r="K119" i="7" s="1"/>
  <c r="L119" i="7"/>
  <c r="M119" i="7"/>
  <c r="H120" i="7"/>
  <c r="J120" i="7"/>
  <c r="K120" i="7"/>
  <c r="L120" i="7"/>
  <c r="M120" i="7"/>
  <c r="H121" i="7"/>
  <c r="J121" i="7"/>
  <c r="K121" i="7" s="1"/>
  <c r="L121" i="7"/>
  <c r="M121" i="7"/>
  <c r="H122" i="7"/>
  <c r="J122" i="7"/>
  <c r="K122" i="7" s="1"/>
  <c r="L122" i="7"/>
  <c r="M122" i="7"/>
  <c r="H123" i="7"/>
  <c r="J123" i="7"/>
  <c r="K123" i="7"/>
  <c r="L123" i="7"/>
  <c r="M123" i="7"/>
  <c r="H124" i="7"/>
  <c r="J124" i="7"/>
  <c r="K124" i="7" s="1"/>
  <c r="L124" i="7"/>
  <c r="M124" i="7"/>
  <c r="H125" i="7"/>
  <c r="J125" i="7"/>
  <c r="K125" i="7" s="1"/>
  <c r="L125" i="7"/>
  <c r="M125" i="7"/>
  <c r="H126" i="7"/>
  <c r="J126" i="7"/>
  <c r="K126" i="7" s="1"/>
  <c r="L126" i="7"/>
  <c r="M126" i="7"/>
  <c r="H127" i="7"/>
  <c r="J127" i="7"/>
  <c r="K127" i="7" s="1"/>
  <c r="L127" i="7"/>
  <c r="M127" i="7"/>
  <c r="H128" i="7"/>
  <c r="J128" i="7"/>
  <c r="K128" i="7"/>
  <c r="L128" i="7"/>
  <c r="M128" i="7"/>
  <c r="H129" i="7"/>
  <c r="J129" i="7"/>
  <c r="K129" i="7" s="1"/>
  <c r="L129" i="7"/>
  <c r="M129" i="7"/>
  <c r="H130" i="7"/>
  <c r="J130" i="7"/>
  <c r="K130" i="7" s="1"/>
  <c r="L130" i="7"/>
  <c r="M130" i="7"/>
  <c r="H131" i="7"/>
  <c r="J131" i="7"/>
  <c r="K131" i="7"/>
  <c r="L131" i="7"/>
  <c r="M131" i="7"/>
  <c r="H132" i="7"/>
  <c r="J132" i="7"/>
  <c r="K132" i="7"/>
  <c r="L132" i="7"/>
  <c r="M132" i="7"/>
  <c r="H133" i="7"/>
  <c r="J133" i="7"/>
  <c r="K133" i="7" s="1"/>
  <c r="L133" i="7"/>
  <c r="M133" i="7"/>
  <c r="H134" i="7"/>
  <c r="J134" i="7"/>
  <c r="K134" i="7" s="1"/>
  <c r="L134" i="7"/>
  <c r="M134" i="7"/>
  <c r="H135" i="7"/>
  <c r="J135" i="7"/>
  <c r="K135" i="7" s="1"/>
  <c r="L135" i="7"/>
  <c r="M135" i="7"/>
  <c r="H136" i="7"/>
  <c r="J136" i="7"/>
  <c r="K136" i="7"/>
  <c r="L136" i="7"/>
  <c r="M136" i="7"/>
  <c r="H137" i="7"/>
  <c r="J137" i="7"/>
  <c r="K137" i="7" s="1"/>
  <c r="L137" i="7"/>
  <c r="M137" i="7"/>
  <c r="H138" i="7"/>
  <c r="J138" i="7"/>
  <c r="K138" i="7" s="1"/>
  <c r="L138" i="7"/>
  <c r="M138" i="7"/>
  <c r="H139" i="7"/>
  <c r="J139" i="7"/>
  <c r="K139" i="7"/>
  <c r="L139" i="7"/>
  <c r="M139" i="7"/>
  <c r="H140" i="7"/>
  <c r="J140" i="7"/>
  <c r="K140" i="7"/>
  <c r="L140" i="7"/>
  <c r="M140" i="7"/>
  <c r="H141" i="7"/>
  <c r="J141" i="7"/>
  <c r="K141" i="7" s="1"/>
  <c r="L141" i="7"/>
  <c r="M141" i="7"/>
  <c r="H142" i="7"/>
  <c r="J142" i="7"/>
  <c r="K142" i="7" s="1"/>
  <c r="L142" i="7"/>
  <c r="M142" i="7"/>
  <c r="H143" i="7"/>
  <c r="J143" i="7"/>
  <c r="K143" i="7" s="1"/>
  <c r="L143" i="7"/>
  <c r="M143" i="7"/>
  <c r="H144" i="7"/>
  <c r="J144" i="7"/>
  <c r="K144" i="7"/>
  <c r="L144" i="7"/>
  <c r="M144" i="7"/>
  <c r="H145" i="7"/>
  <c r="J145" i="7"/>
  <c r="K145" i="7" s="1"/>
  <c r="L145" i="7"/>
  <c r="M145" i="7"/>
  <c r="H146" i="7"/>
  <c r="J146" i="7"/>
  <c r="K146" i="7" s="1"/>
  <c r="L146" i="7"/>
  <c r="M146" i="7"/>
  <c r="H147" i="7"/>
  <c r="J147" i="7"/>
  <c r="K147" i="7"/>
  <c r="L147" i="7"/>
  <c r="M147" i="7"/>
  <c r="H148" i="7"/>
  <c r="J148" i="7"/>
  <c r="K148" i="7"/>
  <c r="L148" i="7"/>
  <c r="M148" i="7"/>
  <c r="H149" i="7"/>
  <c r="J149" i="7"/>
  <c r="K149" i="7" s="1"/>
  <c r="L149" i="7"/>
  <c r="M149" i="7"/>
  <c r="H150" i="7"/>
  <c r="J150" i="7"/>
  <c r="K150" i="7" s="1"/>
  <c r="L150" i="7"/>
  <c r="M150" i="7"/>
  <c r="H151" i="7"/>
  <c r="J151" i="7"/>
  <c r="K151" i="7" s="1"/>
  <c r="L151" i="7"/>
  <c r="M151" i="7"/>
  <c r="H152" i="7"/>
  <c r="J152" i="7"/>
  <c r="K152" i="7"/>
  <c r="L152" i="7"/>
  <c r="M152" i="7"/>
  <c r="H153" i="7"/>
  <c r="J153" i="7"/>
  <c r="K153" i="7" s="1"/>
  <c r="L153" i="7"/>
  <c r="M153" i="7"/>
  <c r="H154" i="7"/>
  <c r="J154" i="7"/>
  <c r="K154" i="7" s="1"/>
  <c r="L154" i="7"/>
  <c r="M154" i="7"/>
  <c r="H155" i="7"/>
  <c r="J155" i="7"/>
  <c r="K155" i="7"/>
  <c r="L155" i="7"/>
  <c r="M155" i="7"/>
  <c r="H156" i="7"/>
  <c r="J156" i="7"/>
  <c r="K156" i="7"/>
  <c r="L156" i="7"/>
  <c r="M156" i="7"/>
  <c r="H157" i="7"/>
  <c r="J157" i="7"/>
  <c r="K157" i="7" s="1"/>
  <c r="L157" i="7"/>
  <c r="M157" i="7"/>
  <c r="H158" i="7"/>
  <c r="J158" i="7"/>
  <c r="K158" i="7" s="1"/>
  <c r="L158" i="7"/>
  <c r="M158" i="7"/>
  <c r="H159" i="7"/>
  <c r="J159" i="7"/>
  <c r="K159" i="7" s="1"/>
  <c r="L159" i="7"/>
  <c r="M159" i="7"/>
  <c r="H160" i="7"/>
  <c r="J160" i="7"/>
  <c r="K160" i="7"/>
  <c r="L160" i="7"/>
  <c r="M160" i="7"/>
  <c r="H161" i="7"/>
  <c r="J161" i="7"/>
  <c r="K161" i="7" s="1"/>
  <c r="L161" i="7"/>
  <c r="M161" i="7"/>
  <c r="H162" i="7"/>
  <c r="J162" i="7"/>
  <c r="K162" i="7" s="1"/>
  <c r="L162" i="7"/>
  <c r="M162" i="7"/>
  <c r="H163" i="7"/>
  <c r="J163" i="7"/>
  <c r="K163" i="7"/>
  <c r="L163" i="7"/>
  <c r="M163" i="7"/>
  <c r="H164" i="7"/>
  <c r="J164" i="7"/>
  <c r="K164" i="7"/>
  <c r="L164" i="7"/>
  <c r="M164" i="7"/>
  <c r="H165" i="7"/>
  <c r="J165" i="7"/>
  <c r="K165" i="7" s="1"/>
  <c r="L165" i="7"/>
  <c r="M165" i="7"/>
  <c r="H166" i="7"/>
  <c r="J166" i="7"/>
  <c r="K166" i="7" s="1"/>
  <c r="L166" i="7"/>
  <c r="M166" i="7"/>
  <c r="H167" i="7"/>
  <c r="J167" i="7"/>
  <c r="K167" i="7" s="1"/>
  <c r="L167" i="7"/>
  <c r="M167" i="7"/>
  <c r="H168" i="7"/>
  <c r="J168" i="7"/>
  <c r="K168" i="7"/>
  <c r="L168" i="7"/>
  <c r="M168" i="7"/>
  <c r="H169" i="7"/>
  <c r="J169" i="7"/>
  <c r="K169" i="7" s="1"/>
  <c r="L169" i="7"/>
  <c r="M169" i="7"/>
  <c r="H170" i="7"/>
  <c r="J170" i="7"/>
  <c r="K170" i="7" s="1"/>
  <c r="L170" i="7"/>
  <c r="M170" i="7"/>
  <c r="H171" i="7"/>
  <c r="J171" i="7"/>
  <c r="K171" i="7"/>
  <c r="L171" i="7"/>
  <c r="M171" i="7"/>
  <c r="H172" i="7"/>
  <c r="J172" i="7"/>
  <c r="K172" i="7"/>
  <c r="L172" i="7"/>
  <c r="M172" i="7"/>
  <c r="H173" i="7"/>
  <c r="J173" i="7"/>
  <c r="K173" i="7" s="1"/>
  <c r="L173" i="7"/>
  <c r="M173" i="7"/>
  <c r="H174" i="7"/>
  <c r="J174" i="7"/>
  <c r="K174" i="7" s="1"/>
  <c r="L174" i="7"/>
  <c r="M174" i="7"/>
  <c r="H175" i="7"/>
  <c r="J175" i="7"/>
  <c r="K175" i="7" s="1"/>
  <c r="L175" i="7"/>
  <c r="M175" i="7"/>
  <c r="H176" i="7"/>
  <c r="J176" i="7"/>
  <c r="K176" i="7"/>
  <c r="L176" i="7"/>
  <c r="M176" i="7"/>
  <c r="H177" i="7"/>
  <c r="J177" i="7"/>
  <c r="K177" i="7" s="1"/>
  <c r="L177" i="7"/>
  <c r="M177" i="7"/>
  <c r="H178" i="7"/>
  <c r="J178" i="7"/>
  <c r="K178" i="7" s="1"/>
  <c r="L178" i="7"/>
  <c r="M178" i="7"/>
  <c r="H179" i="7"/>
  <c r="J179" i="7"/>
  <c r="K179" i="7"/>
  <c r="L179" i="7"/>
  <c r="M179" i="7"/>
  <c r="H2" i="7"/>
  <c r="J2" i="7"/>
  <c r="K2" i="7" s="1"/>
  <c r="L2" i="7"/>
  <c r="M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2" i="7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C112" i="7"/>
  <c r="D112" i="7" s="1"/>
  <c r="C113" i="7"/>
  <c r="D113" i="7" s="1"/>
  <c r="C114" i="7"/>
  <c r="D114" i="7" s="1"/>
  <c r="C115" i="7"/>
  <c r="D115" i="7" s="1"/>
  <c r="C116" i="7"/>
  <c r="D116" i="7" s="1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D123" i="7" s="1"/>
  <c r="C124" i="7"/>
  <c r="D124" i="7" s="1"/>
  <c r="C125" i="7"/>
  <c r="D125" i="7" s="1"/>
  <c r="C126" i="7"/>
  <c r="D126" i="7" s="1"/>
  <c r="C127" i="7"/>
  <c r="D127" i="7" s="1"/>
  <c r="C128" i="7"/>
  <c r="D128" i="7" s="1"/>
  <c r="C129" i="7"/>
  <c r="D129" i="7" s="1"/>
  <c r="C130" i="7"/>
  <c r="D130" i="7" s="1"/>
  <c r="C131" i="7"/>
  <c r="D131" i="7" s="1"/>
  <c r="C132" i="7"/>
  <c r="D132" i="7" s="1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D146" i="7" s="1"/>
  <c r="C147" i="7"/>
  <c r="D147" i="7" s="1"/>
  <c r="C148" i="7"/>
  <c r="D148" i="7" s="1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A58" i="1" l="1"/>
  <c r="A59" i="1" s="1"/>
  <c r="A20" i="5"/>
  <c r="A21" i="5" s="1"/>
  <c r="A22" i="5" s="1"/>
  <c r="A23" i="5" s="1"/>
  <c r="A5" i="5" l="1"/>
  <c r="A6" i="5" s="1"/>
  <c r="A7" i="5" s="1"/>
  <c r="A8" i="5" s="1"/>
  <c r="A9" i="5" s="1"/>
  <c r="A10" i="5" s="1"/>
  <c r="A11" i="5" s="1"/>
  <c r="A71" i="1" l="1"/>
  <c r="A72" i="1" s="1"/>
  <c r="A73" i="1" s="1"/>
  <c r="A74" i="1" s="1"/>
  <c r="A31" i="5"/>
  <c r="A32" i="5" s="1"/>
  <c r="A33" i="5" s="1"/>
  <c r="A34" i="5" s="1"/>
  <c r="A35" i="5" s="1"/>
  <c r="A36" i="5" s="1"/>
  <c r="A37" i="5" s="1"/>
  <c r="A38" i="5" s="1"/>
  <c r="C221" i="1" l="1"/>
  <c r="C217" i="1"/>
  <c r="C216" i="1"/>
  <c r="C214" i="1"/>
  <c r="C213" i="1"/>
  <c r="B212" i="1"/>
  <c r="A81" i="1"/>
  <c r="A82" i="1" s="1"/>
  <c r="A83" i="1" s="1"/>
  <c r="A84" i="1" s="1"/>
  <c r="A85" i="1" s="1"/>
  <c r="A86" i="1" s="1"/>
  <c r="A87" i="1" s="1"/>
  <c r="A24" i="1"/>
  <c r="A25" i="1" s="1"/>
  <c r="A26" i="1" s="1"/>
  <c r="A27" i="1" s="1"/>
  <c r="A28" i="1" s="1"/>
  <c r="A29" i="1" s="1"/>
  <c r="A30" i="1" s="1"/>
  <c r="A31" i="1" s="1"/>
  <c r="A32" i="1" s="1"/>
  <c r="A13" i="1"/>
  <c r="A14" i="1" s="1"/>
  <c r="C215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60" i="1"/>
  <c r="A61" i="1" s="1"/>
  <c r="A62" i="1" s="1"/>
  <c r="A63" i="1" s="1"/>
  <c r="A64" i="1" s="1"/>
  <c r="A65" i="1" s="1"/>
  <c r="A66" i="1" s="1"/>
  <c r="A67" i="1" s="1"/>
  <c r="A88" i="1"/>
  <c r="A89" i="1" s="1"/>
  <c r="A90" i="1" s="1"/>
  <c r="A91" i="1" s="1"/>
  <c r="C220" i="1"/>
  <c r="C219" i="1" l="1"/>
  <c r="A92" i="1"/>
  <c r="A93" i="1" s="1"/>
  <c r="A94" i="1" s="1"/>
  <c r="A95" i="1" s="1"/>
  <c r="A96" i="1" s="1"/>
  <c r="C218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97" i="1" l="1"/>
  <c r="A98" i="1" s="1"/>
  <c r="A99" i="1" s="1"/>
  <c r="A100" i="1" s="1"/>
  <c r="A6" i="2"/>
  <c r="A7" i="2" s="1"/>
  <c r="A101" i="1" l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8" i="2"/>
  <c r="A126" i="1" l="1"/>
  <c r="A127" i="1" s="1"/>
  <c r="A128" i="1" s="1"/>
  <c r="A129" i="1" s="1"/>
  <c r="A130" i="1" s="1"/>
  <c r="A131" i="1" s="1"/>
  <c r="A132" i="1" s="1"/>
  <c r="A20" i="2"/>
  <c r="A21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133" i="1" l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l="1"/>
  <c r="A152" i="1" s="1"/>
  <c r="A153" i="1" l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l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C222" i="1" s="1"/>
  <c r="C223" i="1" s="1"/>
</calcChain>
</file>

<file path=xl/sharedStrings.xml><?xml version="1.0" encoding="utf-8"?>
<sst xmlns="http://schemas.openxmlformats.org/spreadsheetml/2006/main" count="4431" uniqueCount="1879">
  <si>
    <t>17111001607</t>
  </si>
  <si>
    <t>AGUNG WIYOKO</t>
  </si>
  <si>
    <t>17112001510</t>
  </si>
  <si>
    <t>MARTHEN LUTER WOWOR</t>
  </si>
  <si>
    <t>RISWAN NEBA</t>
  </si>
  <si>
    <t>17124000007</t>
  </si>
  <si>
    <t>RISAL PRANOTO</t>
  </si>
  <si>
    <t>17124000008</t>
  </si>
  <si>
    <t>RUSDI</t>
  </si>
  <si>
    <t>17124000009</t>
  </si>
  <si>
    <t>SETIRO</t>
  </si>
  <si>
    <t>17124000010</t>
  </si>
  <si>
    <t>HANGDING</t>
  </si>
  <si>
    <t>17124000011</t>
  </si>
  <si>
    <t>SANTO</t>
  </si>
  <si>
    <t>17124000012</t>
  </si>
  <si>
    <t>SONO PURWANTO</t>
  </si>
  <si>
    <t>17124000013</t>
  </si>
  <si>
    <t>DANNI</t>
  </si>
  <si>
    <t>17124000014</t>
  </si>
  <si>
    <t>MARSELIUS</t>
  </si>
  <si>
    <t>17124000015</t>
  </si>
  <si>
    <t>MUHAMMAD AZAR ASWAD</t>
  </si>
  <si>
    <t>17124000016</t>
  </si>
  <si>
    <t>LUJI</t>
  </si>
  <si>
    <t>17124000018</t>
  </si>
  <si>
    <t>VIKAL</t>
  </si>
  <si>
    <t>17124000020</t>
  </si>
  <si>
    <t>JAINUDIN</t>
  </si>
  <si>
    <t>17124000021</t>
  </si>
  <si>
    <t>AMINUDIN</t>
  </si>
  <si>
    <t>17124000022</t>
  </si>
  <si>
    <t>ADE PURWANTO</t>
  </si>
  <si>
    <t>17124000023</t>
  </si>
  <si>
    <t>JUNEDI</t>
  </si>
  <si>
    <t>17124000024</t>
  </si>
  <si>
    <t>A. RAFIK</t>
  </si>
  <si>
    <t>17124000025</t>
  </si>
  <si>
    <t>SIGIT SETIONO</t>
  </si>
  <si>
    <t>GW 3 SHIFT</t>
  </si>
  <si>
    <t>17124000026</t>
  </si>
  <si>
    <t>BELLA GUSMIRANDA</t>
  </si>
  <si>
    <t>GW CHECKER</t>
  </si>
  <si>
    <t>17124000027</t>
  </si>
  <si>
    <t>ULFAH NURMAHAYU</t>
  </si>
  <si>
    <t>17124000028</t>
  </si>
  <si>
    <t>RACHEL LESTARI</t>
  </si>
  <si>
    <t>17124000030</t>
  </si>
  <si>
    <t>SERLI TRININGSIH</t>
  </si>
  <si>
    <t>17124000031</t>
  </si>
  <si>
    <t>JANAR HARTONO</t>
  </si>
  <si>
    <t>17124000032</t>
  </si>
  <si>
    <t>DAPITSON</t>
  </si>
  <si>
    <t>17124000033</t>
  </si>
  <si>
    <t>ARDIANUS</t>
  </si>
  <si>
    <t>17124000034</t>
  </si>
  <si>
    <t>DONI SAPUTRA</t>
  </si>
  <si>
    <t>17124000035</t>
  </si>
  <si>
    <t>ARBANNUDIN</t>
  </si>
  <si>
    <t>17124000037</t>
  </si>
  <si>
    <t>SUBANDI</t>
  </si>
  <si>
    <t>17124000038</t>
  </si>
  <si>
    <t>DUWI WASLANTORO</t>
  </si>
  <si>
    <t>17124000039</t>
  </si>
  <si>
    <t>SAMSIUR</t>
  </si>
  <si>
    <t>17124000040</t>
  </si>
  <si>
    <t>RUPI SYAVAAT</t>
  </si>
  <si>
    <t>17124000041</t>
  </si>
  <si>
    <t>MURJANI</t>
  </si>
  <si>
    <t>17124000042</t>
  </si>
  <si>
    <t>MUHAMMAT ROBY</t>
  </si>
  <si>
    <t>17124000043</t>
  </si>
  <si>
    <t>HONGI</t>
  </si>
  <si>
    <t>17124000044</t>
  </si>
  <si>
    <t>BAMBANG IRAWAN</t>
  </si>
  <si>
    <t>17124000045</t>
  </si>
  <si>
    <t>KARMADI</t>
  </si>
  <si>
    <t>17124000046</t>
  </si>
  <si>
    <t>PRENGKY ENJEN</t>
  </si>
  <si>
    <t>17124000047</t>
  </si>
  <si>
    <t>IGO LISIANTO</t>
  </si>
  <si>
    <t>17124000048</t>
  </si>
  <si>
    <t>IBRAHIM</t>
  </si>
  <si>
    <t>OPT COMPAC</t>
  </si>
  <si>
    <t>17124000049</t>
  </si>
  <si>
    <t>SAHWANIANSYAH</t>
  </si>
  <si>
    <t>17124000053</t>
  </si>
  <si>
    <t>TRI</t>
  </si>
  <si>
    <t>17124000054</t>
  </si>
  <si>
    <t>JEPRI</t>
  </si>
  <si>
    <t>ELECTRICIAN</t>
  </si>
  <si>
    <t>ASMAJI</t>
  </si>
  <si>
    <t>OPT ADT</t>
  </si>
  <si>
    <t>IDHAM KHALID</t>
  </si>
  <si>
    <t>ACING</t>
  </si>
  <si>
    <t>ROMANTIKA</t>
  </si>
  <si>
    <t>OPT EXCA</t>
  </si>
  <si>
    <t>LUKMAN</t>
  </si>
  <si>
    <t>RAHMAD SAPUTRA</t>
  </si>
  <si>
    <t>SAPTONO</t>
  </si>
  <si>
    <t>MECHANIC HE</t>
  </si>
  <si>
    <t>RAYA SITOHANG</t>
  </si>
  <si>
    <t>MECHANIC DT</t>
  </si>
  <si>
    <t>WELDER</t>
  </si>
  <si>
    <t>EDI JUMADI</t>
  </si>
  <si>
    <t>DANIEL LONDONG</t>
  </si>
  <si>
    <t>OPT MOTOR GREADER</t>
  </si>
  <si>
    <t>JARUM</t>
  </si>
  <si>
    <t>SIGIT PURWANDY</t>
  </si>
  <si>
    <t>SURIONO</t>
  </si>
  <si>
    <t>OPT DOZER</t>
  </si>
  <si>
    <t>MARTHEN</t>
  </si>
  <si>
    <t>MINE SUPERVISOR</t>
  </si>
  <si>
    <t>HAMZAH</t>
  </si>
  <si>
    <t>RICKY ANANDA</t>
  </si>
  <si>
    <t>MINE FOREMAN</t>
  </si>
  <si>
    <t>EXPAT</t>
  </si>
  <si>
    <t>DEPARTEMENT WORKSHOP</t>
  </si>
  <si>
    <t>CHIEF MECHANIC</t>
  </si>
  <si>
    <t>DEPARTEMENT OPERATION</t>
  </si>
  <si>
    <t>UNGKAP T. SINAGA</t>
  </si>
  <si>
    <t>DRIVER DT</t>
  </si>
  <si>
    <t>DIDIK PURWO ARIF BOWO</t>
  </si>
  <si>
    <t>PLANER</t>
  </si>
  <si>
    <t>YOHANIS TANGALAYUK</t>
  </si>
  <si>
    <t>MECHANIC CREW</t>
  </si>
  <si>
    <t>SAMUEL BUTTU PATILA</t>
  </si>
  <si>
    <t>RIGEN MAGGUSARI</t>
  </si>
  <si>
    <t>TYRE MAN</t>
  </si>
  <si>
    <t>RUDY IMANUEL</t>
  </si>
  <si>
    <t>BERNADUS B. MARISSING</t>
  </si>
  <si>
    <t>LEADER MECHANIC HE</t>
  </si>
  <si>
    <t>JUAN PURMA NABABAN</t>
  </si>
  <si>
    <t>WATER PUMP</t>
  </si>
  <si>
    <t>KENG SANG</t>
  </si>
  <si>
    <t>ATTO TUNA</t>
  </si>
  <si>
    <t>MECHANIC AC</t>
  </si>
  <si>
    <t>WAWAN IRAWANDI</t>
  </si>
  <si>
    <t>MECHANIC / SERVISING</t>
  </si>
  <si>
    <t>JONALDI KD. SARAGIH</t>
  </si>
  <si>
    <t>LOBOY</t>
  </si>
  <si>
    <t>NIK</t>
  </si>
  <si>
    <t>NAMA</t>
  </si>
  <si>
    <t>BAGIAN</t>
  </si>
  <si>
    <t>DOH</t>
  </si>
  <si>
    <t>STATUS</t>
  </si>
  <si>
    <t>NO</t>
  </si>
  <si>
    <t>HIKMAH</t>
  </si>
  <si>
    <t>17124000061</t>
  </si>
  <si>
    <t>17124000062</t>
  </si>
  <si>
    <t>ASI</t>
  </si>
  <si>
    <t>NOVIA</t>
  </si>
  <si>
    <t>HAMDAN</t>
  </si>
  <si>
    <t>RUSDANI</t>
  </si>
  <si>
    <t>17124000055</t>
  </si>
  <si>
    <t>17124000056</t>
  </si>
  <si>
    <t>17124000065</t>
  </si>
  <si>
    <t>SOFIAN HADI</t>
  </si>
  <si>
    <t>MUHAMMAD ALWI</t>
  </si>
  <si>
    <t>17124000066</t>
  </si>
  <si>
    <t>17124000067</t>
  </si>
  <si>
    <t>JUNGAI</t>
  </si>
  <si>
    <t>ANDIONO</t>
  </si>
  <si>
    <t>17124000073</t>
  </si>
  <si>
    <t>DIANI</t>
  </si>
  <si>
    <t>17124000075</t>
  </si>
  <si>
    <t>17124000074</t>
  </si>
  <si>
    <t>17124000071</t>
  </si>
  <si>
    <t>17124000079</t>
  </si>
  <si>
    <t>HORMAN NIMBUN</t>
  </si>
  <si>
    <t>17124000077</t>
  </si>
  <si>
    <t>CICI WULANDARI</t>
  </si>
  <si>
    <t>ANTONIUS SOLON</t>
  </si>
  <si>
    <t>ANWAR RIDWAN</t>
  </si>
  <si>
    <t>AHMAD CALVIN SAPUTRA</t>
  </si>
  <si>
    <t>HARNIKA BANNE</t>
  </si>
  <si>
    <t>17124000106</t>
  </si>
  <si>
    <t>YOHAN TAPPI TANGKE</t>
  </si>
  <si>
    <t>17124000105</t>
  </si>
  <si>
    <t>17124000107</t>
  </si>
  <si>
    <t>17124000108</t>
  </si>
  <si>
    <t>17124000109</t>
  </si>
  <si>
    <t>REKSI RIAWAN SUMOMBA</t>
  </si>
  <si>
    <t>IMAM</t>
  </si>
  <si>
    <t>NURIADY</t>
  </si>
  <si>
    <t>17124000112</t>
  </si>
  <si>
    <t>HERMANSYAH</t>
  </si>
  <si>
    <t>17124000114</t>
  </si>
  <si>
    <t>17124000116</t>
  </si>
  <si>
    <t>17124000117</t>
  </si>
  <si>
    <t>SALOME</t>
  </si>
  <si>
    <t>SURIANSYAH</t>
  </si>
  <si>
    <t>KRISTOFORUS JEHARUM</t>
  </si>
  <si>
    <t>17124000119</t>
  </si>
  <si>
    <t>SLAMET DAROINI</t>
  </si>
  <si>
    <t>17124000121</t>
  </si>
  <si>
    <t>17124000122</t>
  </si>
  <si>
    <t>ALI</t>
  </si>
  <si>
    <t>NASROLLAH</t>
  </si>
  <si>
    <t>17124000064</t>
  </si>
  <si>
    <t>17124000123</t>
  </si>
  <si>
    <t>SENDI</t>
  </si>
  <si>
    <t>17124000124</t>
  </si>
  <si>
    <t>IVAN HARIYADI</t>
  </si>
  <si>
    <t>RAHIM SALEMBA</t>
  </si>
  <si>
    <t>17124000069</t>
  </si>
  <si>
    <t>17124000125</t>
  </si>
  <si>
    <t>NUSMAN</t>
  </si>
  <si>
    <t>17124000126</t>
  </si>
  <si>
    <t>17124000127</t>
  </si>
  <si>
    <t>RUSNIYATI NASUTION</t>
  </si>
  <si>
    <t>SUHARTONO</t>
  </si>
  <si>
    <t>BENU</t>
  </si>
  <si>
    <t>OPT ADT / MANHAUL</t>
  </si>
  <si>
    <t>17124000128</t>
  </si>
  <si>
    <t>ZAINAL ARIFIN</t>
  </si>
  <si>
    <t>17124000129</t>
  </si>
  <si>
    <t>17124000130</t>
  </si>
  <si>
    <t>BUDIMAN</t>
  </si>
  <si>
    <t>HERI PURNIAWAN</t>
  </si>
  <si>
    <t>17124000131</t>
  </si>
  <si>
    <t>17124000134</t>
  </si>
  <si>
    <t>17124000135</t>
  </si>
  <si>
    <t>BUDIANTO</t>
  </si>
  <si>
    <t>UNDI</t>
  </si>
  <si>
    <t>EDI HENDRO</t>
  </si>
  <si>
    <t>17124000136</t>
  </si>
  <si>
    <t>DOMA. K</t>
  </si>
  <si>
    <t>GW WORKSHOP 3 SHIFT</t>
  </si>
  <si>
    <t>JUNI SINAGA</t>
  </si>
  <si>
    <t>ADHI</t>
  </si>
  <si>
    <t>17124000137</t>
  </si>
  <si>
    <t>FIDELIS JENARU</t>
  </si>
  <si>
    <t>17124000138</t>
  </si>
  <si>
    <t>LUSIANA EFENDI</t>
  </si>
  <si>
    <t>17124000141</t>
  </si>
  <si>
    <t>HERWANSYAH</t>
  </si>
  <si>
    <t>TOTAL</t>
  </si>
  <si>
    <t>JENIS KELAMIN</t>
  </si>
  <si>
    <t>STAFF or NON STAFF</t>
  </si>
  <si>
    <t>STATUS KERJA</t>
  </si>
  <si>
    <t>PRIA</t>
  </si>
  <si>
    <t>STAFF</t>
  </si>
  <si>
    <t>PKWTT</t>
  </si>
  <si>
    <t>WANITA</t>
  </si>
  <si>
    <t>NON STAFF</t>
  </si>
  <si>
    <t>08122000056</t>
  </si>
  <si>
    <t>NANANG NURSINTO</t>
  </si>
  <si>
    <t>ABDUL HARIS SIRGA</t>
  </si>
  <si>
    <t>HADI JAYA TUPON</t>
  </si>
  <si>
    <t>TETAP</t>
  </si>
  <si>
    <t>FATKHUL ARIFIN</t>
  </si>
  <si>
    <t>YOYOK PUJO LAKSONO</t>
  </si>
  <si>
    <t>MUHAMAMD ABDUL ROJI</t>
  </si>
  <si>
    <t>ANDI SARAILA</t>
  </si>
  <si>
    <t>17124000150</t>
  </si>
  <si>
    <t>KASWONO</t>
  </si>
  <si>
    <t>17124000148</t>
  </si>
  <si>
    <t>JEINUO</t>
  </si>
  <si>
    <t>14062000868</t>
  </si>
  <si>
    <t>17022001390</t>
  </si>
  <si>
    <t>17124000147</t>
  </si>
  <si>
    <t>SULIH PURNOMO</t>
  </si>
  <si>
    <t>16122001297</t>
  </si>
  <si>
    <t>HADIMAH PUTRA</t>
  </si>
  <si>
    <t>16102001044</t>
  </si>
  <si>
    <t>12022000374</t>
  </si>
  <si>
    <t>SYAHBUDIN</t>
  </si>
  <si>
    <t>17022001386</t>
  </si>
  <si>
    <t>17012001330</t>
  </si>
  <si>
    <t>17032001399</t>
  </si>
  <si>
    <t>HENDRA SETIADI</t>
  </si>
  <si>
    <t>17124000149</t>
  </si>
  <si>
    <t>HADI MUZAKIR</t>
  </si>
  <si>
    <t>16102001034</t>
  </si>
  <si>
    <t>16102001035</t>
  </si>
  <si>
    <t>16102001042</t>
  </si>
  <si>
    <t>MUHAMAMD RUDI CICEN</t>
  </si>
  <si>
    <t>17072001470</t>
  </si>
  <si>
    <t>17012001369</t>
  </si>
  <si>
    <t>16102001119</t>
  </si>
  <si>
    <t>16102001032</t>
  </si>
  <si>
    <t>16112001227</t>
  </si>
  <si>
    <t>16112001238</t>
  </si>
  <si>
    <t>ROBINSAR SIREGAR</t>
  </si>
  <si>
    <t>16102001094</t>
  </si>
  <si>
    <t>17124000145</t>
  </si>
  <si>
    <t>MUHAMAMD MAHFUZ</t>
  </si>
  <si>
    <t>17124000146</t>
  </si>
  <si>
    <t>SAMSON HUTASUHUT</t>
  </si>
  <si>
    <t>17042001448</t>
  </si>
  <si>
    <t>R. AKHYAR</t>
  </si>
  <si>
    <t>17124000157</t>
  </si>
  <si>
    <t>ASLIADI</t>
  </si>
  <si>
    <t>MANHAUL</t>
  </si>
  <si>
    <t>17124000158</t>
  </si>
  <si>
    <t>BETRA AMBONI</t>
  </si>
  <si>
    <t>17124000159</t>
  </si>
  <si>
    <t>JAIN</t>
  </si>
  <si>
    <t>16112001241</t>
  </si>
  <si>
    <t>16102001069</t>
  </si>
  <si>
    <t>JALI</t>
  </si>
  <si>
    <t>17012001362</t>
  </si>
  <si>
    <t>17124000151</t>
  </si>
  <si>
    <t>LENI</t>
  </si>
  <si>
    <t>17124000152</t>
  </si>
  <si>
    <t>RADEWI</t>
  </si>
  <si>
    <t>17124000153</t>
  </si>
  <si>
    <t>DUDETI AFRILIYA</t>
  </si>
  <si>
    <t>17124000154</t>
  </si>
  <si>
    <t>RAHMAYANTI</t>
  </si>
  <si>
    <t>17124000155</t>
  </si>
  <si>
    <t>WIDI ASTUTI</t>
  </si>
  <si>
    <t>17124000156</t>
  </si>
  <si>
    <t>MUSTIKA AYU NIRMALA</t>
  </si>
  <si>
    <t>17124000163</t>
  </si>
  <si>
    <t>ROSALIA</t>
  </si>
  <si>
    <t>MULAI KERJA DI TAMTAMA</t>
  </si>
  <si>
    <t>18014000170</t>
  </si>
  <si>
    <t>SUPRIADI</t>
  </si>
  <si>
    <t>DRIVER CUNTER</t>
  </si>
  <si>
    <t>18014000176</t>
  </si>
  <si>
    <t>ANDANG SRIYANA</t>
  </si>
  <si>
    <t>18014000172</t>
  </si>
  <si>
    <t>MAHMUDI</t>
  </si>
  <si>
    <t>MUHAMMAD ALAMIN</t>
  </si>
  <si>
    <t>MUHAMMAD ELFITRA</t>
  </si>
  <si>
    <t>RANDI BUDIANTO</t>
  </si>
  <si>
    <t>18014000173</t>
  </si>
  <si>
    <t>18014000174</t>
  </si>
  <si>
    <t>18014000175</t>
  </si>
  <si>
    <t>18014000177</t>
  </si>
  <si>
    <t>NANDI</t>
  </si>
  <si>
    <t>18014000178</t>
  </si>
  <si>
    <t>YUDI</t>
  </si>
  <si>
    <t>18014000179</t>
  </si>
  <si>
    <t>YOSIA. H</t>
  </si>
  <si>
    <t>18014000181</t>
  </si>
  <si>
    <t>RICI</t>
  </si>
  <si>
    <t>WATER TANK</t>
  </si>
  <si>
    <t>18014000182</t>
  </si>
  <si>
    <t>AGUS SUSANTO</t>
  </si>
  <si>
    <t>18014000187</t>
  </si>
  <si>
    <t>IWAN</t>
  </si>
  <si>
    <t>18014000188</t>
  </si>
  <si>
    <t>YACOB</t>
  </si>
  <si>
    <t>18014000189</t>
  </si>
  <si>
    <t>CHRISTIAN RIDOLLVO</t>
  </si>
  <si>
    <t>DWI ANDI PRASETYO</t>
  </si>
  <si>
    <t>USDI</t>
  </si>
  <si>
    <t>ALI RIDHO</t>
  </si>
  <si>
    <t>18014000190</t>
  </si>
  <si>
    <t>18014000191</t>
  </si>
  <si>
    <t>18014000192</t>
  </si>
  <si>
    <t>18014000193</t>
  </si>
  <si>
    <t>HENDI</t>
  </si>
  <si>
    <t>18014000195</t>
  </si>
  <si>
    <t>ADRI GUSTIAN PASARIBU</t>
  </si>
  <si>
    <t>18014000198</t>
  </si>
  <si>
    <t>ANDA JAYA</t>
  </si>
  <si>
    <t>18014000196</t>
  </si>
  <si>
    <t>JONI HENDRIK SUSILO</t>
  </si>
  <si>
    <t>18014000197</t>
  </si>
  <si>
    <t>PEBYANNOR</t>
  </si>
  <si>
    <t>RINTO</t>
  </si>
  <si>
    <t>18014000199</t>
  </si>
  <si>
    <t>YONO AGUS INDARTO</t>
  </si>
  <si>
    <t>AFDUL ROHMAN</t>
  </si>
  <si>
    <t>FITRADON SILAEN</t>
  </si>
  <si>
    <t>PAHALA SILABAN</t>
  </si>
  <si>
    <t>18014000200</t>
  </si>
  <si>
    <t>18014000201</t>
  </si>
  <si>
    <t>18014000202</t>
  </si>
  <si>
    <t>18014000203</t>
  </si>
  <si>
    <t>18014000204</t>
  </si>
  <si>
    <t>YUDHI HERMANTO. MD</t>
  </si>
  <si>
    <t>18014000205</t>
  </si>
  <si>
    <t>RUKANI</t>
  </si>
  <si>
    <t>HENDRI HIDAYAT NOR</t>
  </si>
  <si>
    <t>18014000206</t>
  </si>
  <si>
    <t>YULIUS</t>
  </si>
  <si>
    <t>18014000207</t>
  </si>
  <si>
    <t>18014000208</t>
  </si>
  <si>
    <t>18014000209</t>
  </si>
  <si>
    <t>BENI SAPUTRA</t>
  </si>
  <si>
    <t>MARANTITO</t>
  </si>
  <si>
    <t>TTLP</t>
  </si>
  <si>
    <t>TBL2</t>
  </si>
  <si>
    <t>SKHQ</t>
  </si>
  <si>
    <t>18014000210</t>
  </si>
  <si>
    <t>EKO YULIONO</t>
  </si>
  <si>
    <t>DRIVER FUEL TANK</t>
  </si>
  <si>
    <t>18014000211</t>
  </si>
  <si>
    <t>18014000212</t>
  </si>
  <si>
    <t>18014000213</t>
  </si>
  <si>
    <t>MULYADI</t>
  </si>
  <si>
    <t>ABDULLAH</t>
  </si>
  <si>
    <t>ERICK</t>
  </si>
  <si>
    <t>18014000214</t>
  </si>
  <si>
    <t>ERWIN ARIYANTO</t>
  </si>
  <si>
    <t>18014000215</t>
  </si>
  <si>
    <t>SUSILO DELA</t>
  </si>
  <si>
    <t>18014000217</t>
  </si>
  <si>
    <t>FITRIADI</t>
  </si>
  <si>
    <t>SLAMET HARIYANTO</t>
  </si>
  <si>
    <t>18014000218</t>
  </si>
  <si>
    <t>18014000219</t>
  </si>
  <si>
    <t>MAMHPE PARULIAN SARAGIH</t>
  </si>
  <si>
    <t>BENNY JULIBER TANPUBOLON</t>
  </si>
  <si>
    <t>AUSTENLY</t>
  </si>
  <si>
    <t>JUNIOR MINE SPV</t>
  </si>
  <si>
    <t>MINE FOREMAN SR</t>
  </si>
  <si>
    <t>18014000223</t>
  </si>
  <si>
    <t>JAYA</t>
  </si>
  <si>
    <t>YAKOB ANDRIO JUBARTA</t>
  </si>
  <si>
    <t>CCC</t>
  </si>
  <si>
    <t>18014000226</t>
  </si>
  <si>
    <t>PIRMANTO</t>
  </si>
  <si>
    <t>18014000227</t>
  </si>
  <si>
    <t>ETENG</t>
  </si>
  <si>
    <t>18014000228</t>
  </si>
  <si>
    <t>JULPRIANUS SITUMORANG</t>
  </si>
  <si>
    <t>18014000229</t>
  </si>
  <si>
    <t>SYAIFUL PAJRI</t>
  </si>
  <si>
    <t>18014000230</t>
  </si>
  <si>
    <t>SUWARIYANTO</t>
  </si>
  <si>
    <t>18014000231</t>
  </si>
  <si>
    <t>ARIS SETIAWAN</t>
  </si>
  <si>
    <t>MARIA PRANCISKA CANDRA</t>
  </si>
  <si>
    <t>EDI RAWANI</t>
  </si>
  <si>
    <t>ADMIN &amp; RADIO ROOM</t>
  </si>
  <si>
    <t>18014000234</t>
  </si>
  <si>
    <t>SUGENG RIADIONO</t>
  </si>
  <si>
    <t>18014000235</t>
  </si>
  <si>
    <t>SUJARDI</t>
  </si>
  <si>
    <t>KHARIS SUDERAJAD</t>
  </si>
  <si>
    <t>18014000236</t>
  </si>
  <si>
    <t>18014000238</t>
  </si>
  <si>
    <t>SUPRAPTO</t>
  </si>
  <si>
    <t>18014000237</t>
  </si>
  <si>
    <t>SUANDRI</t>
  </si>
  <si>
    <t>MUHAMMAD KHARISUN</t>
  </si>
  <si>
    <t>MUHAMMAD MUNIR</t>
  </si>
  <si>
    <t>AHMAD JEFRIANDY</t>
  </si>
  <si>
    <t>18014000239</t>
  </si>
  <si>
    <t>ARSYAD</t>
  </si>
  <si>
    <t>18014000240</t>
  </si>
  <si>
    <t>SUGIARTO</t>
  </si>
  <si>
    <t>DANIEL ERWIN SIHOMBING</t>
  </si>
  <si>
    <t>18014000242</t>
  </si>
  <si>
    <t>18014000245</t>
  </si>
  <si>
    <t>JEFRISON ELYAS</t>
  </si>
  <si>
    <t>18014000246</t>
  </si>
  <si>
    <t>WAL ASRI WIJAYA</t>
  </si>
  <si>
    <t>FRANSISKUS AGUNG</t>
  </si>
  <si>
    <t>18014000247</t>
  </si>
  <si>
    <t>18014000248</t>
  </si>
  <si>
    <t>MUHAMMAD DAVID</t>
  </si>
  <si>
    <t>MUJI SANTOSO</t>
  </si>
  <si>
    <t>INTEL MANIUS</t>
  </si>
  <si>
    <t>18014000252</t>
  </si>
  <si>
    <t>18014000253</t>
  </si>
  <si>
    <t>RATNO KELIQ PRAPTOMO</t>
  </si>
  <si>
    <t>18014000254</t>
  </si>
  <si>
    <t>AGUS SUTRISNO</t>
  </si>
  <si>
    <t>18014000257</t>
  </si>
  <si>
    <t>ROBERTO SINAGA</t>
  </si>
  <si>
    <t>18014000258</t>
  </si>
  <si>
    <t>IRFA ZUCHAIRIYA</t>
  </si>
  <si>
    <t>18014000259</t>
  </si>
  <si>
    <t>18014000261</t>
  </si>
  <si>
    <t>18014000262</t>
  </si>
  <si>
    <t>HERI MUKTI</t>
  </si>
  <si>
    <t>DINA PURWANTO</t>
  </si>
  <si>
    <t>18014000265</t>
  </si>
  <si>
    <t>ARGIANTO</t>
  </si>
  <si>
    <t>18014000266</t>
  </si>
  <si>
    <t>SYAKHRONI</t>
  </si>
  <si>
    <t>18014000263</t>
  </si>
  <si>
    <t xml:space="preserve"> </t>
  </si>
  <si>
    <t>MANAGERIAL</t>
  </si>
  <si>
    <t>HSE DEPARTMENT</t>
  </si>
  <si>
    <t>ENGINEERING DEPARTMENT</t>
  </si>
  <si>
    <t>WAREHOUSE DEPARTMENT</t>
  </si>
  <si>
    <t>OPERATION DEPARTMENT</t>
  </si>
  <si>
    <t>JETTY OPERATION</t>
  </si>
  <si>
    <t>HRGA DEPARTMENT</t>
  </si>
  <si>
    <t>WORKSHOP DEPARTMENT/PLANT</t>
  </si>
  <si>
    <t xml:space="preserve">FINANCE &amp; ACCOUNTING </t>
  </si>
  <si>
    <t>Sutrisno Henru</t>
  </si>
  <si>
    <t>HRD</t>
  </si>
  <si>
    <t>Supardi Halim</t>
  </si>
  <si>
    <t>Project Manager</t>
  </si>
  <si>
    <t>Superintendent Produksi</t>
  </si>
  <si>
    <t>kamijo</t>
  </si>
  <si>
    <t>Supriyadi</t>
  </si>
  <si>
    <t>Eko Tarmuji</t>
  </si>
  <si>
    <t>Erico Saputra</t>
  </si>
  <si>
    <t>Opt. Excavator</t>
  </si>
  <si>
    <t>Ahmad Basori</t>
  </si>
  <si>
    <t>Fuelman</t>
  </si>
  <si>
    <t>Karnadi</t>
  </si>
  <si>
    <t>Superintendent Plant</t>
  </si>
  <si>
    <t>Romi Akbar</t>
  </si>
  <si>
    <t>Supervisor Plant</t>
  </si>
  <si>
    <t>Foreman Plant</t>
  </si>
  <si>
    <t>Hary Susanto</t>
  </si>
  <si>
    <t>Agus Muliansyah</t>
  </si>
  <si>
    <t>Mekanik II</t>
  </si>
  <si>
    <t>Opt. BullDozer</t>
  </si>
  <si>
    <t>Agustino Freitas</t>
  </si>
  <si>
    <t>Sigit Wahyudi</t>
  </si>
  <si>
    <t>Zainuddin</t>
  </si>
  <si>
    <t>NRP</t>
  </si>
  <si>
    <t>MAM19011131</t>
  </si>
  <si>
    <t>MAM2110890</t>
  </si>
  <si>
    <t>Dodik Cahyono</t>
  </si>
  <si>
    <t>MAM2102532</t>
  </si>
  <si>
    <t>MAM1812009</t>
  </si>
  <si>
    <t>MAM1812012</t>
  </si>
  <si>
    <t>MAM2106699</t>
  </si>
  <si>
    <t>MAM2112962</t>
  </si>
  <si>
    <t>Alwi Azis</t>
  </si>
  <si>
    <t>MAM2107733</t>
  </si>
  <si>
    <t>MAM22011041</t>
  </si>
  <si>
    <t>MAM2108776</t>
  </si>
  <si>
    <t>MAM22031066</t>
  </si>
  <si>
    <t>Dwi Riyanto</t>
  </si>
  <si>
    <t>NO KTP</t>
  </si>
  <si>
    <t>Alamat</t>
  </si>
  <si>
    <t>Tempat Tanggal Lahir</t>
  </si>
  <si>
    <t>AGAMA</t>
  </si>
  <si>
    <t>Laki2</t>
  </si>
  <si>
    <t>0822-5130-3509</t>
  </si>
  <si>
    <t>6472040605790009</t>
  </si>
  <si>
    <t>Tabang, 06-Mei-1979</t>
  </si>
  <si>
    <t>Kristen</t>
  </si>
  <si>
    <t>0813-4735-3873</t>
  </si>
  <si>
    <t>Islam</t>
  </si>
  <si>
    <t>0813-5065-6303</t>
  </si>
  <si>
    <t>6472051912820001</t>
  </si>
  <si>
    <t>Finance &amp; Payroll</t>
  </si>
  <si>
    <t>0821-9525-1299</t>
  </si>
  <si>
    <t>0822-5521-8758</t>
  </si>
  <si>
    <t>6472022802800003</t>
  </si>
  <si>
    <t>Jln Mulawarman NO 31 RT. 017 Kel. Balikpapan Timur Kec. Balikpapan</t>
  </si>
  <si>
    <t>Balikpapan seberang, 28-Feb-1980</t>
  </si>
  <si>
    <t>180707108820001</t>
  </si>
  <si>
    <t>Samarinda, 01-Agust-1982</t>
  </si>
  <si>
    <t>0813-5183-0504</t>
  </si>
  <si>
    <t>6471030211750001</t>
  </si>
  <si>
    <t>Balikpapan, 02-Nov-1975</t>
  </si>
  <si>
    <t>0813-2922-9610</t>
  </si>
  <si>
    <t>6472051708900002</t>
  </si>
  <si>
    <t>Samarinda, 17-Agust-1990</t>
  </si>
  <si>
    <t>0823-9946-3737</t>
  </si>
  <si>
    <t>6472012309770001</t>
  </si>
  <si>
    <t>Jln. Gaya Baru GG. Baru 1 RT. 009 Kel. Rawa Makmur Kec. Palaran</t>
  </si>
  <si>
    <t>Blitar, 23-Sep-1977</t>
  </si>
  <si>
    <t>0822-6072-1726</t>
  </si>
  <si>
    <t>1804162407970001</t>
  </si>
  <si>
    <t>SP 6, 26-Feb-1997</t>
  </si>
  <si>
    <t>0853-8654-4273</t>
  </si>
  <si>
    <t>6474011506730024</t>
  </si>
  <si>
    <t>Blitar, 15-Jun-1973</t>
  </si>
  <si>
    <t>Ahmad Zainus Sobirin</t>
  </si>
  <si>
    <t>0853-8666-0499</t>
  </si>
  <si>
    <t>3525162010740121</t>
  </si>
  <si>
    <t>Gersik, 20-Okt-1974</t>
  </si>
  <si>
    <t>0813-4625-4062</t>
  </si>
  <si>
    <t>6472052706690003</t>
  </si>
  <si>
    <t>Barong Tongkok, 27-Jun-1969</t>
  </si>
  <si>
    <t>Katholik</t>
  </si>
  <si>
    <t>0813-5192-5577</t>
  </si>
  <si>
    <t xml:space="preserve">6472012101840001 </t>
  </si>
  <si>
    <t>0813-5044-2525</t>
  </si>
  <si>
    <t>6472051110790009</t>
  </si>
  <si>
    <t>0813-4634-1726</t>
  </si>
  <si>
    <t>3510071005670006</t>
  </si>
  <si>
    <t>MAM2109801</t>
  </si>
  <si>
    <t>0857-0822-0956</t>
  </si>
  <si>
    <t>6409031209790001</t>
  </si>
  <si>
    <t>0853-4877-0388</t>
  </si>
  <si>
    <t>6472050607000008</t>
  </si>
  <si>
    <t>0823-5308-8455</t>
  </si>
  <si>
    <t>6472051212910010</t>
  </si>
  <si>
    <t>Jln Berambai  RT. 031 Kel. Sempaja Ulu Kec. Samarinda Utara</t>
  </si>
  <si>
    <t>0822-5865-9530</t>
  </si>
  <si>
    <t>6402020207950002</t>
  </si>
  <si>
    <t>0822-5174-9913</t>
  </si>
  <si>
    <t>7315052404800002</t>
  </si>
  <si>
    <t>Jln. Jambajawaya RT.007 Kel. Tello baru Kec. Panakkukang</t>
  </si>
  <si>
    <t>0857-5458-4980</t>
  </si>
  <si>
    <t>6409012705880006</t>
  </si>
  <si>
    <t>0812-5389-9929</t>
  </si>
  <si>
    <t>6472052608840010</t>
  </si>
  <si>
    <t>0812-5801-2729</t>
  </si>
  <si>
    <t>6409040709950004</t>
  </si>
  <si>
    <t>Sepaku, 07-Sep-1995</t>
  </si>
  <si>
    <t>Petung, 12-Sep-1979</t>
  </si>
  <si>
    <t>Jember, 06-Jul-2000</t>
  </si>
  <si>
    <t>Samarinda, 12-Des-1991</t>
  </si>
  <si>
    <t>Pare-pare,24-Apr-1980</t>
  </si>
  <si>
    <t>Penajam, 27-Mei-1988</t>
  </si>
  <si>
    <t>Long Midang, 19 Des 1982</t>
  </si>
  <si>
    <t>MAM2108770</t>
  </si>
  <si>
    <t>MAM2110871</t>
  </si>
  <si>
    <t>Tuban, 21-Agust-1984</t>
  </si>
  <si>
    <t>Soppeng, 11-10-1979</t>
  </si>
  <si>
    <t>Ampah,10-Mei-1967</t>
  </si>
  <si>
    <t>MAM1812002</t>
  </si>
  <si>
    <t>MAMS2203001</t>
  </si>
  <si>
    <t>MAMS2204002</t>
  </si>
  <si>
    <t>MAMS2204004</t>
  </si>
  <si>
    <t>MAMS2204009</t>
  </si>
  <si>
    <t>Yusriansyah</t>
  </si>
  <si>
    <t>MAMS2204003</t>
  </si>
  <si>
    <t>Timur Timur, 28-Agust-1984</t>
  </si>
  <si>
    <t>6472052310740004</t>
  </si>
  <si>
    <t>Samarinda, 23-Okt-1974</t>
  </si>
  <si>
    <t>Driver Fuel Truck</t>
  </si>
  <si>
    <t>0858-4598-1390</t>
  </si>
  <si>
    <t>Ambo Mai</t>
  </si>
  <si>
    <t>7372020308710001</t>
  </si>
  <si>
    <t>Wajo,03-Agust-1971</t>
  </si>
  <si>
    <t>Mus Muliadi</t>
  </si>
  <si>
    <t>Rusli</t>
  </si>
  <si>
    <t>Elektrik I</t>
  </si>
  <si>
    <t>MAMS2205029</t>
  </si>
  <si>
    <t>0821-5973-7245</t>
  </si>
  <si>
    <t>6472031808670003</t>
  </si>
  <si>
    <t>Samboja, 18-Agust-1967</t>
  </si>
  <si>
    <t>Lokal or Non Lokal</t>
  </si>
  <si>
    <t>Lokal</t>
  </si>
  <si>
    <t>STATUS KONTRAK</t>
  </si>
  <si>
    <t>Septian Tri Cahyono</t>
  </si>
  <si>
    <t>MAM1905248</t>
  </si>
  <si>
    <t>0852-5047-9337</t>
  </si>
  <si>
    <t>6402061509890006</t>
  </si>
  <si>
    <t>Madiun, 15-Sept-1989</t>
  </si>
  <si>
    <t>MAMS2204022</t>
  </si>
  <si>
    <t>JABATAN</t>
  </si>
  <si>
    <t>KODE SITE</t>
  </si>
  <si>
    <t>TGL MASUK</t>
  </si>
  <si>
    <t>TGL KELUAR</t>
  </si>
  <si>
    <t>ALASAN KELUAR</t>
  </si>
  <si>
    <t>NO KONTAK</t>
  </si>
  <si>
    <t>KTP</t>
  </si>
  <si>
    <t>POH</t>
  </si>
  <si>
    <t>ANS</t>
  </si>
  <si>
    <t>RESIGN</t>
  </si>
  <si>
    <t>Data Processing</t>
  </si>
  <si>
    <t>Harianto Prasetyo</t>
  </si>
  <si>
    <t>MAMS2205037</t>
  </si>
  <si>
    <t>0856-5190-8200</t>
  </si>
  <si>
    <t>6402161207990001</t>
  </si>
  <si>
    <t>Samarinda, 12-Jul-1999</t>
  </si>
  <si>
    <t xml:space="preserve">Tarfiani </t>
  </si>
  <si>
    <t>Rudy Sunardi</t>
  </si>
  <si>
    <t>MAMS2205041</t>
  </si>
  <si>
    <t>0821-5811-7788</t>
  </si>
  <si>
    <t>6472032506800005</t>
  </si>
  <si>
    <t>Samarinda, 25-Jun-1980</t>
  </si>
  <si>
    <t>Supervisor Produksi</t>
  </si>
  <si>
    <t>Foreman Produksi</t>
  </si>
  <si>
    <t>Hamka</t>
  </si>
  <si>
    <t>MAMS2205044</t>
  </si>
  <si>
    <t>0823-5203-7647</t>
  </si>
  <si>
    <t>6402172510890001</t>
  </si>
  <si>
    <t>Heru setioyono</t>
  </si>
  <si>
    <t>MAMS2205045</t>
  </si>
  <si>
    <t>0821-9803-0202</t>
  </si>
  <si>
    <t>6402021205000002</t>
  </si>
  <si>
    <t>Massiara</t>
  </si>
  <si>
    <t>0812-5854-6261</t>
  </si>
  <si>
    <t>6471032011710002</t>
  </si>
  <si>
    <t>Welder II</t>
  </si>
  <si>
    <t>Muhammad Rahmadhani</t>
  </si>
  <si>
    <t>MAMS2205057</t>
  </si>
  <si>
    <t>6472061204910001</t>
  </si>
  <si>
    <t>Samarinda, 12-Apr-1991</t>
  </si>
  <si>
    <t>0852-4999-4104</t>
  </si>
  <si>
    <t>Saldin</t>
  </si>
  <si>
    <t>Helper Mechanic</t>
  </si>
  <si>
    <t>MAMS2205050</t>
  </si>
  <si>
    <t>0813-4867-9996</t>
  </si>
  <si>
    <t>7604153112940075</t>
  </si>
  <si>
    <t>Allu, 31-Des-1994</t>
  </si>
  <si>
    <t>Juari Markus</t>
  </si>
  <si>
    <t>Security</t>
  </si>
  <si>
    <t>MAMS2205055</t>
  </si>
  <si>
    <t>0812-5058-8824</t>
  </si>
  <si>
    <t>6471040504770001</t>
  </si>
  <si>
    <t>Long Bawan, 05-Apr-1977</t>
  </si>
  <si>
    <t>Nur Afni Melianti Rahmi</t>
  </si>
  <si>
    <t>Admin Produksi</t>
  </si>
  <si>
    <t>MAMS2205054</t>
  </si>
  <si>
    <t>Perempuan</t>
  </si>
  <si>
    <t>0857-8691-5008</t>
  </si>
  <si>
    <t>6402135301000002</t>
  </si>
  <si>
    <t>Samboja, 13-Jan-2000</t>
  </si>
  <si>
    <t>Checker</t>
  </si>
  <si>
    <t>Gias Ananda Prajana</t>
  </si>
  <si>
    <t>3509191602030010</t>
  </si>
  <si>
    <t>MAM02010159</t>
  </si>
  <si>
    <t>MAM2110891</t>
  </si>
  <si>
    <t>PENDIDIKAN</t>
  </si>
  <si>
    <t>SI</t>
  </si>
  <si>
    <t>SMK</t>
  </si>
  <si>
    <t>DII</t>
  </si>
  <si>
    <t>SLTA</t>
  </si>
  <si>
    <t>SLTP</t>
  </si>
  <si>
    <t>Paket C/SLTA</t>
  </si>
  <si>
    <t>SD</t>
  </si>
  <si>
    <t>Yuwanan Maulidin Lagiono</t>
  </si>
  <si>
    <t>0857-1840-7260</t>
  </si>
  <si>
    <t>6402131707950002</t>
  </si>
  <si>
    <t>Jemmy</t>
  </si>
  <si>
    <t>MAMS2206063</t>
  </si>
  <si>
    <t>M. Abbas</t>
  </si>
  <si>
    <t>0812-4260-3811</t>
  </si>
  <si>
    <t>7302081302760001</t>
  </si>
  <si>
    <t>Ahmad Nurmansyah</t>
  </si>
  <si>
    <t xml:space="preserve">Helper Pumpman </t>
  </si>
  <si>
    <t>6402131409940004</t>
  </si>
  <si>
    <t>0813-4830-5810</t>
  </si>
  <si>
    <t>Vinsensius Rafael</t>
  </si>
  <si>
    <t>MAMS2206072</t>
  </si>
  <si>
    <t>0857-5417-4775</t>
  </si>
  <si>
    <t>6472052509020001</t>
  </si>
  <si>
    <t>Samarinda,25-Sep-2002</t>
  </si>
  <si>
    <t>Dedi Lesmana</t>
  </si>
  <si>
    <t>MAMS2206073</t>
  </si>
  <si>
    <t>0812-5044-2868</t>
  </si>
  <si>
    <t>640205112900001</t>
  </si>
  <si>
    <t>Salo palai, 11-Des-1994</t>
  </si>
  <si>
    <t>kontak Person</t>
  </si>
  <si>
    <t>Henry Heryanto</t>
  </si>
  <si>
    <t>MAMS2207076</t>
  </si>
  <si>
    <t>0853-9787-2995</t>
  </si>
  <si>
    <t>6405052205960002</t>
  </si>
  <si>
    <t>Terang baru,22-Mei-1996</t>
  </si>
  <si>
    <t>Muhamad Syahril</t>
  </si>
  <si>
    <t>MAMS2207077</t>
  </si>
  <si>
    <t>0812-5809-3746</t>
  </si>
  <si>
    <t>6402131801940001</t>
  </si>
  <si>
    <t>KET</t>
  </si>
  <si>
    <t>Mobile Ke Arya Nugraha</t>
  </si>
  <si>
    <t>Tugas BBE</t>
  </si>
  <si>
    <t>MAMS2208084</t>
  </si>
  <si>
    <t>Kutai Kartanegara,14-Sept-1994</t>
  </si>
  <si>
    <t>MAMS2208082</t>
  </si>
  <si>
    <t>Sinjai,20-Nov-1971</t>
  </si>
  <si>
    <t>MAMS2208083</t>
  </si>
  <si>
    <t>Samboja,17-Jul-1995</t>
  </si>
  <si>
    <t>MAMS2208087</t>
  </si>
  <si>
    <t>0857-8791-4732</t>
  </si>
  <si>
    <t>Jember,12-Feb-2003</t>
  </si>
  <si>
    <t>Puji Prianto</t>
  </si>
  <si>
    <t>MAMS2208096</t>
  </si>
  <si>
    <t>0821-4350-4508</t>
  </si>
  <si>
    <t>6472010101820006</t>
  </si>
  <si>
    <t>Nganjuk, 01-Jan-1982</t>
  </si>
  <si>
    <t>Wawang Daryana</t>
  </si>
  <si>
    <t>MAMS2208090</t>
  </si>
  <si>
    <t>0812-5875-1965</t>
  </si>
  <si>
    <t>6402161506640004</t>
  </si>
  <si>
    <t>Mokhamad Samsul</t>
  </si>
  <si>
    <t>MAMS2208091</t>
  </si>
  <si>
    <t>0813-8091-5875</t>
  </si>
  <si>
    <t>6402162609690001</t>
  </si>
  <si>
    <t>Antonius Carles Dopo</t>
  </si>
  <si>
    <t>MAMS2208094</t>
  </si>
  <si>
    <t>0813-4872-4903</t>
  </si>
  <si>
    <t>6402160206980002</t>
  </si>
  <si>
    <t>Embalut, 02-Jun-1998</t>
  </si>
  <si>
    <t>Opt. M Grader</t>
  </si>
  <si>
    <t>Anjue Swana Nezra Limbong</t>
  </si>
  <si>
    <t>MAMS2208097</t>
  </si>
  <si>
    <t>0853-4944-7021</t>
  </si>
  <si>
    <t>6213011905980003</t>
  </si>
  <si>
    <t>Tanjung, 19-Mei-1998</t>
  </si>
  <si>
    <t>Lasmono</t>
  </si>
  <si>
    <t>MAM22031073</t>
  </si>
  <si>
    <t>Engki Oktavianus</t>
  </si>
  <si>
    <t>MAMS2208105</t>
  </si>
  <si>
    <t>Kontrak I</t>
  </si>
  <si>
    <t>0812-5651-5225</t>
  </si>
  <si>
    <t>6402032710860002</t>
  </si>
  <si>
    <t>Gugun Gunawan</t>
  </si>
  <si>
    <t>Welder I</t>
  </si>
  <si>
    <t>MAMS2208101</t>
  </si>
  <si>
    <t>0812-5629-0244</t>
  </si>
  <si>
    <t>6402020203770002</t>
  </si>
  <si>
    <t>Bandung, 02-Mar-1977</t>
  </si>
  <si>
    <t>DI</t>
  </si>
  <si>
    <t>Hairul Fazri</t>
  </si>
  <si>
    <t>MAMS2208103</t>
  </si>
  <si>
    <t>0822-5128-6549</t>
  </si>
  <si>
    <t>6472052512010006</t>
  </si>
  <si>
    <t>Samarinda, 25-Des-2001</t>
  </si>
  <si>
    <t>0853-4843-8717</t>
  </si>
  <si>
    <t>6402031802720002</t>
  </si>
  <si>
    <t>Arif Budiman</t>
  </si>
  <si>
    <t>MAMS2208099</t>
  </si>
  <si>
    <t>0813-4895-1737</t>
  </si>
  <si>
    <t>6472080205710001</t>
  </si>
  <si>
    <t>Kuningan, 02-Mei-1971</t>
  </si>
  <si>
    <t>Ruli Mesak</t>
  </si>
  <si>
    <t>0812-5365-7589</t>
  </si>
  <si>
    <t>6472022605750004</t>
  </si>
  <si>
    <t>Kontrak II</t>
  </si>
  <si>
    <t>Supriadi</t>
  </si>
  <si>
    <t>MAMS2208111</t>
  </si>
  <si>
    <t>0852-5010-2922</t>
  </si>
  <si>
    <t>6402162605740001</t>
  </si>
  <si>
    <t>Jeneponto, 26-Mei-1974</t>
  </si>
  <si>
    <t>Ramang</t>
  </si>
  <si>
    <t>MAMS2208106</t>
  </si>
  <si>
    <t>Hamdi Wahyudinur</t>
  </si>
  <si>
    <t>MAMS2208115</t>
  </si>
  <si>
    <t>0821-5559-6959</t>
  </si>
  <si>
    <t>6472050306860017</t>
  </si>
  <si>
    <t>Samarinda, 03-Jun-1986</t>
  </si>
  <si>
    <t>Juni Ramadhan</t>
  </si>
  <si>
    <t>MAMS2208117</t>
  </si>
  <si>
    <t>0812-9206-9766</t>
  </si>
  <si>
    <t>6402132608980001</t>
  </si>
  <si>
    <t>Samboja, 26-Agus-1998</t>
  </si>
  <si>
    <t>Lasarus Sanggola</t>
  </si>
  <si>
    <t>Tyre Man I</t>
  </si>
  <si>
    <t>MAMS2208120</t>
  </si>
  <si>
    <t>0852-5421-3190</t>
  </si>
  <si>
    <t>6402060707760010</t>
  </si>
  <si>
    <t>Lalong, 07-Jul-1976</t>
  </si>
  <si>
    <t>Ahmat Khaadiq</t>
  </si>
  <si>
    <t>Opt. Master A2B</t>
  </si>
  <si>
    <t>MAMS2208119</t>
  </si>
  <si>
    <t>0853-8952-5675</t>
  </si>
  <si>
    <t>6402111005940002</t>
  </si>
  <si>
    <t>Ngawi, 09-Mei-1994</t>
  </si>
  <si>
    <t>Iskandar Zulkarnaen</t>
  </si>
  <si>
    <t>MAMS2208123</t>
  </si>
  <si>
    <t>0852-4936-4937</t>
  </si>
  <si>
    <t>6402160408940002</t>
  </si>
  <si>
    <t>Kutai, 03-Mar-1994</t>
  </si>
  <si>
    <t>Leo Nardo Tomasi</t>
  </si>
  <si>
    <t>MAMS2208125</t>
  </si>
  <si>
    <t>0858-2854-3248</t>
  </si>
  <si>
    <t>6402162702030003</t>
  </si>
  <si>
    <t>Samarinda, 27-Feb-2003</t>
  </si>
  <si>
    <t xml:space="preserve">Hendrik Pabiang </t>
  </si>
  <si>
    <t>MAMS2208126</t>
  </si>
  <si>
    <t>0853-8956-8750</t>
  </si>
  <si>
    <t>7318201404870001</t>
  </si>
  <si>
    <t>Ullin,14 -Apr-1988</t>
  </si>
  <si>
    <t>Eriyan Bagus Pratama</t>
  </si>
  <si>
    <t>MAMS2208127</t>
  </si>
  <si>
    <t>0812-5487-7115</t>
  </si>
  <si>
    <t>6409040904030003</t>
  </si>
  <si>
    <t>Rusman</t>
  </si>
  <si>
    <t>MAMS2208129</t>
  </si>
  <si>
    <t>0852-9809-1149</t>
  </si>
  <si>
    <t>7318230606910002</t>
  </si>
  <si>
    <t>Lessuna,06-Jun-1991</t>
  </si>
  <si>
    <t>Syahroni</t>
  </si>
  <si>
    <t>MAMS2208133</t>
  </si>
  <si>
    <t>0856-5474-3545</t>
  </si>
  <si>
    <t>6402161208730002</t>
  </si>
  <si>
    <t>Balikpapan,12-Agus-1973</t>
  </si>
  <si>
    <t>Mekanik III</t>
  </si>
  <si>
    <t>Rizki Anwar Fauzy</t>
  </si>
  <si>
    <t>Helper Survey</t>
  </si>
  <si>
    <t>MAM22081223</t>
  </si>
  <si>
    <t>Muhammad Andrianur</t>
  </si>
  <si>
    <t>MAM22081224</t>
  </si>
  <si>
    <t>Eko Mulyadi</t>
  </si>
  <si>
    <t>MAMS2208136</t>
  </si>
  <si>
    <t>0852-4713-6527</t>
  </si>
  <si>
    <t>6402051012860002</t>
  </si>
  <si>
    <t>Sumatra, 10-Des-1984</t>
  </si>
  <si>
    <t>Lukman</t>
  </si>
  <si>
    <t>MAM19011115</t>
  </si>
  <si>
    <t>6402160707692003</t>
  </si>
  <si>
    <t>Lombok, 07-Jul-1969</t>
  </si>
  <si>
    <t>MAM2110838</t>
  </si>
  <si>
    <t>0813-3156-3321</t>
  </si>
  <si>
    <t>3510032203980001</t>
  </si>
  <si>
    <t>Banyuwangi,22-Mar-1998</t>
  </si>
  <si>
    <t>0813-1895-2598</t>
  </si>
  <si>
    <t>Hindu</t>
  </si>
  <si>
    <t>Dicky Aprianto</t>
  </si>
  <si>
    <t>MAMS2209150</t>
  </si>
  <si>
    <t>Marsel Sudirman</t>
  </si>
  <si>
    <t>MAMS2209156</t>
  </si>
  <si>
    <t>Mahmudi</t>
  </si>
  <si>
    <t>MAMS2209159</t>
  </si>
  <si>
    <t>0812-5543-0929</t>
  </si>
  <si>
    <t>5310132605820001</t>
  </si>
  <si>
    <t>Reda, 26-Mei-1982</t>
  </si>
  <si>
    <t>0853-4838-6046</t>
  </si>
  <si>
    <t>6402162612890001</t>
  </si>
  <si>
    <t>Tenggarong , 16-Des-1989</t>
  </si>
  <si>
    <t>Buhajar</t>
  </si>
  <si>
    <t>MAMS2209155</t>
  </si>
  <si>
    <t>0813-5010-5144</t>
  </si>
  <si>
    <t>6402130209690001</t>
  </si>
  <si>
    <t>Balikpapan,02-Sept-1969</t>
  </si>
  <si>
    <t>Akmal Fitri</t>
  </si>
  <si>
    <t>MAMS2209160</t>
  </si>
  <si>
    <t>0813-4707-4231</t>
  </si>
  <si>
    <t>6402170504920004</t>
  </si>
  <si>
    <t>Sarangmae,05-Apr-1992</t>
  </si>
  <si>
    <t>Mad Rokib</t>
  </si>
  <si>
    <t>MAMS2209161</t>
  </si>
  <si>
    <t>0823-5025-3086</t>
  </si>
  <si>
    <t>6402061705710006</t>
  </si>
  <si>
    <t>Magelang, 17-Mei-1971</t>
  </si>
  <si>
    <t>Chairi Rizal</t>
  </si>
  <si>
    <t>Driver Water Tank</t>
  </si>
  <si>
    <t>MAMS2209163</t>
  </si>
  <si>
    <t>0853-9111-2666</t>
  </si>
  <si>
    <t>6472051802890002</t>
  </si>
  <si>
    <t>Jln. Giri Rejo RT. 024 Kel. Lempake Kec. Samarinda Utara</t>
  </si>
  <si>
    <t>Samarinda,18-Feb-1989</t>
  </si>
  <si>
    <t>Khoirul Hasyim Muzaqi</t>
  </si>
  <si>
    <t>Dian Efendi</t>
  </si>
  <si>
    <t>MAMS2209164</t>
  </si>
  <si>
    <t>Kenri Belu</t>
  </si>
  <si>
    <t>MAMS2209165</t>
  </si>
  <si>
    <t>Markus Tingang</t>
  </si>
  <si>
    <t>MAMS2209166</t>
  </si>
  <si>
    <t>0853-4756-4102</t>
  </si>
  <si>
    <t>3509110511880006</t>
  </si>
  <si>
    <t>Jember, 25-Nov-1998</t>
  </si>
  <si>
    <t>0813-4820-8810</t>
  </si>
  <si>
    <t>6405052103980001</t>
  </si>
  <si>
    <t>Terang baru,21-Mar-1998</t>
  </si>
  <si>
    <t>0821-9782-7214</t>
  </si>
  <si>
    <t>6407022304000001</t>
  </si>
  <si>
    <t>Long Pahangai, 24-Jun-2000</t>
  </si>
  <si>
    <t>Dean Abrahamzon</t>
  </si>
  <si>
    <t>MAMS2209167</t>
  </si>
  <si>
    <t>0852-4584-8270</t>
  </si>
  <si>
    <t>6405051503970001</t>
  </si>
  <si>
    <t>Wa'Laya, 15-Mar-1997</t>
  </si>
  <si>
    <t>DATA KARYAWAN PT. MAM Site CV. ANS, Project BBE Pit Jongkang</t>
  </si>
  <si>
    <t>Supiani</t>
  </si>
  <si>
    <t>MAMS2209169</t>
  </si>
  <si>
    <t>Budi Wiyono</t>
  </si>
  <si>
    <t>MAMS2209170</t>
  </si>
  <si>
    <t>0816-4553-886</t>
  </si>
  <si>
    <t>6472032507890004</t>
  </si>
  <si>
    <t>Samarinda, 25-Jul-1989</t>
  </si>
  <si>
    <t>0853-9393-7292</t>
  </si>
  <si>
    <t>6402161908830001</t>
  </si>
  <si>
    <t>Wonosari, 19- Agust-1983</t>
  </si>
  <si>
    <t>Daenardus Solikin</t>
  </si>
  <si>
    <t>MAMS2209174</t>
  </si>
  <si>
    <t>0813-4912-5244</t>
  </si>
  <si>
    <t>6472062504720002</t>
  </si>
  <si>
    <t>Kuningan,02-Apr-1972</t>
  </si>
  <si>
    <t>Trio Saputro</t>
  </si>
  <si>
    <t>MAMS2209173</t>
  </si>
  <si>
    <t>Jln. Jawa Baru RT. 014 Kel. Loa Kulu Kota Kec, Loa Kulu</t>
  </si>
  <si>
    <t>Loa Kulu, 02-Jul-1995</t>
  </si>
  <si>
    <t>Sumardiyono Sutakim</t>
  </si>
  <si>
    <t>MAMS2209172</t>
  </si>
  <si>
    <t>0822-5102-0085</t>
  </si>
  <si>
    <t>6402032503980005</t>
  </si>
  <si>
    <t>Tanete, 25-Mar-1998</t>
  </si>
  <si>
    <t>Kontrak berakhir</t>
  </si>
  <si>
    <t>Zulkarnaim Ilham</t>
  </si>
  <si>
    <t>MAMS2210176</t>
  </si>
  <si>
    <t>0813-4280-5066</t>
  </si>
  <si>
    <t>6408042908970005</t>
  </si>
  <si>
    <t>Akhmad Rizal</t>
  </si>
  <si>
    <t>MAMS2210178</t>
  </si>
  <si>
    <t>0812-5337-965</t>
  </si>
  <si>
    <t>6472061503730010</t>
  </si>
  <si>
    <t>Samarinda,15-Mar-1973</t>
  </si>
  <si>
    <t>Fadli</t>
  </si>
  <si>
    <t>MAMS2210180</t>
  </si>
  <si>
    <t>0813-4865-3707</t>
  </si>
  <si>
    <t>Samarinda, 01-Okt-1976</t>
  </si>
  <si>
    <t>Juli Fantri</t>
  </si>
  <si>
    <t>MAMS2210181</t>
  </si>
  <si>
    <t>0812-5393-6106</t>
  </si>
  <si>
    <t>6405051307920001</t>
  </si>
  <si>
    <t>Buduk Tumu, 13-Jul-1992</t>
  </si>
  <si>
    <t>Agus Nara</t>
  </si>
  <si>
    <t>MAMS2210185</t>
  </si>
  <si>
    <t>0813-4858-7840</t>
  </si>
  <si>
    <t>6406021112680001</t>
  </si>
  <si>
    <t>Artia Purwanto Putro</t>
  </si>
  <si>
    <t>Elektrik II</t>
  </si>
  <si>
    <t>MAMS2210183</t>
  </si>
  <si>
    <t xml:space="preserve">SI </t>
  </si>
  <si>
    <t>0812-1574-2204</t>
  </si>
  <si>
    <t>6472062811980003</t>
  </si>
  <si>
    <t>Samarinda,28-Nov-1998</t>
  </si>
  <si>
    <t>Long Bawan, 11-Des-1968</t>
  </si>
  <si>
    <t>Suryo Haryo Putro</t>
  </si>
  <si>
    <t>MAMS2210189</t>
  </si>
  <si>
    <t>0813-4897-3454</t>
  </si>
  <si>
    <t>6402161005960001</t>
  </si>
  <si>
    <t>Kutai, 10-Mei-1996</t>
  </si>
  <si>
    <t>MAMS2210188</t>
  </si>
  <si>
    <t>Alim Darmadi</t>
  </si>
  <si>
    <t>MAMS2210191</t>
  </si>
  <si>
    <t>Arya Eko Saputra</t>
  </si>
  <si>
    <t>MAMS2210192</t>
  </si>
  <si>
    <t>0831-4416-8307</t>
  </si>
  <si>
    <t>Samarinda, 25-Nov-2000</t>
  </si>
  <si>
    <t>0831-5333-8136</t>
  </si>
  <si>
    <t>6472060807980009</t>
  </si>
  <si>
    <t>Samarinda, 08-Jul-1998</t>
  </si>
  <si>
    <t>0858-4566-7919</t>
  </si>
  <si>
    <t>6402020302040005</t>
  </si>
  <si>
    <t>Sukabumi,03-Feb-2004</t>
  </si>
  <si>
    <t>Erson Esandro Putra</t>
  </si>
  <si>
    <t>6472062511000001</t>
  </si>
  <si>
    <t>I Putu Andre Darma Gita</t>
  </si>
  <si>
    <t>MAMS2210196</t>
  </si>
  <si>
    <t>0822-2513-1534</t>
  </si>
  <si>
    <t>5101051612970000</t>
  </si>
  <si>
    <t>Samblong, 16-Des-1997</t>
  </si>
  <si>
    <t>MAMS2210199</t>
  </si>
  <si>
    <t>Soyo</t>
  </si>
  <si>
    <t>MAMS2210200</t>
  </si>
  <si>
    <t>0821-5179-2654</t>
  </si>
  <si>
    <t>6472062105790011</t>
  </si>
  <si>
    <t>Jopu, 21-Mei-1979</t>
  </si>
  <si>
    <t>Ambrosius Irman Disco Dede</t>
  </si>
  <si>
    <t>Hendrik Kurniawan Tri Utomo</t>
  </si>
  <si>
    <t>MAMS2210201</t>
  </si>
  <si>
    <t>0812-5068-0974</t>
  </si>
  <si>
    <t>3520041606980001</t>
  </si>
  <si>
    <t>Magetan,06-Jun-1998</t>
  </si>
  <si>
    <t>Arivandi. A.Md</t>
  </si>
  <si>
    <t>MAMS2210205</t>
  </si>
  <si>
    <t>D3</t>
  </si>
  <si>
    <t>0822-2821-7846</t>
  </si>
  <si>
    <t>6405050805930001</t>
  </si>
  <si>
    <t>Long Api, 08-Mei-1993</t>
  </si>
  <si>
    <t>MAMS2210204</t>
  </si>
  <si>
    <t>0813-4868-5703</t>
  </si>
  <si>
    <t>1306090202800000</t>
  </si>
  <si>
    <t>Jimmy Calter</t>
  </si>
  <si>
    <t>Arli</t>
  </si>
  <si>
    <t>MAMS2210206</t>
  </si>
  <si>
    <t>0821-5060-1221</t>
  </si>
  <si>
    <t>6407111204750001</t>
  </si>
  <si>
    <t>Resak, 02-Apr-1975</t>
  </si>
  <si>
    <t>Petrus Sangka</t>
  </si>
  <si>
    <t>MAMS2210209</t>
  </si>
  <si>
    <t>0813-5225-8357</t>
  </si>
  <si>
    <t>6472090906860009</t>
  </si>
  <si>
    <t>MAMS2210211</t>
  </si>
  <si>
    <t>Josua Gilbert Edison Sidabariba</t>
  </si>
  <si>
    <t>MAMS2210212</t>
  </si>
  <si>
    <t>Kaluku,13-Feb-1976</t>
  </si>
  <si>
    <t>0813-5010-6661</t>
  </si>
  <si>
    <t>1206052811990002</t>
  </si>
  <si>
    <t>Aek Popo,28-Nov-1999</t>
  </si>
  <si>
    <t>MAMS2210216</t>
  </si>
  <si>
    <t>0821-4843-1991</t>
  </si>
  <si>
    <t>7318162603940001</t>
  </si>
  <si>
    <t>Makale,26-Mar-1994</t>
  </si>
  <si>
    <t>Stepanus Anye</t>
  </si>
  <si>
    <t>MAMS2211220</t>
  </si>
  <si>
    <t>Roni Marlina</t>
  </si>
  <si>
    <t>MAMS2211221</t>
  </si>
  <si>
    <t>Agus Mahendrajaya</t>
  </si>
  <si>
    <t>MAMS2211223</t>
  </si>
  <si>
    <t>0821-4983-0245</t>
  </si>
  <si>
    <t>6404052202850004</t>
  </si>
  <si>
    <t>Jelerai Selor,22-Feb-1985</t>
  </si>
  <si>
    <t>0813-5013-9425</t>
  </si>
  <si>
    <t>6402101010780004</t>
  </si>
  <si>
    <t>Pulau Pinang, 10-Okt-1978</t>
  </si>
  <si>
    <t>0857-3347-7165</t>
  </si>
  <si>
    <t>6472011408850004</t>
  </si>
  <si>
    <t>6472030110760001</t>
  </si>
  <si>
    <t>Jln. Nusantara V No. 27 RT.032 Kel. Sei Pinang Dalam Kec. Sei Pinang</t>
  </si>
  <si>
    <t>Jln. Gerilya Gg. Mesjid Blok B Rt 49. Kel. Sungai Pinang Dalam Kec. Sungai Pinang - Samarinda</t>
  </si>
  <si>
    <t>Jln. Rapak Lambur RT. 10 Kel. Rapak Lambur Kec. Tenggarong</t>
  </si>
  <si>
    <t>Jln. Manungke No. 16 C RT.002 Kel, ujung sabbang Kec. Ujung Kota Pare-pare</t>
  </si>
  <si>
    <t>Jln. Proklamasi A Ujung RT.056 Kel. Sei Pinang Dalam Kec. Sei Pinang Kota Samarinda</t>
  </si>
  <si>
    <t>Jln. Borobudur No.08 RT.039 Kel. Muara Rapak Kec. Balikpapan Utara</t>
  </si>
  <si>
    <t>Jln. Teuku Umar GG. Durian Tunggal Rt.036 Kel. Lok bahu Kec. Sungai kunjang Kota Samarinda</t>
  </si>
  <si>
    <t>Jln. Muang Dalam  RT. 034 Kel. Lempake Kec. Samarinda Utara</t>
  </si>
  <si>
    <t>Jln. Bukit Barisan Rt.020 Kel. Jawa Kec. Samarinda ulu</t>
  </si>
  <si>
    <t>Jln. Letjen S. Parman No. 133 RT.003 Kel. Sepakat Kec. Loa Kulu Kukar</t>
  </si>
  <si>
    <t>Jln. Anggrek Panda No.19 BAP Rt.024 Kel. Air putih Kec. Samarinda ulu</t>
  </si>
  <si>
    <t xml:space="preserve">Jln. Ekonomi RT.014 Kel. Loa Buah Kec. Sungai Kunjang Samarinda </t>
  </si>
  <si>
    <t>Jln. Jembayan RT. 017 Kel. Jembayan Kec. Loa Kulu Kukar</t>
  </si>
  <si>
    <t>Jln. Bunga Putih RT.008 Ssn Selomanis Kel. Bunga putih Kec. Marang kayu kukar</t>
  </si>
  <si>
    <t>Jln. Etam RT.012 Kel. Jahab Kec. Tenggarong</t>
  </si>
  <si>
    <t>Jln. Karang anyar Rt. 61 kel. Barrur ilir kec. Balikpapan Barat</t>
  </si>
  <si>
    <t>Jln. Joyo Mulyo RT.031 Kel. Lempake Kec. Samarinda Utara</t>
  </si>
  <si>
    <t xml:space="preserve">Jln. Soekarno Hatta KM.28 Rt.003 Kel. Karya merdeka Kec. Samboja </t>
  </si>
  <si>
    <t>Jln. Pa' Putuk RT. 005 Kel. Pa'putuk Kec. Krayan Kab. Nununkan</t>
  </si>
  <si>
    <t xml:space="preserve">Jln. Soekarno Hatta KM.29 Rt.007 Kel. Karya merdeka Kec. Samboja </t>
  </si>
  <si>
    <t>Jln. Buduk Kinangan RT. 001 Kel. Buduk kinangan Kec. Krayan Kaltara</t>
  </si>
  <si>
    <t>Jln. SDI Hasaniyah Blok. C RT.027 Kel. Bangun Rejo Kec. Tenggarong Seberang</t>
  </si>
  <si>
    <t>Jln. Pattimura RT.041 Kel. Api-Api Kec. Bontang Utara</t>
  </si>
  <si>
    <t xml:space="preserve">Jln. Dusun Tulak Tepen Rt. 002 Kel. Embalut Kec. Tenggarong seberang     </t>
  </si>
  <si>
    <t>Jln. KH. Wahid Hasyim RT. 004 Kel. Sempaja Barat Kec. Samarinda Utara</t>
  </si>
  <si>
    <t>Jln. Perumnas Nansarunai No. 13C RT. 005 Kel. Tamiang Layang Kec. Dusun Timur Bartim</t>
  </si>
  <si>
    <t>Jln. Joyo Mulyo Rt.31 Kel. Lempake Kec. Samarinda Utara</t>
  </si>
  <si>
    <t>Jln. Latsitarda I blok I No. 4A RT.029 Kel. Karang Asam ulu Kec. Sungai kunjang</t>
  </si>
  <si>
    <t>Jln. Teluk Kedondong RT.022 Kel. Sempaja Utara Kec. Samarinda utara</t>
  </si>
  <si>
    <t>Jln. Dusun Krajan RT. 005 RW. 001 Kel. Jajag Kec. Gambiran Kab. Banyuwangi</t>
  </si>
  <si>
    <t>Jln. Teluk Kedondong RT.022 Kel. Sempaja  Kec. Samarinda utara</t>
  </si>
  <si>
    <t>Jln. Embalut RT. 003 Kel. Embalut Kec. Tenggarong Seberang Kukar</t>
  </si>
  <si>
    <t>Jln. Sinopati Gg. Potlot RT. 24 Kel. Bukit Biru Kec. Tenggarong</t>
  </si>
  <si>
    <t>Jln. Betet RT. 009 Kel. Bukit Raya Kec. Tenggarong Seberang</t>
  </si>
  <si>
    <t>Jln. Batu Indah  RT.041 Kel. Sempaja Utara Kec. Samarinda Utara</t>
  </si>
  <si>
    <t>Jln. Pengakaran Buaya RT. 026 Kel. Makroman Kec. Sambutan</t>
  </si>
  <si>
    <t>Jln. Batu Besaung RT. 028 Kel. Sempaja utara Kec. Samarinda utara</t>
  </si>
  <si>
    <t>Jln. Joyo Mulyo RT. 031 Kel. Lempake Kec. Samarinda Utara</t>
  </si>
  <si>
    <t xml:space="preserve">Jln. Gunung intan kampung puncak RT. 016 Kel. Loa Buah Kec. Sungai kunjang </t>
  </si>
  <si>
    <t>Jln. Klamono Gatu No. 594 Kel. Muara rapak Kec. Balikpapan Utara</t>
  </si>
  <si>
    <t>Jln. Lessuna  RT. 000 Kel. Bone Buntu Sisong Kec. Makalele Selatan Kab. Tana Toraja</t>
  </si>
  <si>
    <t xml:space="preserve">Jln. M. Said GG. Poliwali RT. 046 Kel. Lok Bahu Kec. Sungai Kunjang </t>
  </si>
  <si>
    <t>Jln. Anggrek RT.004 Kel. Bukit Raya Kec. Samboja</t>
  </si>
  <si>
    <t>Jln. P Suryanata RT. 017 Kel. Bukit pinang Kec. Samarinda ulu</t>
  </si>
  <si>
    <t>Jln. Bangun rejo RT.008 Kel. Bangun rejo Kec. Tenggarong seberang</t>
  </si>
  <si>
    <t>Jln. Pulau Sapi RT. 009 Kel. Pulau Sapi Kec. Mentarang Kab Malinau Kaltara</t>
  </si>
  <si>
    <t>Jln. Dusun Sida Karya RT.016 Kel. Kerta Buana Kec. Tenggarong Seberang</t>
  </si>
  <si>
    <t>Jln. P. suryanata Gg. Saka RT.016 Kel. Bukit Pinang Kec. Samarinda ulu</t>
  </si>
  <si>
    <t>Jln. Poros Lintas Kabupaten RT.004 Kel. Resak Kec. Bongah Kubar</t>
  </si>
  <si>
    <t>Jln. Soekarno Hatta Km.26 RT. 002 Kel. Karya Merdeka Kec. Samboja Kutai Kartanegara</t>
  </si>
  <si>
    <t xml:space="preserve">Jln. Ekonomi RT.013 Kel. Loa Buah Kec. Sungai Kunjang Samarinda </t>
  </si>
  <si>
    <t>Jln. Seoekarno Hatta KM. 40 RT.026 Kel. Sungai Merdeka Kec. Samboja</t>
  </si>
  <si>
    <t>Jln. Proklamasi VII Blok H RT. 052 Kel. Sungai Pinang Dalam Kec. Sungai Pinang</t>
  </si>
  <si>
    <t>Jln. Jend A Yani Dusun Sukamulya Desa Sukaraja RT. 007 Kel. Suka Raja Kec. Sepaku Paser Utara</t>
  </si>
  <si>
    <t>Jln. Imus Payau No. 10 Rt. 033 Kel. Muara Rapak Kec. Balikpapan Utara</t>
  </si>
  <si>
    <t>Jln. Dukuh Krajan Kel. Semanding Kec. Jenangan Kab Ponogoro</t>
  </si>
  <si>
    <t>Jln. Dusun Mekar Jaya RT. 010 Kel. Karang Tunggal Kec. Tenggarong Seberang</t>
  </si>
  <si>
    <t>Jln. Sungai pimping RT.017 Kel.Loa duri ulu Kec. Loa janan</t>
  </si>
  <si>
    <t>Jln. Sepakat Blok C RT. 003 Kel. Tani Bhakti Kec. Samboja</t>
  </si>
  <si>
    <t>Jln. Desa Bangun rejo L3 Blok A No.34 RT.002 Kel. Bangun rejo Kec. Tenggarong Seberang</t>
  </si>
  <si>
    <t>Jln. Telaga Kencana RT.006 Kel. Manunggal Jaya Kec. Tenggarong Sebarang</t>
  </si>
  <si>
    <t>Jln. Usaha Tani RT. 031 Kel. Rapak Lembur Kec. Tenggarong</t>
  </si>
  <si>
    <t>Jln. AW Syahranie RT.014 Kel. Gunung Kelua Kec. Samarinda Ulu</t>
  </si>
  <si>
    <t>Jln. Dususn Karya Jaya RT. 003 Kel. Mulawarman Kec. Tenggarong seberang</t>
  </si>
  <si>
    <t>Jln. Long Bawan RT. 004 Kel. Long Bawan Kec. Krayan Kab. Nunukan</t>
  </si>
  <si>
    <t>Jln. Merandai RT. 015 Kel. Loa duri ulu Kec. Loa janan Kukar</t>
  </si>
  <si>
    <t>Jln. Dusun sumber jaya RT.009Kel. Desa Manunggal jaya Kec.Tenggarong seberang</t>
  </si>
  <si>
    <t>Jln. Kaluku RT. 004 Kel. Benteng Palioi Kec. Kindang Kab. Bulukumba</t>
  </si>
  <si>
    <t>Jln. Desa Pancur Batu RT.000 Kel. Pancuran batu Kec. Merek kab. Karo Sumut</t>
  </si>
  <si>
    <t>Jln. Anyeq Apui RT. 001 Kel. Sungai Bawang Kec. Muara badak  Kukar</t>
  </si>
  <si>
    <t>Jln. Long Nyelong RT.001 Kel. Long Nyelok Kec. Busang Kutim</t>
  </si>
  <si>
    <t>Jln. Wono sari RT.006 Kel. Makroman  Kec. Sambutan Samarinda</t>
  </si>
  <si>
    <t>Jln. Dusun Sumber Mulyo RT.027 Kel. Bangun Rejo Kec. Tenggarong Seberang</t>
  </si>
  <si>
    <t>Jln. Aster RT. 007 Kel. Loa Buah Kec. Sungai Kunjang  Samarinda</t>
  </si>
  <si>
    <t>Jln. Jongkang RT.000 Kel. Jongkang  Kec. Loa kulu Kukar</t>
  </si>
  <si>
    <t>Firman</t>
  </si>
  <si>
    <t>Safety Patroli</t>
  </si>
  <si>
    <t>MAMS2211224</t>
  </si>
  <si>
    <t>Andi Baso</t>
  </si>
  <si>
    <t>MAM1812032</t>
  </si>
  <si>
    <t>0812-5488-8339</t>
  </si>
  <si>
    <t>Sulawesi Selatan,06-Mar-1970</t>
  </si>
  <si>
    <t>6473010382880003</t>
  </si>
  <si>
    <t>Jln. Gajah Mada No. 99 RT. 002 Kel. Karang Anyar Pantai Kec. Tarakan Barat</t>
  </si>
  <si>
    <t>Maros, 03-Mar-1998</t>
  </si>
  <si>
    <t>Marselinus Wawan Padudung</t>
  </si>
  <si>
    <t xml:space="preserve">Dedik Saputra </t>
  </si>
  <si>
    <t>MAMS2211228</t>
  </si>
  <si>
    <t>0852-4836-5343</t>
  </si>
  <si>
    <t>6402061712000002</t>
  </si>
  <si>
    <t>Jln. Rapak Lambur RT.005 Kel. Rapak Lambur Kec. Tenggarong Kukar</t>
  </si>
  <si>
    <t>Samarinda, 16-Des-2000</t>
  </si>
  <si>
    <t>I Ketut Lastra</t>
  </si>
  <si>
    <t>MAMS2211231</t>
  </si>
  <si>
    <t>0852-5066-2626</t>
  </si>
  <si>
    <t>6402160206750005</t>
  </si>
  <si>
    <t>Jln. Kerta Buana No. 43 RT. 022 Kel. Kerta Buana Kec. Tenggarong seberang</t>
  </si>
  <si>
    <t>Jembarana,02-Jun-1975</t>
  </si>
  <si>
    <t>Rofinus Pita</t>
  </si>
  <si>
    <t>MAMS2211234</t>
  </si>
  <si>
    <t>0821-5419-8592</t>
  </si>
  <si>
    <t>6402162205650002</t>
  </si>
  <si>
    <t>Ende, 12-Mei-1965</t>
  </si>
  <si>
    <t>Lerry Gemi</t>
  </si>
  <si>
    <t>MAMS2211240</t>
  </si>
  <si>
    <t>Murdianto</t>
  </si>
  <si>
    <t>Halper Washing</t>
  </si>
  <si>
    <t>MAMS2211241</t>
  </si>
  <si>
    <t>0822-3444-7441</t>
  </si>
  <si>
    <t>6405050905940001</t>
  </si>
  <si>
    <t>Jln. Liang Turan RT.001 Kel. Liang Turan Kec. Krayan Barat Kab. Nunukan</t>
  </si>
  <si>
    <t>Berian Baru,09-Mei-1994</t>
  </si>
  <si>
    <t>0821-5415-6827</t>
  </si>
  <si>
    <t>6472040909990002</t>
  </si>
  <si>
    <t>Jln. Kakap RT.017 Kel. Sungai Dama Kec. Samarinda ilir</t>
  </si>
  <si>
    <t>Samarinda,09-Sept-1999</t>
  </si>
  <si>
    <t>Rosel Christyan</t>
  </si>
  <si>
    <t>MAMS2211235</t>
  </si>
  <si>
    <t>Dhoni Hendrawan</t>
  </si>
  <si>
    <t>MAMS2211236</t>
  </si>
  <si>
    <t>Mohammad Syafaat Al Amin</t>
  </si>
  <si>
    <t>MAMS2211237</t>
  </si>
  <si>
    <t>0822-5612-8867</t>
  </si>
  <si>
    <t>6405052312990001</t>
  </si>
  <si>
    <t>Jln. Pa'inan RT.003 Kel. Pa' inan Kec. Krayan Barat Kab. Nunukan</t>
  </si>
  <si>
    <t>Nunukan,23-Des-1999</t>
  </si>
  <si>
    <t>0823-1491-1800</t>
  </si>
  <si>
    <t>3376032906930002</t>
  </si>
  <si>
    <t>Tegal,29-Jun-1993</t>
  </si>
  <si>
    <t>0877-7084-4422</t>
  </si>
  <si>
    <t>6472023103010004</t>
  </si>
  <si>
    <t>Jln. Cipto Mangkusumo RT.016 Kel. Harapan Baru Kec. Loa Janan ilir</t>
  </si>
  <si>
    <t>Samarinda,31-Mar-2001</t>
  </si>
  <si>
    <t>Jemfantri</t>
  </si>
  <si>
    <t>MAMS2211242</t>
  </si>
  <si>
    <t>Hernandy Hermawan</t>
  </si>
  <si>
    <t>MAMS2211243</t>
  </si>
  <si>
    <t>0822-5663-8531</t>
  </si>
  <si>
    <t>6405051706920001</t>
  </si>
  <si>
    <t>Jln. Pa'sire RT.002 Kel. Pa'sire Kec. Krayan Kaltara</t>
  </si>
  <si>
    <t>Long Api,17-Jun-1992</t>
  </si>
  <si>
    <t>Junior Planner Plant</t>
  </si>
  <si>
    <t>0821-5577-2411</t>
  </si>
  <si>
    <t>Jln. Pa'Api RT.001 Kel. Pa'Api Kec. Krayan Kab. Nunukan Kaltara</t>
  </si>
  <si>
    <t>Suprapto</t>
  </si>
  <si>
    <t>MAM2011430</t>
  </si>
  <si>
    <t>0812-5333-8462</t>
  </si>
  <si>
    <t>6472051810810009</t>
  </si>
  <si>
    <t>Jln. Purwodadi RT.010  Kel. Lempake Kec. Samarinda Utara</t>
  </si>
  <si>
    <t>Sragen,18-Okt-1981</t>
  </si>
  <si>
    <t>6402070603700002</t>
  </si>
  <si>
    <t>6404053004780002</t>
  </si>
  <si>
    <t>Jedah</t>
  </si>
  <si>
    <t>Rahmad Hidayat</t>
  </si>
  <si>
    <t>Admin Plant</t>
  </si>
  <si>
    <t>MAMS2301253</t>
  </si>
  <si>
    <t>0811-5872-222</t>
  </si>
  <si>
    <t>6402011102890002</t>
  </si>
  <si>
    <t>Jln. Dusun Krajan Wetan RT. 013 Kel. Tanjung Rejo Kec. Wuluhan Jember</t>
  </si>
  <si>
    <t>Jln. Pa'Matung RT.001 Kel. Pa'Matung Kec. Krayan Kaltara</t>
  </si>
  <si>
    <t>Jln. Jakarta Blok Y No. 6 RT. 020 Kel. Loa Bakung Kel. Sungai Kunjang</t>
  </si>
  <si>
    <t>Jln. Sumber baktikan RT.003 Kel. Trirenggo Kec. Bantul Yogyakarta</t>
  </si>
  <si>
    <t>Jln. Bangun Rejo RT.001 Kel. Bangun Rejo Kec. Tenggarong</t>
  </si>
  <si>
    <t xml:space="preserve">Jln. Serayu RT.022 Kel. Tanah Merah Kec. Samarinda Utara </t>
  </si>
  <si>
    <t>Jln. Dsn Bau Bau RT. 000 Kel. Tabaroge Kec. Wotu  Susel</t>
  </si>
  <si>
    <t>Jln. Sentosa dalam II/A Gg. 9 RT. 078 Kel. Sungai Pinang dalam Kec. Sungai Pinang</t>
  </si>
  <si>
    <t>Jln. Dusun Curah Pecak Rt.03/001 Kel. Purwoharjo Kec. Purwoharjo Kab. Banyuwangi</t>
  </si>
  <si>
    <t>Jln. KH. Moch Yasin BA 17 Link Krajan Rt.004 Kel. Mangli Kec. Kaliwates Kab Jemebr jatim</t>
  </si>
  <si>
    <t xml:space="preserve">Jln. Bukit Harapan RT.024 Kel. Lok Bahu Kec. Sungai kunjang </t>
  </si>
  <si>
    <t>Bukit Tinggi, 02-Feb-1980</t>
  </si>
  <si>
    <t>Murtadho</t>
  </si>
  <si>
    <t>MAMS2301257</t>
  </si>
  <si>
    <t>0831-5299-8898</t>
  </si>
  <si>
    <t>6472031312860004</t>
  </si>
  <si>
    <t>Samarinda,13-Des-1986</t>
  </si>
  <si>
    <t>Pakrudin</t>
  </si>
  <si>
    <t>MAMS2301258</t>
  </si>
  <si>
    <t>0852-4799-8600</t>
  </si>
  <si>
    <t>6472050306850003</t>
  </si>
  <si>
    <t>Jln. Mulawarman RT.017 Kel. Sempaja utara Kec. Samarinda utara</t>
  </si>
  <si>
    <t>Samarinda,03-Jun-1985</t>
  </si>
  <si>
    <t>M Fajri Nur Hidayat</t>
  </si>
  <si>
    <t>MAMS2301261</t>
  </si>
  <si>
    <t>0831-1041-4636</t>
  </si>
  <si>
    <t>6402160602030002</t>
  </si>
  <si>
    <t>Jln. Dusun rejo sari RT.006 Kel. Karang tunggal Kec. Tenggarong seberang</t>
  </si>
  <si>
    <t>Kutai Kartanegara,06-Feb-2003</t>
  </si>
  <si>
    <t>Aby Khafida Saputra</t>
  </si>
  <si>
    <t>MAMS2301260</t>
  </si>
  <si>
    <t>0857-4578-8950</t>
  </si>
  <si>
    <t>3510032104030003</t>
  </si>
  <si>
    <t>Jln. Jongkang RT.004 Kel. Loa Lepu Kec. Tenggarong Seberang</t>
  </si>
  <si>
    <t>Banyuwangi,21-Apr-2003</t>
  </si>
  <si>
    <t>Joeswa Lee</t>
  </si>
  <si>
    <t>MAMS2301259</t>
  </si>
  <si>
    <t>0822-2777-6674</t>
  </si>
  <si>
    <t>6405052801920001</t>
  </si>
  <si>
    <t>Jln. Ladang RT.009 Kel. Malinau seberang Kec. Malinau Kaltara</t>
  </si>
  <si>
    <t>Miri,28-Jan-1992</t>
  </si>
  <si>
    <t>Andi Ariantoro</t>
  </si>
  <si>
    <t>MAMS2301262</t>
  </si>
  <si>
    <t>0878-4066-3097</t>
  </si>
  <si>
    <t>6472011505000002</t>
  </si>
  <si>
    <t>Jln. Dusun Telaga kencana RT.008 Kel. Manunggal Jaya Kec. Tengarong Seberang</t>
  </si>
  <si>
    <t>MAMS2302263</t>
  </si>
  <si>
    <t>Jln. Manunggal II Koplek Yuna No. 176 RT. 013 Kel. Mangku Palas Kec. Samarinda seberang</t>
  </si>
  <si>
    <t>Samarinda, 26-Mei-1975</t>
  </si>
  <si>
    <t>Ahmad Agus Salim</t>
  </si>
  <si>
    <t>MAMS2302268</t>
  </si>
  <si>
    <t>0813-4787-8227</t>
  </si>
  <si>
    <t>6402160308970003</t>
  </si>
  <si>
    <t xml:space="preserve">Jln. Mekar Jaya RT.008 Kel. Karang Tunggal Kec. Tenggarong Seberang </t>
  </si>
  <si>
    <t>Teluk Dalam,03-Agust-1997</t>
  </si>
  <si>
    <t>Dylan Timang</t>
  </si>
  <si>
    <t>MAMS2302265</t>
  </si>
  <si>
    <t>0821-5199-1095</t>
  </si>
  <si>
    <t>6503052008890001</t>
  </si>
  <si>
    <t>Tanah Toraja, 20-Agust-1989</t>
  </si>
  <si>
    <t>Palaran,15-Mei-2000</t>
  </si>
  <si>
    <t>Samarinda,14-Agust-1985</t>
  </si>
  <si>
    <t>Imam Safi'i</t>
  </si>
  <si>
    <t>MAMS2302269</t>
  </si>
  <si>
    <t>Supervisor Logistic</t>
  </si>
  <si>
    <t>Hardiansyah Kurniawan</t>
  </si>
  <si>
    <t>MAMS2302275</t>
  </si>
  <si>
    <t>Edi Susanto</t>
  </si>
  <si>
    <t>MAMS2302276</t>
  </si>
  <si>
    <t>0822-5472-7418</t>
  </si>
  <si>
    <t>6402160402980002</t>
  </si>
  <si>
    <t>Jln. Betet RT.009 Kel. Bukit Raya Kec. Tenggarong seberang</t>
  </si>
  <si>
    <t>Tenggarong Seberang,04-Feb-1998</t>
  </si>
  <si>
    <t>0857-1851-5818</t>
  </si>
  <si>
    <t>6472050606000007</t>
  </si>
  <si>
    <t>Jln. Pondok Lamabu RT.021 Kel. Sempaja utara Kec. Samarinda utara</t>
  </si>
  <si>
    <t>Samarinda,06-Jun-2000</t>
  </si>
  <si>
    <t>Johni Kopril</t>
  </si>
  <si>
    <t>MAMS2302277</t>
  </si>
  <si>
    <t>0821-3322-3152</t>
  </si>
  <si>
    <t>6405051306730001</t>
  </si>
  <si>
    <t>Jln. Long Bawan RT.004 Kel. Long Bawan Kec. Krayan Kaltara</t>
  </si>
  <si>
    <t>Kuala Lapang,13-Jun-1973</t>
  </si>
  <si>
    <t>Jln. ST Alimuddin GG. Swadaya No.30 RT. 004 Kel. Sambutan Kec. Sambutan</t>
  </si>
  <si>
    <t>Opt. Terex TR50D</t>
  </si>
  <si>
    <t>Melak, 18-Feb-1972</t>
  </si>
  <si>
    <t>Jln. Punai 5 No. 28  Ring Road RT.21 Kel. Gunung Bahagia Kec. Balikpapan Selatan</t>
  </si>
  <si>
    <t>Gregarius Naptali</t>
  </si>
  <si>
    <t>Rudi Suwarno</t>
  </si>
  <si>
    <t>MAMS2303281</t>
  </si>
  <si>
    <t>0853-4643-1222</t>
  </si>
  <si>
    <t>6402161105760001</t>
  </si>
  <si>
    <t>Jln. Bangun Rejo RT. 001 Kel. Bangun Rejo Kec. Tenggarong seberang</t>
  </si>
  <si>
    <t>Blitar,10-Okt-1976</t>
  </si>
  <si>
    <t>MAMS2303282</t>
  </si>
  <si>
    <t>0852-4666-1979</t>
  </si>
  <si>
    <t>6402162409790004</t>
  </si>
  <si>
    <t>Jln. Bangun Rejo RT.008 Kel. Bangunrejo Kec. Tenggarong Seberang</t>
  </si>
  <si>
    <t>Blitar,24-Sep-1979</t>
  </si>
  <si>
    <t>Muhammad Arief Al-Asy'Ari Simanjuntak</t>
  </si>
  <si>
    <t>MAMS2303284</t>
  </si>
  <si>
    <t>0812-4022-9886</t>
  </si>
  <si>
    <t>Jln. Karang Tunggal RT.009 Kel. Karang Tunggal Kec. Tenggarong seberang</t>
  </si>
  <si>
    <t>Karang Tunggal,25-Jun-1998</t>
  </si>
  <si>
    <t>6402162506980008</t>
  </si>
  <si>
    <t>Zepri Wiranata</t>
  </si>
  <si>
    <t>MAMS2303286</t>
  </si>
  <si>
    <t>Muhammad Iqbal Pirdaus</t>
  </si>
  <si>
    <t>MAMS2303287</t>
  </si>
  <si>
    <t>0813-3158-3615</t>
  </si>
  <si>
    <t>6402161304960003</t>
  </si>
  <si>
    <t>Jln. Manunggal jaya RT.005 Kel. Manunggal jaya Kec. Tenggarong Seberang</t>
  </si>
  <si>
    <t>Blitar,13-Apr-1996</t>
  </si>
  <si>
    <t>0812-5036-6709</t>
  </si>
  <si>
    <t>6472063108980002</t>
  </si>
  <si>
    <t>Jln. Bangun rejo blok C RT.018 Kel. Bangun Rejo Kec. Tenggarong Seberang</t>
  </si>
  <si>
    <t>Samarinda,31-Agust-1998</t>
  </si>
  <si>
    <t>Sunargiono</t>
  </si>
  <si>
    <t>MAMS2303285</t>
  </si>
  <si>
    <t>0822-6146-8427</t>
  </si>
  <si>
    <t>Jln. Kerata buana RT.010 Kel. Kerta Buana Kec. Tenggarong Seberang</t>
  </si>
  <si>
    <t>Bhuana jaya,13-jul-1992</t>
  </si>
  <si>
    <t>6402161210880002</t>
  </si>
  <si>
    <t>Driver DT Mercy</t>
  </si>
  <si>
    <t>Agus Riadi</t>
  </si>
  <si>
    <t>MAMS2303289</t>
  </si>
  <si>
    <t>Opt. OHT773</t>
  </si>
  <si>
    <t>Tri Antoro</t>
  </si>
  <si>
    <t>M. Rifki Kurniawan</t>
  </si>
  <si>
    <t>MAMS2303291</t>
  </si>
  <si>
    <t>0895-2159-3342</t>
  </si>
  <si>
    <t>6402060103030004</t>
  </si>
  <si>
    <t xml:space="preserve">Jln. Telaga Sari GG Sari 3 RT.046 Kel. Rawa Makmur Kec. Palaran </t>
  </si>
  <si>
    <t>Jln. Loa Tebu RT.008 Kel. Loa Tebu Kec. Tenggarong</t>
  </si>
  <si>
    <t>Jln. A.W. Syahranie GG.53 No.77 RT. 024 Kel. Air Hitam Kec. Samarinda Ulu</t>
  </si>
  <si>
    <t>Mekanik I</t>
  </si>
  <si>
    <t>Efektif 26/03/2023</t>
  </si>
  <si>
    <t>Welder III</t>
  </si>
  <si>
    <t>Dadang  Kurniawan</t>
  </si>
  <si>
    <t>MAMS2303293</t>
  </si>
  <si>
    <t>0831-4040-7023</t>
  </si>
  <si>
    <t>6472051408040001</t>
  </si>
  <si>
    <t>Jln. Giri Rejo RT.025 Kel. Lempake Kec. Samarinda Utara</t>
  </si>
  <si>
    <t>Samarinda,14-Agust-2004</t>
  </si>
  <si>
    <t>Christianus Luttun Allo</t>
  </si>
  <si>
    <t>MAMS2303296</t>
  </si>
  <si>
    <t>0821-4902-1988</t>
  </si>
  <si>
    <t>6472031112800006</t>
  </si>
  <si>
    <t>Jln. Srikaya 1 No.33 RT.010 Kel. Air Hitam Kec. Samarinda Ulu</t>
  </si>
  <si>
    <t>Samarinda,11-Des-1980</t>
  </si>
  <si>
    <t>Nasihin</t>
  </si>
  <si>
    <t>MAMS2303297</t>
  </si>
  <si>
    <t>0852-1279-7774</t>
  </si>
  <si>
    <t>6402161201730002</t>
  </si>
  <si>
    <t>Jln. Sukamaju RT.005 Kel. Sukamaju Kec. Tenggarong Seberang</t>
  </si>
  <si>
    <t>Ciamis,12-Jan-1973</t>
  </si>
  <si>
    <t>Tri Antoni Maruli</t>
  </si>
  <si>
    <t>MAMS2304299</t>
  </si>
  <si>
    <t>0853-8719-1030</t>
  </si>
  <si>
    <t>6402072109840001</t>
  </si>
  <si>
    <t>Jln. Dusun Telaga kencana RT.018 Kel. Manunggal Jaya Kec. Tengarong Seberang</t>
  </si>
  <si>
    <t>Amuntai,21-Sep-1984</t>
  </si>
  <si>
    <t>Jln. Liang Butan RT.004 Kel. Liang Butan Kec. Krayan Kaltara</t>
  </si>
  <si>
    <t>Yahya</t>
  </si>
  <si>
    <t>MAMS2304302</t>
  </si>
  <si>
    <t>0821-5435-3858</t>
  </si>
  <si>
    <t>6402020702900002</t>
  </si>
  <si>
    <t>Jln. Eks Projakal RT.001 Kel. Jongkang Kec. Loa Kulu</t>
  </si>
  <si>
    <t>M. Sugianto</t>
  </si>
  <si>
    <t>MAMS2304306</t>
  </si>
  <si>
    <t>0821-5736-3383</t>
  </si>
  <si>
    <t>6402101804770001</t>
  </si>
  <si>
    <t>Jln. Padat Karya RT.016 Kel. Sempaja Utara Kec. Samarinda Utara</t>
  </si>
  <si>
    <t>Aceh Selatan,18-Apr-1977</t>
  </si>
  <si>
    <t>Yeheskiel Dado' Rengke</t>
  </si>
  <si>
    <t>MAMS2304308</t>
  </si>
  <si>
    <t>0813-5560-7629</t>
  </si>
  <si>
    <t>7326051411990001</t>
  </si>
  <si>
    <t>Jln. Limbong RT.000 Kel. Sapan Kua Kua Kec. Buntaq kab. Toraja Utara susel</t>
  </si>
  <si>
    <t>Barati,14-Nov-1999</t>
  </si>
  <si>
    <t>Muhammad Yusuf Syukur</t>
  </si>
  <si>
    <t>MAMS2305311</t>
  </si>
  <si>
    <t>0821-4909-8146</t>
  </si>
  <si>
    <t>6402030411700002</t>
  </si>
  <si>
    <t>Jln. Warga Tunggal RT.006 Kel. Purwajaya Kec. Loa Janan</t>
  </si>
  <si>
    <t>Kab. Barru,04-Nov-1970</t>
  </si>
  <si>
    <t>Kalvein Toding</t>
  </si>
  <si>
    <t>MAMS2305313</t>
  </si>
  <si>
    <t>0821-5854-6666</t>
  </si>
  <si>
    <t>6472060805690008</t>
  </si>
  <si>
    <t>Jln. Plamboyan No.96 RT.017 Kel. Loa Buah Kec. Sungai Kunjang</t>
  </si>
  <si>
    <t>Abdullah</t>
  </si>
  <si>
    <t>MAMS2305312</t>
  </si>
  <si>
    <t>0812-5576-6083</t>
  </si>
  <si>
    <t>7318292406980001</t>
  </si>
  <si>
    <t>Jln. Dusun karya Jaya RT.019 Kel. Mulawarman Kec. Tenggarong seberang</t>
  </si>
  <si>
    <t>Tana Toraja, 24-jun-1998</t>
  </si>
  <si>
    <t>Andi Setyawan</t>
  </si>
  <si>
    <t>MAMS2305315</t>
  </si>
  <si>
    <t>0853-8689-3251</t>
  </si>
  <si>
    <t>6402161511810001</t>
  </si>
  <si>
    <t>Jln. Mulawarman RT.017 Kel. Bangun Rejo Kec. Tenggarong Seberang</t>
  </si>
  <si>
    <t>Surabaya,15-Nov-1982</t>
  </si>
  <si>
    <t>Aris Mulyanto</t>
  </si>
  <si>
    <t>MAMS2305317</t>
  </si>
  <si>
    <t>0823-5171-6198</t>
  </si>
  <si>
    <t>6402021611980001</t>
  </si>
  <si>
    <t>Jln. Suaka AP Mangkunegara GG.Suaka I RT.003 Kel. Jongkang Kec. Loa kulu Kukar</t>
  </si>
  <si>
    <t>Jongkang,16-Nov-1998</t>
  </si>
  <si>
    <t>Rommy Mikhael Kaunang</t>
  </si>
  <si>
    <t>MAMS2305318</t>
  </si>
  <si>
    <t>0812-5382-4099</t>
  </si>
  <si>
    <t>6402162805720002</t>
  </si>
  <si>
    <t>Jln. Bangun Rejo II RT.033 Kel. Bangun Rejo Kec. Tenggarong Seberang</t>
  </si>
  <si>
    <t>Manado,28-Mei-1972</t>
  </si>
  <si>
    <t>Asep Samsa</t>
  </si>
  <si>
    <t>MAMS2305319</t>
  </si>
  <si>
    <t>0822-5159-6703</t>
  </si>
  <si>
    <t>6402021004850001</t>
  </si>
  <si>
    <t>Jln. DSN Ngandang RT.010 Kel. Beloro Kec. Sebulu Kukar</t>
  </si>
  <si>
    <t>Cianjur, 10-April-1985</t>
  </si>
  <si>
    <t>Ilham</t>
  </si>
  <si>
    <t>MAMS2305320</t>
  </si>
  <si>
    <t>0852-5027-1212</t>
  </si>
  <si>
    <t>6472061507770012</t>
  </si>
  <si>
    <t>Sibowi, 15-Jul-1977</t>
  </si>
  <si>
    <t>Tenggarong,01- Mar-2003</t>
  </si>
  <si>
    <t>MAMS2305321</t>
  </si>
  <si>
    <t>0853-9333-9616</t>
  </si>
  <si>
    <t>6402160401770001</t>
  </si>
  <si>
    <t>Jln. Loa Raya RT.003 Kel. Loa Raya Kec. Tenggarong Seberang</t>
  </si>
  <si>
    <t>Loa Ulung,04-Agust-1977</t>
  </si>
  <si>
    <t>Suwarman</t>
  </si>
  <si>
    <t>Tyre Man III</t>
  </si>
  <si>
    <t>MAMS2305323</t>
  </si>
  <si>
    <t>0852-5085-4850</t>
  </si>
  <si>
    <t>6471012611760001</t>
  </si>
  <si>
    <t>Jln. Mulawarman GG sepakat RT.046 Kel. Manggar Kec. Balikpapan</t>
  </si>
  <si>
    <t>Efektif 26/02/2023</t>
  </si>
  <si>
    <t>Efektif 09/05/2023</t>
  </si>
  <si>
    <t>Efektif 26/04/2023</t>
  </si>
  <si>
    <t>Wahyudi</t>
  </si>
  <si>
    <t>MAM23021486</t>
  </si>
  <si>
    <t>0852-5057-2664</t>
  </si>
  <si>
    <t>6402021210840002</t>
  </si>
  <si>
    <t>Bulungan,12-Okt-1984</t>
  </si>
  <si>
    <t>Efektif 11/05/2023</t>
  </si>
  <si>
    <t>Aryanto</t>
  </si>
  <si>
    <t>MAMS2305324</t>
  </si>
  <si>
    <t>0812-2122-4920</t>
  </si>
  <si>
    <t>6402162105800002</t>
  </si>
  <si>
    <t>Jln. Dusun Bangun Rejo II RT.11 Kel. Bangun Rejo Kec. Tenggarong seberang</t>
  </si>
  <si>
    <t>Toboali,21-Mei-1980</t>
  </si>
  <si>
    <t>Putu Yengki Perliando</t>
  </si>
  <si>
    <t>MAMS2305326</t>
  </si>
  <si>
    <t>Aldo Setiawan</t>
  </si>
  <si>
    <t>MAMS2305327</t>
  </si>
  <si>
    <t>0822-1365-4319</t>
  </si>
  <si>
    <t>6472052503940004</t>
  </si>
  <si>
    <t>Jln. Gunung Lingai GG Berkat Blok AF RT.005 Kel. Gunung Lingai Kec. Sungai pinang</t>
  </si>
  <si>
    <t>Marimun,25-Mar-1994</t>
  </si>
  <si>
    <t>0831-3949-1402</t>
  </si>
  <si>
    <t>6472030409040008</t>
  </si>
  <si>
    <t>Jln. P Suryanata RT.017 Kel. Bukit pinang Kec. Samarinda Ulu</t>
  </si>
  <si>
    <t>Samarinda, 04-Sep-2004</t>
  </si>
  <si>
    <t>Aji Arianto</t>
  </si>
  <si>
    <t>Balikpapan, 26-Nov-1976</t>
  </si>
  <si>
    <t>Rembon, 08-05-1969</t>
  </si>
  <si>
    <t>Suparman</t>
  </si>
  <si>
    <t>MAMS2306329</t>
  </si>
  <si>
    <t>0821-5733-8360</t>
  </si>
  <si>
    <t>6402161804780002</t>
  </si>
  <si>
    <t>Jln. Dusun Pulau Mas RT.007 Kel. Bhuana Jaya Kec. Tenggarong seberang</t>
  </si>
  <si>
    <t>Kutai,18-Apr-1978</t>
  </si>
  <si>
    <t>Maili Suanto</t>
  </si>
  <si>
    <t>MAMS2306330</t>
  </si>
  <si>
    <t>Aris Permadi</t>
  </si>
  <si>
    <t>MAMS2306331</t>
  </si>
  <si>
    <t>Usmanto</t>
  </si>
  <si>
    <t>MAMS2306332</t>
  </si>
  <si>
    <t>0853-8891-8565</t>
  </si>
  <si>
    <t>6405052605860001</t>
  </si>
  <si>
    <t>Jln. Long Bawan RT.004 Kel. Long Bawan Kec. Krayan</t>
  </si>
  <si>
    <t>Long Bawan, 26-Mei-1986</t>
  </si>
  <si>
    <t>0853-2522-0895</t>
  </si>
  <si>
    <t>6402060202020007</t>
  </si>
  <si>
    <t>Jln. Sawit RT.012 Kel. Rapak Lambur Kec. Tenggarong</t>
  </si>
  <si>
    <t>Rapak Lambur,01-Sep-2002</t>
  </si>
  <si>
    <t>0812-5168-6162</t>
  </si>
  <si>
    <t>6402160107940019</t>
  </si>
  <si>
    <t>Jln. DSN Pulau Mas RT.005 Kel. Bhuana Jaya Kec. Tenggarong Seberang</t>
  </si>
  <si>
    <t>Kutai,11-Nov-1994</t>
  </si>
  <si>
    <t>Jln. KH. Harun Nafsi RT.016 Kel. Rapak dalam Kec. Loa Janan ilir  kota Samarinda</t>
  </si>
  <si>
    <t>Steven Belli</t>
  </si>
  <si>
    <t>MAMS2306337</t>
  </si>
  <si>
    <t>Firman Ade Saputra</t>
  </si>
  <si>
    <t>MAMS2306338</t>
  </si>
  <si>
    <t>0823-5277-6570</t>
  </si>
  <si>
    <t>6405050810960001</t>
  </si>
  <si>
    <t>Jln. Wa'Laya RT.001 Kel. Wa'Laya Kec. Krayan Kaltara</t>
  </si>
  <si>
    <t>Trang Baru, 08-Okt-1996</t>
  </si>
  <si>
    <t>0851-6117-8129</t>
  </si>
  <si>
    <t>6401040205010001</t>
  </si>
  <si>
    <t>Jln. Slamet Riyadi RT.005 Kel. Padang Jaya Kec. Kuaro</t>
  </si>
  <si>
    <t>Tanah Grogot, 02-Mei-2001</t>
  </si>
  <si>
    <t>Heriyono</t>
  </si>
  <si>
    <t>MAM2011425</t>
  </si>
  <si>
    <t>Eko</t>
  </si>
  <si>
    <t>MAM2012474</t>
  </si>
  <si>
    <t>Rollen Jexsen</t>
  </si>
  <si>
    <t>MAM2101506</t>
  </si>
  <si>
    <t>Adi Suprianto</t>
  </si>
  <si>
    <t xml:space="preserve">Foreman Pumpman </t>
  </si>
  <si>
    <t>MAM2102520</t>
  </si>
  <si>
    <t>0821-3476-8843</t>
  </si>
  <si>
    <t>6402162809870003</t>
  </si>
  <si>
    <t>Semarang, 28-Sep- 1987</t>
  </si>
  <si>
    <t>6402160906860008</t>
  </si>
  <si>
    <t>Jln. Betet RT. 008 Kel. Bukit Raya Kec. Tenggarong Seberang</t>
  </si>
  <si>
    <t>Kediri, 09-Jun-1986</t>
  </si>
  <si>
    <t>0823-5069-8994</t>
  </si>
  <si>
    <t>6406081705960001</t>
  </si>
  <si>
    <t>Jln. PM. Noor RT. 005 Kel. Sempaja timur Kec. Samarinda Utara</t>
  </si>
  <si>
    <t>Lembudud, 15-Jul-1997</t>
  </si>
  <si>
    <t>0812-5368-5226</t>
  </si>
  <si>
    <t>6402160906860006</t>
  </si>
  <si>
    <t>Jl. Dusun Sukasari RT. 16 Kel. Bukit Pariaman Kec. Tenggarong Seberang</t>
  </si>
  <si>
    <t>Blitar, 09-Jun-1986</t>
  </si>
  <si>
    <t>Mutasi,26-06-2023</t>
  </si>
  <si>
    <t>Mutasi</t>
  </si>
  <si>
    <t>Foreman Logistic</t>
  </si>
  <si>
    <t>Efektif 26/06/2023</t>
  </si>
  <si>
    <t>Asisten Foreman</t>
  </si>
  <si>
    <t>Asisten Surveyor</t>
  </si>
  <si>
    <t>Yansen</t>
  </si>
  <si>
    <t xml:space="preserve">Tool Room </t>
  </si>
  <si>
    <t>MAMS2307342</t>
  </si>
  <si>
    <t>0822-5174-5832</t>
  </si>
  <si>
    <t>6402061705990003</t>
  </si>
  <si>
    <t>Samarinda,17-Mei-1999</t>
  </si>
  <si>
    <t>Head Engineering</t>
  </si>
  <si>
    <t>0812-5628-7742</t>
  </si>
  <si>
    <t>Jln. Danau Wis No.08 RT.026 Kel. Loa Ipuh Kec. Tenggarong</t>
  </si>
  <si>
    <t>Jln. Ks. Tubun GG. 07 RT.002 Kel. Dadi Mulya Kec. Samarinda Ulu</t>
  </si>
  <si>
    <t>Supiansyah</t>
  </si>
  <si>
    <t>MAMS2307343</t>
  </si>
  <si>
    <t>0812-7666-6530</t>
  </si>
  <si>
    <t>6402070710760004</t>
  </si>
  <si>
    <t>Jln. Beloro RT.008 Kel.Beloro Kec. Sebulu</t>
  </si>
  <si>
    <t>Beloro, 07-Okt-1976</t>
  </si>
  <si>
    <t>Yermia</t>
  </si>
  <si>
    <t>MAMS2307344</t>
  </si>
  <si>
    <t>0813-8903-1205</t>
  </si>
  <si>
    <t>6405052111040001</t>
  </si>
  <si>
    <t>Jln. Pa'Kemut RT.001 Kel. Pa'Kemut Kec. Krayan Barat</t>
  </si>
  <si>
    <t>Tanjung Karya,21-Nov-2004</t>
  </si>
  <si>
    <t>Andi Kumba</t>
  </si>
  <si>
    <t>MAMS2307345</t>
  </si>
  <si>
    <t>0813-1195-1073</t>
  </si>
  <si>
    <t>642030501730005</t>
  </si>
  <si>
    <t>WT LGMG CMS50</t>
  </si>
  <si>
    <t>Marten</t>
  </si>
  <si>
    <t>MAMS2308348</t>
  </si>
  <si>
    <t>0812-5608-8380</t>
  </si>
  <si>
    <t>6402162403820002</t>
  </si>
  <si>
    <t>Samsul Bahri</t>
  </si>
  <si>
    <t>MAMS2308349</t>
  </si>
  <si>
    <t>0812-4735-1919</t>
  </si>
  <si>
    <t>6402062111750001</t>
  </si>
  <si>
    <t xml:space="preserve">Jln. Mangkuraja RT.023 Kel. Loa ipuh Kec. Tenggarong </t>
  </si>
  <si>
    <t>Muara Muntai,21-Nov-1975</t>
  </si>
  <si>
    <t>Dedy Hermawantho</t>
  </si>
  <si>
    <t>MAMS2308351</t>
  </si>
  <si>
    <t>0821-5821-1175</t>
  </si>
  <si>
    <t>6405050107950002</t>
  </si>
  <si>
    <t>Jln. Lepetar RT.002 Kel. Lepetar Kec. Krayan Barat Kab. Nunukan</t>
  </si>
  <si>
    <t>Long Kiwan,28-Feb-1996</t>
  </si>
  <si>
    <t>BBE pit Jongkang</t>
  </si>
  <si>
    <t>TENAGA HARIAN LEPAS</t>
  </si>
  <si>
    <t>Jabatan</t>
  </si>
  <si>
    <t>Banyak</t>
  </si>
  <si>
    <t>Nama</t>
  </si>
  <si>
    <t>Job site</t>
  </si>
  <si>
    <t>Tanggal Gabung</t>
  </si>
  <si>
    <t>NRP Harian</t>
  </si>
  <si>
    <t>Dept</t>
  </si>
  <si>
    <t>Yonathan</t>
  </si>
  <si>
    <t>Nur Asikin</t>
  </si>
  <si>
    <t>MAMS2308352</t>
  </si>
  <si>
    <t>0822-5084-1715</t>
  </si>
  <si>
    <t>6402161906790002</t>
  </si>
  <si>
    <t>Jln. Dusun Telaga Kencana RT.005 Kel. Manunggal Jaya Kec. Tenggarong Seberang</t>
  </si>
  <si>
    <t xml:space="preserve">Dawat Christian </t>
  </si>
  <si>
    <t>MAMS2308353</t>
  </si>
  <si>
    <t>0812-1868-0991</t>
  </si>
  <si>
    <t>6472053004940002</t>
  </si>
  <si>
    <t>Jln. Gerilya Gg. Mesjid Blok B Rt 49 No.60 Kel. Sungai Pinang Dalam Kec. Sungai Pinang - Samarinda</t>
  </si>
  <si>
    <t>Samarinda,21-Apr-1994</t>
  </si>
  <si>
    <t>Aldi Saputra</t>
  </si>
  <si>
    <t>MAMS2308354</t>
  </si>
  <si>
    <t>MAMS2308355</t>
  </si>
  <si>
    <t>0822-1474-9510</t>
  </si>
  <si>
    <t>Jln.Pa'Delung RT.004 Kel. Pa'Delung Kec. Krayan Kaltara</t>
  </si>
  <si>
    <t>Tanjung Karya, 18-Des-2001</t>
  </si>
  <si>
    <t>0857-5151-6430</t>
  </si>
  <si>
    <t>6472053110050003</t>
  </si>
  <si>
    <t>Jln.Joyo Mulyo RT. 031 Kel. Lempake Kec. Samarinda Utara</t>
  </si>
  <si>
    <t>Samarinda,31-Okt-2005</t>
  </si>
  <si>
    <t>Demak,19-Jun-1979</t>
  </si>
  <si>
    <t>Satriaji</t>
  </si>
  <si>
    <t>MAMS2308356</t>
  </si>
  <si>
    <t>0822-3102-3281</t>
  </si>
  <si>
    <t>6402100708830003</t>
  </si>
  <si>
    <t>Jln. P Suryanata RT. 039 Gg Tinggiran Kel. Air putih Kec. Samarinda ulu</t>
  </si>
  <si>
    <t>Hambau,07-Agust-1983</t>
  </si>
  <si>
    <t>Driver Lube Truck</t>
  </si>
  <si>
    <t>Efektif 26/08/2023</t>
  </si>
  <si>
    <t>Fajar Wahyu Subekti</t>
  </si>
  <si>
    <t>MAMS2308357</t>
  </si>
  <si>
    <t>0853-8683-1767</t>
  </si>
  <si>
    <t>6402162807980001</t>
  </si>
  <si>
    <t>Tenggarong, 28-Jul-1998</t>
  </si>
  <si>
    <t>Ignasius Dhosantos Paulus</t>
  </si>
  <si>
    <t>MAMS2309358</t>
  </si>
  <si>
    <t>0821-5876-5007</t>
  </si>
  <si>
    <t>6402030608740002</t>
  </si>
  <si>
    <t>Jln. Air Terjun RT.021 Kel. Loa Duri Ilir Kec. Loa Janan</t>
  </si>
  <si>
    <t>Flores,06-Agust-1979</t>
  </si>
  <si>
    <t>Mohamad Atim Hidayat</t>
  </si>
  <si>
    <t>MAMS2309359</t>
  </si>
  <si>
    <t>0822-9730-8465</t>
  </si>
  <si>
    <t>3504141001960001</t>
  </si>
  <si>
    <t>Jln. Dusun Suka sari RT.022 Kel. Bukit Pariaman Kec. Tenggarong Seberang</t>
  </si>
  <si>
    <t>Tulung Agung,10-Jan-1996</t>
  </si>
  <si>
    <t>Amos Lisu P</t>
  </si>
  <si>
    <t>MAMS2309361</t>
  </si>
  <si>
    <t>0852-5511-6801</t>
  </si>
  <si>
    <t>7317160504880002</t>
  </si>
  <si>
    <t>Jln. Sungai Pimping RT.017 Kel.Loa duri ulu Kec. Loa janan</t>
  </si>
  <si>
    <t>Salutubu,31-Des-1997</t>
  </si>
  <si>
    <t>Idris Jakaria</t>
  </si>
  <si>
    <t>MAMS2309362</t>
  </si>
  <si>
    <t>0823-5243-9136</t>
  </si>
  <si>
    <t>6402060705010004</t>
  </si>
  <si>
    <t xml:space="preserve">Jln. Loa Tebu RT. 012 Kel. Loa Tebu Kec. Tenggarong </t>
  </si>
  <si>
    <t>Bengkinang,07-Mei-2001</t>
  </si>
  <si>
    <t>6405051812010001</t>
  </si>
  <si>
    <t>Graeme Davis Charles</t>
  </si>
  <si>
    <t>MAMS2309363</t>
  </si>
  <si>
    <t>0813-5016-3673</t>
  </si>
  <si>
    <t>6473022911770003</t>
  </si>
  <si>
    <t>Sriono</t>
  </si>
  <si>
    <t>MAMS2309364</t>
  </si>
  <si>
    <t>0823-5062-4081</t>
  </si>
  <si>
    <t>6402162507830002</t>
  </si>
  <si>
    <t>Jln. Dusun sumber rejo RT.019 Kel. Bangun rejo Kec. Tenggarong seberang</t>
  </si>
  <si>
    <t>Bangun Rejo,25-Jul-1983</t>
  </si>
  <si>
    <t>0813-5070-0039</t>
  </si>
  <si>
    <t>Efektif 18/09/2023</t>
  </si>
  <si>
    <t>Daniel Claudio</t>
  </si>
  <si>
    <t>MAMS2309365</t>
  </si>
  <si>
    <t>M Solihin</t>
  </si>
  <si>
    <t>MAMS2309366</t>
  </si>
  <si>
    <t>0822-7146-4206</t>
  </si>
  <si>
    <t>6408060205050001</t>
  </si>
  <si>
    <t>Jln. Gerilya Gg. Mesjid Blok B Rt 49 No.61 Kel. Sungai Pinang Dalam Kec. Sungai Pinang - Samarinda</t>
  </si>
  <si>
    <t>Samarinda,02-Mei-2005</t>
  </si>
  <si>
    <t>0812-5036-6613</t>
  </si>
  <si>
    <t>6402162303830007</t>
  </si>
  <si>
    <t>Jln. Embalut RT.005 Kel. Embalut Kec. Tenggarong Seberang</t>
  </si>
  <si>
    <t>Embalut, 23-Mar-1983</t>
  </si>
  <si>
    <t>Achmad Maulana</t>
  </si>
  <si>
    <t>MAMS2309368</t>
  </si>
  <si>
    <t>0821-5761-5995</t>
  </si>
  <si>
    <t>6402060906780003</t>
  </si>
  <si>
    <t>0852-4681-7785</t>
  </si>
  <si>
    <t>6402160901870004</t>
  </si>
  <si>
    <t>Nur Rohman</t>
  </si>
  <si>
    <t>Opt. BullDozer/Compack</t>
  </si>
  <si>
    <t>I Gd Nym Suryantara Arimbawa</t>
  </si>
  <si>
    <t>Driver Manhaul</t>
  </si>
  <si>
    <t>MAM2304163</t>
  </si>
  <si>
    <t>0896-3521-0809</t>
  </si>
  <si>
    <t>5171010103740001</t>
  </si>
  <si>
    <t>Jln. GN. Andakasa RT. Kel. Padangsambian Kec. Denpasar Barat</t>
  </si>
  <si>
    <t>Denpasar, 01-Mar-1974</t>
  </si>
  <si>
    <t>Mutasi 26/10/2023</t>
  </si>
  <si>
    <t>Khusnul Hakim</t>
  </si>
  <si>
    <t>MAMS2311369</t>
  </si>
  <si>
    <t>0821-5147-8397</t>
  </si>
  <si>
    <t>Jln. DSN Argosari RT.012 Kel. Giri Agung Kec. Sebulu Kukar</t>
  </si>
  <si>
    <t>Tenggarong ,15-Agust-2000</t>
  </si>
  <si>
    <t>Muhammad Fadilah</t>
  </si>
  <si>
    <t>MAMS2312370</t>
  </si>
  <si>
    <t>0857-5020-9396</t>
  </si>
  <si>
    <t>6471052701000005</t>
  </si>
  <si>
    <t>Jln. Dusun Sumber rejo Blok C RT. 019 Kel. Bangun rejo Kec. Tenggarong Seberang</t>
  </si>
  <si>
    <t>3318131508000003</t>
  </si>
  <si>
    <t>Samboja,18-Jan-1994</t>
  </si>
  <si>
    <t>MAMS2312371</t>
  </si>
  <si>
    <t xml:space="preserve">Jln. Kartini RT.005 Kel. Bukit Raya Kec. Tenggarong seberang </t>
  </si>
  <si>
    <t>Balikpapan, 09-Jan-1987</t>
  </si>
  <si>
    <t xml:space="preserve">Foreman HSE </t>
  </si>
  <si>
    <t>Bambang Hernawan Sigit</t>
  </si>
  <si>
    <t>MAMS2402372</t>
  </si>
  <si>
    <t>0852-4701-8995</t>
  </si>
  <si>
    <t>6472033103810001</t>
  </si>
  <si>
    <t>Jln. Naiwel RT.000 Kel. Naiwel Ahinulin Kec. Siwalalat Kab. Seram Bagian Timur Maluku</t>
  </si>
  <si>
    <t>Samarinda,31-Mar-1981</t>
  </si>
  <si>
    <t>nik</t>
  </si>
  <si>
    <t>nama</t>
  </si>
  <si>
    <t>card_id</t>
  </si>
  <si>
    <t>kk</t>
  </si>
  <si>
    <t>tmp</t>
  </si>
  <si>
    <t>tgl</t>
  </si>
  <si>
    <t>gender</t>
  </si>
  <si>
    <t>religion</t>
  </si>
  <si>
    <t>marriage</t>
  </si>
  <si>
    <t>id_addr</t>
  </si>
  <si>
    <t>live_addr</t>
  </si>
  <si>
    <t>phone</t>
  </si>
  <si>
    <t>doh</t>
  </si>
  <si>
    <t>Tabang</t>
  </si>
  <si>
    <t>Long Midang</t>
  </si>
  <si>
    <t>Madiun</t>
  </si>
  <si>
    <t>Long Bawan</t>
  </si>
  <si>
    <t>Maros</t>
  </si>
  <si>
    <t>Marimun</t>
  </si>
  <si>
    <t>Wajo</t>
  </si>
  <si>
    <t>Balikpapan seberang</t>
  </si>
  <si>
    <t>Samarinda</t>
  </si>
  <si>
    <t>Balikpapan</t>
  </si>
  <si>
    <t>Bukit Tinggi</t>
  </si>
  <si>
    <t>Terang baru</t>
  </si>
  <si>
    <t>Jember</t>
  </si>
  <si>
    <t>Long Pahangai</t>
  </si>
  <si>
    <t>Buduk Tumu</t>
  </si>
  <si>
    <t>Long Api</t>
  </si>
  <si>
    <t>Nunukan</t>
  </si>
  <si>
    <t>Allu</t>
  </si>
  <si>
    <t>Tegal</t>
  </si>
  <si>
    <t>Samboja</t>
  </si>
  <si>
    <t>Bandung</t>
  </si>
  <si>
    <t>Sarangmae</t>
  </si>
  <si>
    <t>Salo palai</t>
  </si>
  <si>
    <t>Lalong</t>
  </si>
  <si>
    <t>Kaluku</t>
  </si>
  <si>
    <t>Tanjung Karya</t>
  </si>
  <si>
    <t>Blitar</t>
  </si>
  <si>
    <t>SP 6</t>
  </si>
  <si>
    <t>Cianjur</t>
  </si>
  <si>
    <t>Trang Baru</t>
  </si>
  <si>
    <t>Tanah Grogot</t>
  </si>
  <si>
    <t>Gersik</t>
  </si>
  <si>
    <t>Tanjung</t>
  </si>
  <si>
    <t>Miri</t>
  </si>
  <si>
    <t>Barong Tongkok</t>
  </si>
  <si>
    <t>Tuban</t>
  </si>
  <si>
    <t>Kuningan</t>
  </si>
  <si>
    <t>Sulawesi Selatan</t>
  </si>
  <si>
    <t>Soppeng</t>
  </si>
  <si>
    <t>Ampah</t>
  </si>
  <si>
    <t>Petung</t>
  </si>
  <si>
    <t>Jeneponto</t>
  </si>
  <si>
    <t>Magelang</t>
  </si>
  <si>
    <t>Sragen</t>
  </si>
  <si>
    <t>Kab. Barru</t>
  </si>
  <si>
    <t>Toboali</t>
  </si>
  <si>
    <t>Semarang</t>
  </si>
  <si>
    <t>Kediri</t>
  </si>
  <si>
    <t>Lembudud</t>
  </si>
  <si>
    <t>Ngawi</t>
  </si>
  <si>
    <t>Penajam</t>
  </si>
  <si>
    <t>Aceh Selatan</t>
  </si>
  <si>
    <t>Nganjuk</t>
  </si>
  <si>
    <t>Ullin</t>
  </si>
  <si>
    <t>Lessuna</t>
  </si>
  <si>
    <t>Magetan</t>
  </si>
  <si>
    <t>Tanah Toraja</t>
  </si>
  <si>
    <t>Karang Tunggal</t>
  </si>
  <si>
    <t>Tenggarong</t>
  </si>
  <si>
    <t>Barati</t>
  </si>
  <si>
    <t>Rembon</t>
  </si>
  <si>
    <t>Manado</t>
  </si>
  <si>
    <t>Kutai</t>
  </si>
  <si>
    <t>Demak</t>
  </si>
  <si>
    <t>Tulung Agung</t>
  </si>
  <si>
    <t>Salutubu</t>
  </si>
  <si>
    <t xml:space="preserve">Tenggarong </t>
  </si>
  <si>
    <t>Wonosari</t>
  </si>
  <si>
    <t>Samblong</t>
  </si>
  <si>
    <t>Ende</t>
  </si>
  <si>
    <t>Kuala Lapang</t>
  </si>
  <si>
    <t>Bhuana jaya</t>
  </si>
  <si>
    <t>Amuntai</t>
  </si>
  <si>
    <t>Tana Toraja</t>
  </si>
  <si>
    <t>Loa Ulung</t>
  </si>
  <si>
    <t>Kutai Kartanegara</t>
  </si>
  <si>
    <t>Beloro</t>
  </si>
  <si>
    <t>Hambau</t>
  </si>
  <si>
    <t>Flores</t>
  </si>
  <si>
    <t>Bengkinang</t>
  </si>
  <si>
    <t>Bangun Rejo</t>
  </si>
  <si>
    <t>Resak</t>
  </si>
  <si>
    <t>Ciamis</t>
  </si>
  <si>
    <t>Sibowi</t>
  </si>
  <si>
    <t>Muara Muntai</t>
  </si>
  <si>
    <t>Pare-pare</t>
  </si>
  <si>
    <t>Timur Timur</t>
  </si>
  <si>
    <t>Sepaku</t>
  </si>
  <si>
    <t>Jelerai Selor</t>
  </si>
  <si>
    <t>Embalut</t>
  </si>
  <si>
    <t>Wa'Laya</t>
  </si>
  <si>
    <t>Denpasar</t>
  </si>
  <si>
    <t>Loa Kulu</t>
  </si>
  <si>
    <t>Jongkang</t>
  </si>
  <si>
    <t>Bulungan</t>
  </si>
  <si>
    <t>Sinjai</t>
  </si>
  <si>
    <t>Melak</t>
  </si>
  <si>
    <t>Sumatra</t>
  </si>
  <si>
    <t>Reda</t>
  </si>
  <si>
    <t>Tanete</t>
  </si>
  <si>
    <t>Jopu</t>
  </si>
  <si>
    <t>Aek Popo</t>
  </si>
  <si>
    <t>Makale</t>
  </si>
  <si>
    <t>Pulau Pinang</t>
  </si>
  <si>
    <t>Jembarana</t>
  </si>
  <si>
    <t>Palaran</t>
  </si>
  <si>
    <t>Teluk Dalam</t>
  </si>
  <si>
    <t>Tenggarong Seberang</t>
  </si>
  <si>
    <t>Surabaya</t>
  </si>
  <si>
    <t>Lombok</t>
  </si>
  <si>
    <t>Banyuwangi</t>
  </si>
  <si>
    <t>Sukabumi</t>
  </si>
  <si>
    <t>Berian Baru</t>
  </si>
  <si>
    <t>Long Kiwan</t>
  </si>
  <si>
    <t>Rapak Lambur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</si>
</sst>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[$-409]d\-mmm\-yy;@"/>
    <numFmt numFmtId="165" formatCode="dd/mm/yyyy;@"/>
    <numFmt numFmtId="166" formatCode="[$-409]dd\-mmm\-yy;@"/>
    <numFmt numFmtId="167" formatCode="[$-F800]dddd\,\ mmmm\ dd\,\ yyyy"/>
    <numFmt numFmtId="169" formatCode="yyyy\-mm\-dd"/>
    <numFmt numFmtId="171" formatCode="dd\-mm\-yyyy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41" fontId="9" fillId="0" borderId="0" applyFont="0" applyFill="0" applyBorder="0" applyAlignment="0" applyProtection="0"/>
    <xf numFmtId="0" fontId="9" fillId="0" borderId="0"/>
  </cellStyleXfs>
  <cellXfs count="255">
    <xf numFmtId="0" fontId="0" fillId="0" borderId="0" xfId="0"/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1" xfId="0" quotePrefix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5" fillId="0" borderId="1" xfId="0" quotePrefix="1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4" borderId="0" xfId="0" applyFont="1" applyFill="1"/>
    <xf numFmtId="0" fontId="4" fillId="4" borderId="1" xfId="0" applyFont="1" applyFill="1" applyBorder="1" applyAlignment="1">
      <alignment horizontal="center"/>
    </xf>
    <xf numFmtId="17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4" xfId="0" applyFont="1" applyBorder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5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2" fillId="0" borderId="0" xfId="0" applyFont="1"/>
    <xf numFmtId="0" fontId="3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center"/>
    </xf>
    <xf numFmtId="0" fontId="6" fillId="5" borderId="1" xfId="0" applyFont="1" applyFill="1" applyBorder="1"/>
    <xf numFmtId="0" fontId="6" fillId="5" borderId="4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5" fillId="0" borderId="1" xfId="0" applyFont="1" applyBorder="1"/>
    <xf numFmtId="0" fontId="15" fillId="0" borderId="5" xfId="0" applyFont="1" applyBorder="1" applyAlignment="1">
      <alignment horizontal="center"/>
    </xf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5" fillId="4" borderId="5" xfId="0" applyFont="1" applyFill="1" applyBorder="1"/>
    <xf numFmtId="0" fontId="18" fillId="0" borderId="0" xfId="0" applyFont="1"/>
    <xf numFmtId="0" fontId="0" fillId="4" borderId="2" xfId="0" applyFill="1" applyBorder="1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/>
    </xf>
    <xf numFmtId="0" fontId="0" fillId="4" borderId="0" xfId="0" applyFill="1" applyAlignment="1">
      <alignment vertical="center"/>
    </xf>
    <xf numFmtId="0" fontId="16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6" fontId="0" fillId="4" borderId="6" xfId="0" quotePrefix="1" applyNumberFormat="1" applyFill="1" applyBorder="1" applyAlignment="1">
      <alignment horizontal="center" vertical="center"/>
    </xf>
    <xf numFmtId="0" fontId="0" fillId="4" borderId="1" xfId="3" applyFont="1" applyFill="1" applyBorder="1" applyAlignment="1">
      <alignment horizontal="center" vertical="center"/>
    </xf>
    <xf numFmtId="0" fontId="0" fillId="4" borderId="1" xfId="3" quotePrefix="1" applyFont="1" applyFill="1" applyBorder="1" applyAlignment="1">
      <alignment horizontal="center" vertical="center"/>
    </xf>
    <xf numFmtId="0" fontId="0" fillId="4" borderId="1" xfId="3" quotePrefix="1" applyFont="1" applyFill="1" applyBorder="1" applyAlignment="1">
      <alignment horizontal="left" vertical="center"/>
    </xf>
    <xf numFmtId="0" fontId="0" fillId="4" borderId="1" xfId="3" quotePrefix="1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center"/>
    </xf>
    <xf numFmtId="0" fontId="0" fillId="2" borderId="1" xfId="3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4" borderId="10" xfId="0" applyFill="1" applyBorder="1" applyAlignment="1">
      <alignment horizontal="left" vertical="top"/>
    </xf>
    <xf numFmtId="0" fontId="0" fillId="4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16" fillId="4" borderId="1" xfId="0" quotePrefix="1" applyFont="1" applyFill="1" applyBorder="1" applyAlignment="1">
      <alignment horizontal="center" vertical="center"/>
    </xf>
    <xf numFmtId="0" fontId="16" fillId="4" borderId="1" xfId="0" quotePrefix="1" applyFont="1" applyFill="1" applyBorder="1" applyAlignment="1">
      <alignment horizontal="left" vertical="center"/>
    </xf>
    <xf numFmtId="0" fontId="16" fillId="4" borderId="1" xfId="0" quotePrefix="1" applyFont="1" applyFill="1" applyBorder="1" applyAlignment="1">
      <alignment horizontal="left"/>
    </xf>
    <xf numFmtId="166" fontId="0" fillId="0" borderId="6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16" fillId="4" borderId="1" xfId="0" applyFont="1" applyFill="1" applyBorder="1" applyAlignment="1">
      <alignment vertical="center"/>
    </xf>
    <xf numFmtId="0" fontId="0" fillId="4" borderId="9" xfId="0" quotePrefix="1" applyFill="1" applyBorder="1" applyAlignment="1">
      <alignment horizontal="center" vertical="center"/>
    </xf>
    <xf numFmtId="0" fontId="16" fillId="4" borderId="2" xfId="0" quotePrefix="1" applyFont="1" applyFill="1" applyBorder="1" applyAlignment="1">
      <alignment horizontal="center" vertical="center"/>
    </xf>
    <xf numFmtId="0" fontId="16" fillId="4" borderId="2" xfId="0" quotePrefix="1" applyFont="1" applyFill="1" applyBorder="1" applyAlignment="1">
      <alignment horizontal="left" vertical="center"/>
    </xf>
    <xf numFmtId="0" fontId="16" fillId="4" borderId="2" xfId="0" quotePrefix="1" applyFont="1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14" fontId="16" fillId="4" borderId="2" xfId="0" quotePrefix="1" applyNumberFormat="1" applyFont="1" applyFill="1" applyBorder="1" applyAlignment="1">
      <alignment horizontal="left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quotePrefix="1" applyAlignment="1">
      <alignment horizontal="left"/>
    </xf>
    <xf numFmtId="0" fontId="10" fillId="0" borderId="7" xfId="0" applyFont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16" fillId="5" borderId="2" xfId="0" quotePrefix="1" applyFont="1" applyFill="1" applyBorder="1" applyAlignment="1">
      <alignment horizontal="center" vertical="center"/>
    </xf>
    <xf numFmtId="0" fontId="16" fillId="5" borderId="1" xfId="0" quotePrefix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7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left"/>
    </xf>
    <xf numFmtId="0" fontId="0" fillId="4" borderId="0" xfId="0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14" fontId="0" fillId="4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4" borderId="0" xfId="0" applyNumberFormat="1" applyFill="1"/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5" borderId="6" xfId="0" applyFont="1" applyFill="1" applyBorder="1"/>
    <xf numFmtId="0" fontId="10" fillId="5" borderId="5" xfId="0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4" fontId="0" fillId="4" borderId="0" xfId="0" applyNumberForma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/>
    <xf numFmtId="0" fontId="0" fillId="5" borderId="1" xfId="0" quotePrefix="1" applyFill="1" applyBorder="1" applyAlignment="1">
      <alignment horizontal="center" vertical="center"/>
    </xf>
    <xf numFmtId="0" fontId="16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1" xfId="0" applyFill="1" applyBorder="1"/>
    <xf numFmtId="0" fontId="20" fillId="0" borderId="0" xfId="0" applyFont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1" fillId="0" borderId="1" xfId="0" applyFont="1" applyBorder="1"/>
    <xf numFmtId="14" fontId="10" fillId="0" borderId="1" xfId="0" applyNumberFormat="1" applyFont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0" xfId="0" applyFill="1" applyAlignment="1">
      <alignment horizontal="left" vertical="center"/>
    </xf>
    <xf numFmtId="14" fontId="3" fillId="4" borderId="0" xfId="0" applyNumberFormat="1" applyFont="1" applyFill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19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 vertical="center"/>
    </xf>
    <xf numFmtId="0" fontId="16" fillId="4" borderId="0" xfId="0" quotePrefix="1" applyFont="1" applyFill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166" fontId="0" fillId="5" borderId="6" xfId="0" quotePrefix="1" applyNumberFormat="1" applyFill="1" applyBorder="1" applyAlignment="1">
      <alignment horizontal="center" vertical="center"/>
    </xf>
    <xf numFmtId="0" fontId="0" fillId="5" borderId="1" xfId="3" applyFont="1" applyFill="1" applyBorder="1" applyAlignment="1">
      <alignment horizontal="center" vertical="center"/>
    </xf>
    <xf numFmtId="0" fontId="0" fillId="5" borderId="1" xfId="3" quotePrefix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49" fontId="17" fillId="5" borderId="5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4">
    <cellStyle name="Comma [0] 13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39"/>
  <sheetViews>
    <sheetView showGridLines="0" zoomScale="92" zoomScaleNormal="92" zoomScaleSheetLayoutView="79" workbookViewId="0">
      <pane xSplit="1" ySplit="4" topLeftCell="B5" activePane="bottomRight" state="frozen"/>
      <selection pane="topRight" activeCell="C1" sqref="C1"/>
      <selection pane="bottomLeft" activeCell="A4" sqref="A4"/>
      <selection pane="bottomRight" activeCell="A18" sqref="A18"/>
    </sheetView>
  </sheetViews>
  <sheetFormatPr baseColWidth="10" defaultColWidth="9.1640625" defaultRowHeight="15" x14ac:dyDescent="0.2"/>
  <cols>
    <col min="1" max="1" width="5.83203125" style="39" customWidth="1"/>
    <col min="2" max="2" width="28.5" customWidth="1"/>
    <col min="3" max="3" width="18.83203125" customWidth="1"/>
    <col min="4" max="4" width="13.33203125" style="1" customWidth="1"/>
    <col min="5" max="5" width="8.5" style="61" customWidth="1"/>
    <col min="6" max="6" width="8" style="61" customWidth="1"/>
    <col min="7" max="7" width="13.5" style="61" customWidth="1"/>
    <col min="8" max="8" width="11.33203125" style="39" customWidth="1"/>
    <col min="9" max="9" width="23" style="123" customWidth="1"/>
    <col min="10" max="10" width="20.1640625" style="4" customWidth="1"/>
    <col min="11" max="11" width="36.1640625" style="4" customWidth="1"/>
    <col min="12" max="12" width="33" style="123" customWidth="1"/>
    <col min="13" max="13" width="12.1640625" style="4" customWidth="1"/>
    <col min="14" max="14" width="19" style="4" customWidth="1"/>
    <col min="15" max="15" width="9.1640625" style="123"/>
    <col min="16" max="16384" width="9.1640625" style="4"/>
  </cols>
  <sheetData>
    <row r="1" spans="1:25" ht="16" x14ac:dyDescent="0.2">
      <c r="A1" s="96" t="s">
        <v>946</v>
      </c>
      <c r="B1" s="179"/>
      <c r="C1" s="179"/>
      <c r="D1" s="180"/>
      <c r="E1"/>
      <c r="F1"/>
      <c r="G1"/>
      <c r="H1"/>
      <c r="I1" s="39"/>
      <c r="J1" s="181"/>
      <c r="K1" s="182"/>
      <c r="L1" s="182"/>
      <c r="M1" s="39"/>
      <c r="N1" s="39"/>
      <c r="O1" s="150"/>
      <c r="P1"/>
      <c r="U1" s="1"/>
      <c r="W1" s="1"/>
      <c r="Y1" s="1"/>
    </row>
    <row r="2" spans="1:25" ht="16" x14ac:dyDescent="0.2">
      <c r="A2" s="96"/>
      <c r="B2" s="179"/>
      <c r="C2" s="179"/>
      <c r="D2" s="180">
        <v>1</v>
      </c>
      <c r="E2">
        <v>2</v>
      </c>
      <c r="F2">
        <v>3</v>
      </c>
      <c r="G2">
        <v>4</v>
      </c>
      <c r="H2">
        <v>5</v>
      </c>
      <c r="I2" s="39">
        <v>6</v>
      </c>
      <c r="J2" s="181"/>
      <c r="K2" s="182">
        <v>8</v>
      </c>
      <c r="L2" s="182"/>
      <c r="M2" s="39"/>
      <c r="N2" s="39"/>
      <c r="O2" s="150"/>
      <c r="P2"/>
      <c r="U2" s="1"/>
      <c r="W2" s="1"/>
      <c r="Y2" s="1"/>
    </row>
    <row r="3" spans="1:25" s="97" customFormat="1" ht="14" customHeight="1" x14ac:dyDescent="0.2">
      <c r="A3" s="241" t="s">
        <v>146</v>
      </c>
      <c r="B3" s="231" t="s">
        <v>142</v>
      </c>
      <c r="C3" s="229" t="s">
        <v>143</v>
      </c>
      <c r="D3" s="229" t="s">
        <v>513</v>
      </c>
      <c r="E3" s="240" t="s">
        <v>238</v>
      </c>
      <c r="F3" s="243" t="s">
        <v>632</v>
      </c>
      <c r="G3" s="232" t="s">
        <v>706</v>
      </c>
      <c r="H3" s="231" t="s">
        <v>144</v>
      </c>
      <c r="I3" s="229" t="s">
        <v>736</v>
      </c>
      <c r="J3" s="231" t="s">
        <v>528</v>
      </c>
      <c r="K3" s="229" t="s">
        <v>529</v>
      </c>
      <c r="L3" s="229" t="s">
        <v>530</v>
      </c>
      <c r="M3" s="231" t="s">
        <v>531</v>
      </c>
      <c r="N3" s="232" t="s">
        <v>746</v>
      </c>
      <c r="O3" s="200"/>
      <c r="P3" s="81"/>
      <c r="U3" s="82"/>
      <c r="W3" s="82"/>
      <c r="Y3" s="82"/>
    </row>
    <row r="4" spans="1:25" s="97" customFormat="1" ht="16" x14ac:dyDescent="0.2">
      <c r="A4" s="242"/>
      <c r="B4" s="229"/>
      <c r="C4" s="230"/>
      <c r="D4" s="230"/>
      <c r="E4" s="245"/>
      <c r="F4" s="244"/>
      <c r="G4" s="240"/>
      <c r="H4" s="229"/>
      <c r="I4" s="230"/>
      <c r="J4" s="231"/>
      <c r="K4" s="230"/>
      <c r="L4" s="230"/>
      <c r="M4" s="231"/>
      <c r="N4" s="232"/>
      <c r="O4" s="200"/>
      <c r="P4" s="81"/>
      <c r="U4" s="82"/>
      <c r="W4" s="82"/>
      <c r="Y4" s="82"/>
    </row>
    <row r="5" spans="1:25" s="97" customFormat="1" ht="16" x14ac:dyDescent="0.2">
      <c r="A5" s="98"/>
      <c r="B5" s="99" t="s">
        <v>116</v>
      </c>
      <c r="C5" s="100"/>
      <c r="D5" s="101"/>
      <c r="E5" s="102"/>
      <c r="F5" s="103"/>
      <c r="G5" s="103"/>
      <c r="H5" s="104"/>
      <c r="I5" s="105"/>
      <c r="J5" s="106"/>
      <c r="K5" s="107"/>
      <c r="L5" s="107"/>
      <c r="M5" s="108"/>
      <c r="N5" s="108"/>
      <c r="O5" s="201"/>
      <c r="P5" s="81"/>
      <c r="U5" s="82"/>
      <c r="W5" s="82"/>
      <c r="Y5" s="82"/>
    </row>
    <row r="6" spans="1:25" s="40" customFormat="1" ht="14" x14ac:dyDescent="0.2">
      <c r="A6" s="72"/>
      <c r="B6" s="78"/>
      <c r="C6" s="80"/>
      <c r="D6" s="73"/>
      <c r="E6" s="37"/>
      <c r="F6" s="71"/>
      <c r="G6" s="71"/>
      <c r="H6" s="74"/>
      <c r="I6" s="56"/>
      <c r="J6" s="79"/>
      <c r="K6" s="88"/>
      <c r="L6" s="88"/>
      <c r="M6" s="57"/>
      <c r="N6" s="57"/>
      <c r="O6" s="63"/>
      <c r="P6" s="77"/>
      <c r="U6" s="41"/>
      <c r="W6" s="41"/>
      <c r="Y6" s="41"/>
    </row>
    <row r="7" spans="1:25" s="40" customFormat="1" ht="14" x14ac:dyDescent="0.2">
      <c r="A7" s="48"/>
      <c r="B7" s="48"/>
      <c r="C7" s="48"/>
      <c r="D7" s="52"/>
      <c r="E7" s="48"/>
      <c r="F7" s="48"/>
      <c r="G7" s="48"/>
      <c r="H7" s="48"/>
      <c r="I7" s="48"/>
      <c r="J7" s="48"/>
      <c r="K7" s="89"/>
      <c r="L7" s="89"/>
      <c r="M7" s="38"/>
      <c r="N7" s="38"/>
      <c r="O7" s="63"/>
      <c r="P7" s="77"/>
      <c r="U7" s="41"/>
      <c r="W7" s="41"/>
      <c r="Y7" s="41"/>
    </row>
    <row r="8" spans="1:25" s="97" customFormat="1" ht="16" x14ac:dyDescent="0.2">
      <c r="A8" s="98"/>
      <c r="B8" s="237" t="s">
        <v>480</v>
      </c>
      <c r="C8" s="233"/>
      <c r="D8" s="238"/>
      <c r="E8" s="102"/>
      <c r="F8" s="103"/>
      <c r="G8" s="103"/>
      <c r="H8" s="104"/>
      <c r="I8" s="98"/>
      <c r="J8" s="106"/>
      <c r="K8" s="107"/>
      <c r="L8" s="107"/>
      <c r="M8" s="98"/>
      <c r="N8" s="98"/>
      <c r="O8" s="201"/>
      <c r="P8" s="81"/>
      <c r="U8" s="82"/>
      <c r="W8" s="82"/>
      <c r="Y8" s="82"/>
    </row>
    <row r="9" spans="1:25" s="123" customFormat="1" x14ac:dyDescent="0.2">
      <c r="A9" s="113">
        <v>1</v>
      </c>
      <c r="B9" s="114" t="s">
        <v>491</v>
      </c>
      <c r="C9" s="115" t="s">
        <v>492</v>
      </c>
      <c r="D9" s="116" t="s">
        <v>610</v>
      </c>
      <c r="E9" s="117" t="s">
        <v>532</v>
      </c>
      <c r="F9" s="117" t="s">
        <v>633</v>
      </c>
      <c r="G9" s="118"/>
      <c r="H9" s="119">
        <v>42759</v>
      </c>
      <c r="I9" s="120" t="s">
        <v>533</v>
      </c>
      <c r="J9" s="120" t="s">
        <v>534</v>
      </c>
      <c r="K9" s="121" t="s">
        <v>1376</v>
      </c>
      <c r="L9" s="122" t="s">
        <v>535</v>
      </c>
      <c r="M9" s="117" t="s">
        <v>572</v>
      </c>
      <c r="N9" s="117" t="s">
        <v>747</v>
      </c>
      <c r="O9" s="150"/>
      <c r="P9" s="150"/>
      <c r="U9" s="95"/>
      <c r="W9" s="95"/>
      <c r="Y9" s="95"/>
    </row>
    <row r="10" spans="1:25" s="40" customFormat="1" ht="14" x14ac:dyDescent="0.2">
      <c r="A10" s="77"/>
      <c r="B10" s="77"/>
      <c r="C10" s="77"/>
      <c r="D10" s="41"/>
      <c r="E10" s="77"/>
      <c r="F10" s="77"/>
      <c r="G10" s="63"/>
      <c r="H10" s="77"/>
      <c r="I10" s="38"/>
      <c r="J10" s="77"/>
      <c r="K10" s="90"/>
      <c r="L10" s="90"/>
      <c r="M10" s="38"/>
      <c r="N10" s="38"/>
      <c r="O10" s="63"/>
      <c r="P10" s="77"/>
      <c r="U10" s="41"/>
      <c r="W10" s="41"/>
      <c r="Y10" s="41"/>
    </row>
    <row r="11" spans="1:25" s="40" customFormat="1" ht="14" x14ac:dyDescent="0.2">
      <c r="A11" s="47"/>
      <c r="B11" s="234" t="s">
        <v>486</v>
      </c>
      <c r="C11" s="235"/>
      <c r="D11" s="236"/>
      <c r="E11" s="56"/>
      <c r="F11" s="56"/>
      <c r="G11" s="184"/>
      <c r="H11" s="79"/>
      <c r="I11" s="56"/>
      <c r="J11" s="59"/>
      <c r="K11" s="71"/>
      <c r="L11" s="71"/>
      <c r="M11" s="57"/>
      <c r="N11" s="57"/>
      <c r="O11" s="63"/>
      <c r="P11" s="77"/>
      <c r="U11" s="41"/>
      <c r="W11" s="41"/>
      <c r="Y11" s="41"/>
    </row>
    <row r="12" spans="1:25" s="123" customFormat="1" x14ac:dyDescent="0.2">
      <c r="A12" s="113">
        <v>1</v>
      </c>
      <c r="B12" s="124" t="s">
        <v>489</v>
      </c>
      <c r="C12" s="124" t="s">
        <v>490</v>
      </c>
      <c r="D12" s="125" t="s">
        <v>611</v>
      </c>
      <c r="E12" s="117" t="s">
        <v>532</v>
      </c>
      <c r="F12" s="126" t="s">
        <v>633</v>
      </c>
      <c r="G12" s="127" t="s">
        <v>707</v>
      </c>
      <c r="H12" s="128">
        <v>44629</v>
      </c>
      <c r="I12" s="129" t="s">
        <v>539</v>
      </c>
      <c r="J12" s="130" t="s">
        <v>540</v>
      </c>
      <c r="K12" s="131" t="s">
        <v>1085</v>
      </c>
      <c r="L12" s="132" t="s">
        <v>604</v>
      </c>
      <c r="M12" s="117" t="s">
        <v>536</v>
      </c>
      <c r="N12" s="129" t="s">
        <v>747</v>
      </c>
      <c r="O12" s="150"/>
      <c r="P12" s="150"/>
      <c r="U12" s="95"/>
      <c r="W12" s="95"/>
      <c r="Y12" s="95"/>
    </row>
    <row r="13" spans="1:25" s="123" customFormat="1" x14ac:dyDescent="0.2">
      <c r="A13" s="113">
        <f>A12+1</f>
        <v>2</v>
      </c>
      <c r="B13" s="133" t="s">
        <v>635</v>
      </c>
      <c r="C13" s="133" t="s">
        <v>541</v>
      </c>
      <c r="D13" s="117" t="s">
        <v>636</v>
      </c>
      <c r="E13" s="117" t="s">
        <v>532</v>
      </c>
      <c r="F13" s="126" t="s">
        <v>633</v>
      </c>
      <c r="G13" s="127" t="s">
        <v>708</v>
      </c>
      <c r="H13" s="128">
        <v>42718</v>
      </c>
      <c r="I13" s="126" t="s">
        <v>637</v>
      </c>
      <c r="J13" s="134" t="s">
        <v>638</v>
      </c>
      <c r="K13" s="135" t="s">
        <v>1086</v>
      </c>
      <c r="L13" s="135" t="s">
        <v>639</v>
      </c>
      <c r="M13" s="126" t="s">
        <v>538</v>
      </c>
      <c r="N13" s="136" t="s">
        <v>748</v>
      </c>
      <c r="O13" s="150"/>
      <c r="P13" s="150"/>
      <c r="U13" s="95"/>
      <c r="W13" s="95"/>
      <c r="Y13" s="95"/>
    </row>
    <row r="14" spans="1:25" s="123" customFormat="1" x14ac:dyDescent="0.2">
      <c r="A14" s="113">
        <f>A13+1</f>
        <v>3</v>
      </c>
      <c r="B14" s="124" t="s">
        <v>688</v>
      </c>
      <c r="C14" s="124" t="s">
        <v>689</v>
      </c>
      <c r="D14" s="125" t="s">
        <v>690</v>
      </c>
      <c r="E14" s="117" t="s">
        <v>532</v>
      </c>
      <c r="F14" s="126" t="s">
        <v>633</v>
      </c>
      <c r="G14" s="127" t="s">
        <v>708</v>
      </c>
      <c r="H14" s="128">
        <v>44707</v>
      </c>
      <c r="I14" s="129" t="s">
        <v>691</v>
      </c>
      <c r="J14" s="130" t="s">
        <v>692</v>
      </c>
      <c r="K14" s="131" t="s">
        <v>1328</v>
      </c>
      <c r="L14" s="132" t="s">
        <v>693</v>
      </c>
      <c r="M14" s="117" t="s">
        <v>536</v>
      </c>
      <c r="N14" s="137" t="s">
        <v>649</v>
      </c>
      <c r="O14" s="150"/>
      <c r="P14" s="150"/>
      <c r="U14" s="95"/>
      <c r="W14" s="95"/>
      <c r="Y14" s="95"/>
    </row>
    <row r="15" spans="1:25" s="40" customFormat="1" ht="14" x14ac:dyDescent="0.2">
      <c r="A15" s="38"/>
      <c r="B15" s="77"/>
      <c r="C15" s="77"/>
      <c r="D15" s="41"/>
      <c r="E15" s="38"/>
      <c r="F15" s="38"/>
      <c r="G15" s="86"/>
      <c r="H15" s="38"/>
      <c r="I15" s="38"/>
      <c r="J15" s="48"/>
      <c r="K15" s="89"/>
      <c r="L15" s="89"/>
      <c r="M15" s="38"/>
      <c r="N15" s="38"/>
      <c r="O15" s="63"/>
      <c r="P15" s="77"/>
      <c r="U15" s="41"/>
      <c r="W15" s="41"/>
      <c r="Y15" s="41"/>
    </row>
    <row r="16" spans="1:25" s="97" customFormat="1" ht="16" x14ac:dyDescent="0.2">
      <c r="A16" s="109"/>
      <c r="B16" s="239" t="s">
        <v>481</v>
      </c>
      <c r="C16" s="239"/>
      <c r="D16" s="239"/>
      <c r="E16" s="106"/>
      <c r="F16" s="106"/>
      <c r="G16" s="111"/>
      <c r="H16" s="106"/>
      <c r="I16" s="105"/>
      <c r="J16" s="110"/>
      <c r="K16" s="103"/>
      <c r="L16" s="103"/>
      <c r="M16" s="108"/>
      <c r="N16" s="108"/>
      <c r="O16" s="201"/>
      <c r="P16" s="81"/>
      <c r="U16" s="82"/>
      <c r="W16" s="82"/>
      <c r="Y16" s="82"/>
    </row>
    <row r="17" spans="1:25" s="123" customFormat="1" x14ac:dyDescent="0.2">
      <c r="A17" s="113">
        <v>1</v>
      </c>
      <c r="B17" s="124" t="s">
        <v>1159</v>
      </c>
      <c r="C17" s="124" t="s">
        <v>1160</v>
      </c>
      <c r="D17" s="125" t="s">
        <v>1161</v>
      </c>
      <c r="E17" s="117" t="s">
        <v>532</v>
      </c>
      <c r="F17" s="126" t="s">
        <v>633</v>
      </c>
      <c r="G17" s="127" t="s">
        <v>707</v>
      </c>
      <c r="H17" s="128">
        <v>44869</v>
      </c>
      <c r="I17" s="129" t="s">
        <v>1226</v>
      </c>
      <c r="J17" s="130" t="s">
        <v>1166</v>
      </c>
      <c r="K17" s="131" t="s">
        <v>1167</v>
      </c>
      <c r="L17" s="132" t="s">
        <v>1168</v>
      </c>
      <c r="M17" s="117" t="s">
        <v>538</v>
      </c>
      <c r="N17" s="136" t="s">
        <v>748</v>
      </c>
      <c r="O17" s="150"/>
      <c r="P17" s="150"/>
      <c r="U17" s="95"/>
      <c r="W17" s="95"/>
      <c r="Y17" s="95"/>
    </row>
    <row r="18" spans="1:25" s="123" customFormat="1" x14ac:dyDescent="0.2">
      <c r="A18" s="126">
        <v>2</v>
      </c>
      <c r="B18" s="133" t="s">
        <v>1495</v>
      </c>
      <c r="C18" s="124" t="s">
        <v>1160</v>
      </c>
      <c r="D18" s="117" t="s">
        <v>1496</v>
      </c>
      <c r="E18" s="126" t="s">
        <v>532</v>
      </c>
      <c r="F18" s="117" t="s">
        <v>633</v>
      </c>
      <c r="G18" s="142" t="s">
        <v>707</v>
      </c>
      <c r="H18" s="143">
        <v>45062</v>
      </c>
      <c r="I18" s="120" t="s">
        <v>1499</v>
      </c>
      <c r="J18" s="144" t="s">
        <v>1500</v>
      </c>
      <c r="K18" s="145" t="s">
        <v>1501</v>
      </c>
      <c r="L18" s="135" t="s">
        <v>1502</v>
      </c>
      <c r="M18" s="117" t="s">
        <v>536</v>
      </c>
      <c r="N18" s="117" t="s">
        <v>748</v>
      </c>
      <c r="O18" s="150"/>
      <c r="P18" s="150"/>
      <c r="S18" s="187"/>
      <c r="U18" s="95"/>
      <c r="W18" s="95"/>
      <c r="Y18" s="95"/>
    </row>
    <row r="19" spans="1:25" s="40" customFormat="1" ht="14" x14ac:dyDescent="0.2">
      <c r="A19" s="48"/>
      <c r="B19" s="48"/>
      <c r="C19" s="48"/>
      <c r="D19" s="52"/>
      <c r="E19" s="48"/>
      <c r="F19" s="48"/>
      <c r="G19" s="94"/>
      <c r="H19" s="48"/>
      <c r="I19" s="48"/>
      <c r="J19" s="48"/>
      <c r="K19" s="89"/>
      <c r="L19" s="89"/>
      <c r="M19" s="38"/>
      <c r="N19" s="38"/>
      <c r="O19" s="63"/>
      <c r="P19" s="77"/>
      <c r="U19" s="41"/>
      <c r="W19" s="41"/>
      <c r="Y19" s="41"/>
    </row>
    <row r="20" spans="1:25" s="97" customFormat="1" ht="16" x14ac:dyDescent="0.2">
      <c r="A20" s="109"/>
      <c r="B20" s="239" t="s">
        <v>488</v>
      </c>
      <c r="C20" s="239"/>
      <c r="D20" s="239"/>
      <c r="E20" s="106"/>
      <c r="F20" s="106"/>
      <c r="G20" s="111"/>
      <c r="H20" s="106"/>
      <c r="I20" s="105"/>
      <c r="J20" s="110"/>
      <c r="K20" s="103"/>
      <c r="L20" s="103"/>
      <c r="M20" s="108"/>
      <c r="N20" s="108"/>
      <c r="O20" s="201"/>
      <c r="P20" s="81"/>
      <c r="U20" s="82"/>
      <c r="W20" s="82"/>
      <c r="Y20" s="82"/>
    </row>
    <row r="21" spans="1:25" s="42" customFormat="1" ht="14" x14ac:dyDescent="0.2">
      <c r="A21" s="51"/>
      <c r="B21" s="50"/>
      <c r="C21" s="50"/>
      <c r="D21" s="58"/>
      <c r="E21" s="46"/>
      <c r="F21" s="46"/>
      <c r="G21" s="46"/>
      <c r="H21" s="53"/>
      <c r="I21" s="46"/>
      <c r="J21" s="64"/>
      <c r="K21" s="91"/>
      <c r="L21" s="91"/>
      <c r="M21" s="46"/>
      <c r="N21" s="46"/>
      <c r="O21" s="63"/>
      <c r="P21" s="63"/>
      <c r="U21" s="43"/>
      <c r="W21" s="43"/>
      <c r="Y21" s="43"/>
    </row>
    <row r="22" spans="1:25" s="40" customFormat="1" ht="14" x14ac:dyDescent="0.2">
      <c r="A22" s="38"/>
      <c r="B22" s="77"/>
      <c r="C22" s="77"/>
      <c r="D22" s="41"/>
      <c r="E22" s="38"/>
      <c r="F22" s="38"/>
      <c r="G22" s="86"/>
      <c r="H22" s="38"/>
      <c r="I22" s="56"/>
      <c r="J22" s="48"/>
      <c r="K22" s="89"/>
      <c r="L22" s="89"/>
      <c r="M22" s="38"/>
      <c r="N22" s="38"/>
      <c r="O22" s="63"/>
      <c r="P22" s="77"/>
      <c r="U22" s="41"/>
      <c r="W22" s="41"/>
      <c r="Y22" s="41"/>
    </row>
    <row r="23" spans="1:25" s="97" customFormat="1" ht="16" x14ac:dyDescent="0.2">
      <c r="A23" s="109"/>
      <c r="B23" s="233" t="s">
        <v>487</v>
      </c>
      <c r="C23" s="233"/>
      <c r="D23" s="233"/>
      <c r="E23" s="106"/>
      <c r="F23" s="106"/>
      <c r="G23" s="111"/>
      <c r="H23" s="106"/>
      <c r="I23" s="112"/>
      <c r="J23" s="110"/>
      <c r="K23" s="103"/>
      <c r="L23" s="103"/>
      <c r="M23" s="108"/>
      <c r="N23" s="108"/>
      <c r="O23" s="201"/>
      <c r="P23" s="81"/>
      <c r="U23" s="82"/>
      <c r="W23" s="82"/>
      <c r="Y23" s="82"/>
    </row>
    <row r="24" spans="1:25" x14ac:dyDescent="0.2">
      <c r="A24" s="126">
        <f>A22+1</f>
        <v>1</v>
      </c>
      <c r="B24" s="138" t="s">
        <v>622</v>
      </c>
      <c r="C24" s="139" t="s">
        <v>502</v>
      </c>
      <c r="D24" s="140" t="s">
        <v>612</v>
      </c>
      <c r="E24" s="141" t="s">
        <v>532</v>
      </c>
      <c r="F24" s="117" t="s">
        <v>633</v>
      </c>
      <c r="G24" s="142"/>
      <c r="H24" s="143">
        <v>44652</v>
      </c>
      <c r="I24" s="134" t="s">
        <v>542</v>
      </c>
      <c r="J24" s="144" t="s">
        <v>623</v>
      </c>
      <c r="K24" s="145" t="s">
        <v>1087</v>
      </c>
      <c r="L24" s="146" t="s">
        <v>624</v>
      </c>
      <c r="M24" s="117" t="s">
        <v>538</v>
      </c>
      <c r="N24" s="117" t="s">
        <v>748</v>
      </c>
      <c r="O24" s="150"/>
      <c r="P24"/>
      <c r="U24" s="1"/>
      <c r="W24" s="1"/>
      <c r="Y24" s="1"/>
    </row>
    <row r="25" spans="1:25" x14ac:dyDescent="0.2">
      <c r="A25" s="126">
        <f t="shared" ref="A25:A54" si="0">A24+1</f>
        <v>2</v>
      </c>
      <c r="B25" s="138" t="s">
        <v>503</v>
      </c>
      <c r="C25" s="139" t="s">
        <v>504</v>
      </c>
      <c r="D25" s="117" t="s">
        <v>514</v>
      </c>
      <c r="E25" s="141" t="s">
        <v>532</v>
      </c>
      <c r="F25" s="117" t="s">
        <v>633</v>
      </c>
      <c r="G25" s="142" t="s">
        <v>708</v>
      </c>
      <c r="H25" s="147">
        <v>43494</v>
      </c>
      <c r="I25" s="134" t="s">
        <v>543</v>
      </c>
      <c r="J25" s="144" t="s">
        <v>544</v>
      </c>
      <c r="K25" s="145" t="s">
        <v>545</v>
      </c>
      <c r="L25" s="146" t="s">
        <v>546</v>
      </c>
      <c r="M25" s="117" t="s">
        <v>538</v>
      </c>
      <c r="N25" s="117" t="s">
        <v>748</v>
      </c>
      <c r="O25" s="150"/>
      <c r="P25"/>
      <c r="U25" s="1"/>
      <c r="W25" s="1"/>
      <c r="Y25" s="1"/>
    </row>
    <row r="26" spans="1:25" x14ac:dyDescent="0.2">
      <c r="A26" s="126">
        <f t="shared" si="0"/>
        <v>3</v>
      </c>
      <c r="B26" s="148" t="s">
        <v>625</v>
      </c>
      <c r="C26" s="139" t="s">
        <v>505</v>
      </c>
      <c r="D26" s="117" t="s">
        <v>613</v>
      </c>
      <c r="E26" s="141" t="s">
        <v>532</v>
      </c>
      <c r="F26" s="117" t="s">
        <v>633</v>
      </c>
      <c r="G26" s="142" t="s">
        <v>708</v>
      </c>
      <c r="H26" s="143">
        <v>44653</v>
      </c>
      <c r="I26" s="134" t="s">
        <v>621</v>
      </c>
      <c r="J26" s="144" t="s">
        <v>547</v>
      </c>
      <c r="K26" s="145" t="s">
        <v>1088</v>
      </c>
      <c r="L26" s="146" t="s">
        <v>548</v>
      </c>
      <c r="M26" s="117" t="s">
        <v>538</v>
      </c>
      <c r="N26" s="117" t="s">
        <v>748</v>
      </c>
      <c r="O26" s="150"/>
      <c r="P26"/>
      <c r="U26" s="1"/>
      <c r="W26" s="1"/>
      <c r="Y26" s="1"/>
    </row>
    <row r="27" spans="1:25" x14ac:dyDescent="0.2">
      <c r="A27" s="126">
        <f t="shared" si="0"/>
        <v>4</v>
      </c>
      <c r="B27" s="138" t="s">
        <v>506</v>
      </c>
      <c r="C27" s="139" t="s">
        <v>505</v>
      </c>
      <c r="D27" s="117" t="s">
        <v>515</v>
      </c>
      <c r="E27" s="141" t="s">
        <v>532</v>
      </c>
      <c r="F27" s="117" t="s">
        <v>633</v>
      </c>
      <c r="G27" s="142"/>
      <c r="H27" s="147">
        <v>44497</v>
      </c>
      <c r="I27" s="134" t="s">
        <v>549</v>
      </c>
      <c r="J27" s="144" t="s">
        <v>550</v>
      </c>
      <c r="K27" s="145" t="s">
        <v>1089</v>
      </c>
      <c r="L27" s="146" t="s">
        <v>551</v>
      </c>
      <c r="M27" s="117" t="s">
        <v>538</v>
      </c>
      <c r="N27" s="117" t="s">
        <v>748</v>
      </c>
      <c r="O27" s="185"/>
      <c r="P27"/>
      <c r="U27" s="1"/>
      <c r="W27" s="1"/>
      <c r="Y27" s="1"/>
    </row>
    <row r="28" spans="1:25" s="123" customFormat="1" x14ac:dyDescent="0.2">
      <c r="A28" s="126">
        <f t="shared" si="0"/>
        <v>5</v>
      </c>
      <c r="B28" s="148" t="s">
        <v>677</v>
      </c>
      <c r="C28" s="139" t="s">
        <v>1225</v>
      </c>
      <c r="D28" s="117" t="s">
        <v>678</v>
      </c>
      <c r="E28" s="117" t="s">
        <v>532</v>
      </c>
      <c r="F28" s="117" t="s">
        <v>633</v>
      </c>
      <c r="G28" s="142" t="s">
        <v>708</v>
      </c>
      <c r="H28" s="143">
        <v>44707</v>
      </c>
      <c r="I28" s="134" t="s">
        <v>681</v>
      </c>
      <c r="J28" s="144" t="s">
        <v>679</v>
      </c>
      <c r="K28" s="145" t="s">
        <v>1090</v>
      </c>
      <c r="L28" s="146" t="s">
        <v>680</v>
      </c>
      <c r="M28" s="117" t="s">
        <v>538</v>
      </c>
      <c r="N28" s="117" t="s">
        <v>748</v>
      </c>
      <c r="O28" s="150"/>
      <c r="P28" s="150"/>
      <c r="U28" s="95"/>
      <c r="W28" s="95"/>
      <c r="Y28" s="95"/>
    </row>
    <row r="29" spans="1:25" s="123" customFormat="1" x14ac:dyDescent="0.2">
      <c r="A29" s="126">
        <f t="shared" si="0"/>
        <v>6</v>
      </c>
      <c r="B29" s="148" t="s">
        <v>1576</v>
      </c>
      <c r="C29" s="139" t="s">
        <v>1577</v>
      </c>
      <c r="D29" s="117" t="s">
        <v>1578</v>
      </c>
      <c r="E29" s="117" t="s">
        <v>532</v>
      </c>
      <c r="F29" s="117" t="s">
        <v>633</v>
      </c>
      <c r="G29" s="142" t="s">
        <v>708</v>
      </c>
      <c r="H29" s="143">
        <v>45122</v>
      </c>
      <c r="I29" s="134" t="s">
        <v>1579</v>
      </c>
      <c r="J29" s="144" t="s">
        <v>1580</v>
      </c>
      <c r="K29" s="145" t="s">
        <v>1584</v>
      </c>
      <c r="L29" s="146" t="s">
        <v>1581</v>
      </c>
      <c r="M29" s="117" t="s">
        <v>536</v>
      </c>
      <c r="N29" s="117" t="s">
        <v>748</v>
      </c>
      <c r="O29" s="150"/>
      <c r="P29" s="150"/>
      <c r="U29" s="95"/>
      <c r="W29" s="95"/>
      <c r="Y29" s="95"/>
    </row>
    <row r="30" spans="1:25" x14ac:dyDescent="0.2">
      <c r="A30" s="126">
        <f t="shared" si="0"/>
        <v>7</v>
      </c>
      <c r="B30" s="148" t="s">
        <v>507</v>
      </c>
      <c r="C30" s="139" t="s">
        <v>1377</v>
      </c>
      <c r="D30" s="117" t="s">
        <v>614</v>
      </c>
      <c r="E30" s="141" t="s">
        <v>532</v>
      </c>
      <c r="F30" s="117" t="s">
        <v>633</v>
      </c>
      <c r="G30" s="142" t="s">
        <v>708</v>
      </c>
      <c r="H30" s="143">
        <v>44657</v>
      </c>
      <c r="I30" s="134" t="s">
        <v>552</v>
      </c>
      <c r="J30" s="144" t="s">
        <v>553</v>
      </c>
      <c r="K30" s="145" t="s">
        <v>1091</v>
      </c>
      <c r="L30" s="146" t="s">
        <v>554</v>
      </c>
      <c r="M30" s="117" t="s">
        <v>538</v>
      </c>
      <c r="N30" s="174" t="s">
        <v>1378</v>
      </c>
      <c r="O30" s="185"/>
      <c r="P30"/>
      <c r="U30" s="1"/>
      <c r="W30" s="1"/>
      <c r="Y30" s="1"/>
    </row>
    <row r="31" spans="1:25" x14ac:dyDescent="0.2">
      <c r="A31" s="126">
        <f t="shared" si="0"/>
        <v>8</v>
      </c>
      <c r="B31" s="148" t="s">
        <v>658</v>
      </c>
      <c r="C31" s="139" t="s">
        <v>508</v>
      </c>
      <c r="D31" s="117" t="s">
        <v>659</v>
      </c>
      <c r="E31" s="117" t="s">
        <v>532</v>
      </c>
      <c r="F31" s="117" t="s">
        <v>633</v>
      </c>
      <c r="G31" s="142" t="s">
        <v>708</v>
      </c>
      <c r="H31" s="143">
        <v>44698</v>
      </c>
      <c r="I31" s="134" t="s">
        <v>660</v>
      </c>
      <c r="J31" s="144" t="s">
        <v>661</v>
      </c>
      <c r="K31" s="145" t="s">
        <v>1092</v>
      </c>
      <c r="L31" s="146" t="s">
        <v>662</v>
      </c>
      <c r="M31" s="117" t="s">
        <v>538</v>
      </c>
      <c r="N31" s="117" t="s">
        <v>748</v>
      </c>
      <c r="O31" s="185"/>
      <c r="P31"/>
      <c r="U31" s="1"/>
      <c r="W31" s="1"/>
      <c r="Y31" s="1"/>
    </row>
    <row r="32" spans="1:25" s="123" customFormat="1" x14ac:dyDescent="0.2">
      <c r="A32" s="126">
        <f t="shared" si="0"/>
        <v>9</v>
      </c>
      <c r="B32" s="148" t="s">
        <v>1048</v>
      </c>
      <c r="C32" s="139" t="s">
        <v>508</v>
      </c>
      <c r="D32" s="117" t="s">
        <v>1045</v>
      </c>
      <c r="E32" s="117" t="s">
        <v>532</v>
      </c>
      <c r="F32" s="117" t="s">
        <v>633</v>
      </c>
      <c r="G32" s="142" t="s">
        <v>710</v>
      </c>
      <c r="H32" s="143">
        <v>44860</v>
      </c>
      <c r="I32" s="134" t="s">
        <v>1046</v>
      </c>
      <c r="J32" s="144" t="s">
        <v>1047</v>
      </c>
      <c r="K32" s="145" t="s">
        <v>1093</v>
      </c>
      <c r="L32" s="146" t="s">
        <v>1253</v>
      </c>
      <c r="M32" s="117" t="s">
        <v>538</v>
      </c>
      <c r="N32" s="174" t="s">
        <v>1378</v>
      </c>
      <c r="O32" s="185"/>
      <c r="P32" s="150"/>
      <c r="U32" s="95"/>
      <c r="W32" s="95"/>
      <c r="Y32" s="95"/>
    </row>
    <row r="33" spans="1:25" s="123" customFormat="1" x14ac:dyDescent="0.2">
      <c r="A33" s="126">
        <f t="shared" si="0"/>
        <v>10</v>
      </c>
      <c r="B33" s="148" t="s">
        <v>726</v>
      </c>
      <c r="C33" s="139" t="s">
        <v>870</v>
      </c>
      <c r="D33" s="117" t="s">
        <v>727</v>
      </c>
      <c r="E33" s="117" t="s">
        <v>532</v>
      </c>
      <c r="F33" s="117" t="s">
        <v>633</v>
      </c>
      <c r="G33" s="142" t="s">
        <v>708</v>
      </c>
      <c r="H33" s="143">
        <v>44738</v>
      </c>
      <c r="I33" s="134" t="s">
        <v>728</v>
      </c>
      <c r="J33" s="144" t="s">
        <v>729</v>
      </c>
      <c r="K33" s="145" t="s">
        <v>1100</v>
      </c>
      <c r="L33" s="146" t="s">
        <v>730</v>
      </c>
      <c r="M33" s="117" t="s">
        <v>572</v>
      </c>
      <c r="N33" s="174" t="s">
        <v>1378</v>
      </c>
      <c r="O33" s="185"/>
      <c r="P33" s="150"/>
      <c r="U33" s="95"/>
      <c r="W33" s="95"/>
      <c r="Y33" s="95"/>
    </row>
    <row r="34" spans="1:25" s="123" customFormat="1" x14ac:dyDescent="0.2">
      <c r="A34" s="126">
        <f t="shared" si="0"/>
        <v>11</v>
      </c>
      <c r="B34" s="148" t="s">
        <v>737</v>
      </c>
      <c r="C34" s="139" t="s">
        <v>870</v>
      </c>
      <c r="D34" s="117" t="s">
        <v>738</v>
      </c>
      <c r="E34" s="117" t="s">
        <v>532</v>
      </c>
      <c r="F34" s="117" t="s">
        <v>633</v>
      </c>
      <c r="G34" s="142" t="s">
        <v>708</v>
      </c>
      <c r="H34" s="143">
        <v>44768</v>
      </c>
      <c r="I34" s="134" t="s">
        <v>739</v>
      </c>
      <c r="J34" s="144" t="s">
        <v>740</v>
      </c>
      <c r="K34" s="145" t="s">
        <v>1102</v>
      </c>
      <c r="L34" s="146" t="s">
        <v>741</v>
      </c>
      <c r="M34" s="117" t="s">
        <v>536</v>
      </c>
      <c r="N34" s="174" t="s">
        <v>1378</v>
      </c>
      <c r="O34" s="185"/>
      <c r="P34" s="150"/>
      <c r="U34" s="95"/>
      <c r="W34" s="95"/>
      <c r="Y34" s="95"/>
    </row>
    <row r="35" spans="1:25" s="123" customFormat="1" x14ac:dyDescent="0.2">
      <c r="A35" s="126">
        <f t="shared" si="0"/>
        <v>12</v>
      </c>
      <c r="B35" s="148" t="s">
        <v>928</v>
      </c>
      <c r="C35" s="139" t="s">
        <v>870</v>
      </c>
      <c r="D35" s="117" t="s">
        <v>929</v>
      </c>
      <c r="E35" s="117" t="s">
        <v>532</v>
      </c>
      <c r="F35" s="117" t="s">
        <v>633</v>
      </c>
      <c r="G35" s="142" t="s">
        <v>707</v>
      </c>
      <c r="H35" s="143">
        <v>44830</v>
      </c>
      <c r="I35" s="134" t="s">
        <v>935</v>
      </c>
      <c r="J35" s="144" t="s">
        <v>936</v>
      </c>
      <c r="K35" s="145" t="s">
        <v>1243</v>
      </c>
      <c r="L35" s="146" t="s">
        <v>937</v>
      </c>
      <c r="M35" s="117" t="s">
        <v>536</v>
      </c>
      <c r="N35" s="174" t="s">
        <v>1378</v>
      </c>
      <c r="O35" s="185"/>
      <c r="P35" s="150"/>
      <c r="U35" s="95"/>
      <c r="W35" s="95"/>
      <c r="Y35" s="95"/>
    </row>
    <row r="36" spans="1:25" s="123" customFormat="1" x14ac:dyDescent="0.2">
      <c r="A36" s="126">
        <f t="shared" si="0"/>
        <v>13</v>
      </c>
      <c r="B36" s="148" t="s">
        <v>926</v>
      </c>
      <c r="C36" s="139" t="s">
        <v>870</v>
      </c>
      <c r="D36" s="117" t="s">
        <v>927</v>
      </c>
      <c r="E36" s="117" t="s">
        <v>532</v>
      </c>
      <c r="F36" s="117" t="s">
        <v>633</v>
      </c>
      <c r="G36" s="142" t="s">
        <v>708</v>
      </c>
      <c r="H36" s="143">
        <v>44830</v>
      </c>
      <c r="I36" s="134" t="s">
        <v>932</v>
      </c>
      <c r="J36" s="144" t="s">
        <v>933</v>
      </c>
      <c r="K36" s="145" t="s">
        <v>1242</v>
      </c>
      <c r="L36" s="146" t="s">
        <v>934</v>
      </c>
      <c r="M36" s="117" t="s">
        <v>538</v>
      </c>
      <c r="N36" s="174" t="s">
        <v>1482</v>
      </c>
      <c r="O36" s="185"/>
      <c r="P36" s="150"/>
      <c r="U36" s="95"/>
      <c r="W36" s="95"/>
      <c r="Y36" s="95"/>
    </row>
    <row r="37" spans="1:25" s="123" customFormat="1" x14ac:dyDescent="0.2">
      <c r="A37" s="126">
        <f t="shared" si="0"/>
        <v>14</v>
      </c>
      <c r="B37" s="148" t="s">
        <v>930</v>
      </c>
      <c r="C37" s="139" t="s">
        <v>870</v>
      </c>
      <c r="D37" s="117" t="s">
        <v>931</v>
      </c>
      <c r="E37" s="117" t="s">
        <v>532</v>
      </c>
      <c r="F37" s="117" t="s">
        <v>633</v>
      </c>
      <c r="G37" s="142" t="s">
        <v>711</v>
      </c>
      <c r="H37" s="143">
        <v>44830</v>
      </c>
      <c r="I37" s="134" t="s">
        <v>938</v>
      </c>
      <c r="J37" s="144" t="s">
        <v>939</v>
      </c>
      <c r="K37" s="145" t="s">
        <v>1244</v>
      </c>
      <c r="L37" s="146" t="s">
        <v>940</v>
      </c>
      <c r="M37" s="117" t="s">
        <v>572</v>
      </c>
      <c r="N37" s="174" t="s">
        <v>1482</v>
      </c>
      <c r="O37" s="185"/>
      <c r="P37" s="150"/>
      <c r="U37" s="95"/>
      <c r="W37" s="95"/>
      <c r="Y37" s="95"/>
    </row>
    <row r="38" spans="1:25" s="123" customFormat="1" x14ac:dyDescent="0.2">
      <c r="A38" s="126">
        <f t="shared" si="0"/>
        <v>15</v>
      </c>
      <c r="B38" s="148" t="s">
        <v>985</v>
      </c>
      <c r="C38" s="139" t="s">
        <v>870</v>
      </c>
      <c r="D38" s="117" t="s">
        <v>986</v>
      </c>
      <c r="E38" s="117" t="s">
        <v>532</v>
      </c>
      <c r="F38" s="117" t="s">
        <v>633</v>
      </c>
      <c r="G38" s="142" t="s">
        <v>710</v>
      </c>
      <c r="H38" s="143">
        <v>44845</v>
      </c>
      <c r="I38" s="134" t="s">
        <v>987</v>
      </c>
      <c r="J38" s="144" t="s">
        <v>988</v>
      </c>
      <c r="K38" s="145" t="s">
        <v>1104</v>
      </c>
      <c r="L38" s="146" t="s">
        <v>989</v>
      </c>
      <c r="M38" s="117" t="s">
        <v>536</v>
      </c>
      <c r="N38" s="174" t="s">
        <v>1482</v>
      </c>
      <c r="O38" s="185"/>
      <c r="P38" s="150"/>
      <c r="U38" s="95"/>
      <c r="W38" s="95"/>
      <c r="Y38" s="95"/>
    </row>
    <row r="39" spans="1:25" s="123" customFormat="1" x14ac:dyDescent="0.2">
      <c r="A39" s="126">
        <f t="shared" si="0"/>
        <v>16</v>
      </c>
      <c r="B39" s="148" t="s">
        <v>1039</v>
      </c>
      <c r="C39" s="139" t="s">
        <v>870</v>
      </c>
      <c r="D39" s="117" t="s">
        <v>1040</v>
      </c>
      <c r="E39" s="117" t="s">
        <v>532</v>
      </c>
      <c r="F39" s="117" t="s">
        <v>633</v>
      </c>
      <c r="G39" s="142" t="s">
        <v>1041</v>
      </c>
      <c r="H39" s="143">
        <v>44860</v>
      </c>
      <c r="I39" s="134" t="s">
        <v>1042</v>
      </c>
      <c r="J39" s="144" t="s">
        <v>1043</v>
      </c>
      <c r="K39" s="145" t="s">
        <v>1227</v>
      </c>
      <c r="L39" s="146" t="s">
        <v>1044</v>
      </c>
      <c r="M39" s="117" t="s">
        <v>536</v>
      </c>
      <c r="N39" s="174" t="s">
        <v>1482</v>
      </c>
      <c r="O39" s="185"/>
      <c r="P39" s="150"/>
      <c r="U39" s="95"/>
      <c r="W39" s="95"/>
      <c r="Y39" s="95"/>
    </row>
    <row r="40" spans="1:25" s="123" customFormat="1" x14ac:dyDescent="0.2">
      <c r="A40" s="126">
        <f t="shared" si="0"/>
        <v>17</v>
      </c>
      <c r="B40" s="148" t="s">
        <v>1200</v>
      </c>
      <c r="C40" s="139" t="s">
        <v>870</v>
      </c>
      <c r="D40" s="117" t="s">
        <v>1201</v>
      </c>
      <c r="E40" s="117" t="s">
        <v>532</v>
      </c>
      <c r="F40" s="117" t="s">
        <v>633</v>
      </c>
      <c r="G40" s="142" t="s">
        <v>710</v>
      </c>
      <c r="H40" s="143">
        <v>44882</v>
      </c>
      <c r="I40" s="134" t="s">
        <v>1206</v>
      </c>
      <c r="J40" s="144" t="s">
        <v>1207</v>
      </c>
      <c r="K40" s="145" t="s">
        <v>1208</v>
      </c>
      <c r="L40" s="146" t="s">
        <v>1209</v>
      </c>
      <c r="M40" s="117" t="s">
        <v>536</v>
      </c>
      <c r="N40" s="174" t="s">
        <v>1482</v>
      </c>
      <c r="O40" s="185"/>
      <c r="P40" s="150"/>
      <c r="U40" s="95"/>
      <c r="W40" s="95"/>
      <c r="Y40" s="95"/>
    </row>
    <row r="41" spans="1:25" s="123" customFormat="1" x14ac:dyDescent="0.2">
      <c r="A41" s="126">
        <f t="shared" si="0"/>
        <v>18</v>
      </c>
      <c r="B41" s="148" t="s">
        <v>1204</v>
      </c>
      <c r="C41" s="139" t="s">
        <v>870</v>
      </c>
      <c r="D41" s="117" t="s">
        <v>1205</v>
      </c>
      <c r="E41" s="117" t="s">
        <v>532</v>
      </c>
      <c r="F41" s="117" t="s">
        <v>633</v>
      </c>
      <c r="G41" s="142" t="s">
        <v>708</v>
      </c>
      <c r="H41" s="143">
        <v>44882</v>
      </c>
      <c r="I41" s="134" t="s">
        <v>1213</v>
      </c>
      <c r="J41" s="144" t="s">
        <v>1214</v>
      </c>
      <c r="K41" s="145" t="s">
        <v>1215</v>
      </c>
      <c r="L41" s="146" t="s">
        <v>1216</v>
      </c>
      <c r="M41" s="117" t="s">
        <v>538</v>
      </c>
      <c r="N41" s="174" t="s">
        <v>1482</v>
      </c>
      <c r="O41" s="185"/>
      <c r="P41" s="150"/>
      <c r="U41" s="95"/>
      <c r="W41" s="95"/>
      <c r="Y41" s="95"/>
    </row>
    <row r="42" spans="1:25" s="123" customFormat="1" x14ac:dyDescent="0.2">
      <c r="A42" s="126">
        <f t="shared" si="0"/>
        <v>19</v>
      </c>
      <c r="B42" s="148" t="s">
        <v>682</v>
      </c>
      <c r="C42" s="139" t="s">
        <v>870</v>
      </c>
      <c r="D42" s="117" t="s">
        <v>684</v>
      </c>
      <c r="E42" s="117" t="s">
        <v>532</v>
      </c>
      <c r="F42" s="117" t="s">
        <v>633</v>
      </c>
      <c r="G42" s="142" t="s">
        <v>708</v>
      </c>
      <c r="H42" s="143">
        <v>44707</v>
      </c>
      <c r="I42" s="134" t="s">
        <v>685</v>
      </c>
      <c r="J42" s="144" t="s">
        <v>686</v>
      </c>
      <c r="K42" s="145" t="s">
        <v>1099</v>
      </c>
      <c r="L42" s="146" t="s">
        <v>687</v>
      </c>
      <c r="M42" s="117" t="s">
        <v>538</v>
      </c>
      <c r="N42" s="174" t="s">
        <v>1658</v>
      </c>
      <c r="O42" s="185"/>
      <c r="P42" s="150"/>
      <c r="U42" s="95"/>
      <c r="W42" s="95"/>
      <c r="Y42" s="95"/>
    </row>
    <row r="43" spans="1:25" s="123" customFormat="1" x14ac:dyDescent="0.2">
      <c r="A43" s="126">
        <f t="shared" si="0"/>
        <v>20</v>
      </c>
      <c r="B43" s="148" t="s">
        <v>1202</v>
      </c>
      <c r="C43" s="139" t="s">
        <v>870</v>
      </c>
      <c r="D43" s="117" t="s">
        <v>1203</v>
      </c>
      <c r="E43" s="117" t="s">
        <v>532</v>
      </c>
      <c r="F43" s="117" t="s">
        <v>633</v>
      </c>
      <c r="G43" s="142" t="s">
        <v>710</v>
      </c>
      <c r="H43" s="143">
        <v>44882</v>
      </c>
      <c r="I43" s="134" t="s">
        <v>1210</v>
      </c>
      <c r="J43" s="144" t="s">
        <v>1211</v>
      </c>
      <c r="K43" s="145" t="s">
        <v>1245</v>
      </c>
      <c r="L43" s="146" t="s">
        <v>1212</v>
      </c>
      <c r="M43" s="117" t="s">
        <v>536</v>
      </c>
      <c r="N43" s="174" t="s">
        <v>1658</v>
      </c>
      <c r="O43" s="185"/>
      <c r="P43" s="150"/>
      <c r="U43" s="95"/>
      <c r="W43" s="95"/>
      <c r="Y43" s="95"/>
    </row>
    <row r="44" spans="1:25" s="123" customFormat="1" x14ac:dyDescent="0.2">
      <c r="A44" s="126">
        <f t="shared" si="0"/>
        <v>21</v>
      </c>
      <c r="B44" s="148" t="s">
        <v>626</v>
      </c>
      <c r="C44" s="139" t="s">
        <v>627</v>
      </c>
      <c r="D44" s="117" t="s">
        <v>628</v>
      </c>
      <c r="E44" s="117" t="s">
        <v>532</v>
      </c>
      <c r="F44" s="117" t="s">
        <v>633</v>
      </c>
      <c r="G44" s="142" t="s">
        <v>709</v>
      </c>
      <c r="H44" s="143">
        <v>44686</v>
      </c>
      <c r="I44" s="134" t="s">
        <v>629</v>
      </c>
      <c r="J44" s="144" t="s">
        <v>630</v>
      </c>
      <c r="K44" s="145" t="s">
        <v>1094</v>
      </c>
      <c r="L44" s="146" t="s">
        <v>631</v>
      </c>
      <c r="M44" s="117" t="s">
        <v>538</v>
      </c>
      <c r="N44" s="117" t="s">
        <v>748</v>
      </c>
      <c r="O44" s="185"/>
      <c r="P44" s="150"/>
      <c r="U44" s="95"/>
      <c r="W44" s="95"/>
      <c r="Y44" s="95"/>
    </row>
    <row r="45" spans="1:25" s="123" customFormat="1" x14ac:dyDescent="0.2">
      <c r="A45" s="126">
        <f t="shared" si="0"/>
        <v>22</v>
      </c>
      <c r="B45" s="148" t="s">
        <v>994</v>
      </c>
      <c r="C45" s="139" t="s">
        <v>995</v>
      </c>
      <c r="D45" s="117" t="s">
        <v>996</v>
      </c>
      <c r="E45" s="117" t="s">
        <v>532</v>
      </c>
      <c r="F45" s="117" t="s">
        <v>633</v>
      </c>
      <c r="G45" s="142" t="s">
        <v>997</v>
      </c>
      <c r="H45" s="143">
        <v>44847</v>
      </c>
      <c r="I45" s="134" t="s">
        <v>998</v>
      </c>
      <c r="J45" s="144" t="s">
        <v>999</v>
      </c>
      <c r="K45" s="145" t="s">
        <v>1095</v>
      </c>
      <c r="L45" s="146" t="s">
        <v>1000</v>
      </c>
      <c r="M45" s="117" t="s">
        <v>538</v>
      </c>
      <c r="N45" s="117" t="s">
        <v>748</v>
      </c>
      <c r="O45" s="185"/>
      <c r="P45" s="150"/>
      <c r="U45" s="95"/>
      <c r="W45" s="95"/>
      <c r="Y45" s="95"/>
    </row>
    <row r="46" spans="1:25" s="123" customFormat="1" x14ac:dyDescent="0.2">
      <c r="A46" s="126">
        <f t="shared" si="0"/>
        <v>23</v>
      </c>
      <c r="B46" s="148" t="s">
        <v>789</v>
      </c>
      <c r="C46" s="139" t="s">
        <v>790</v>
      </c>
      <c r="D46" s="117" t="s">
        <v>791</v>
      </c>
      <c r="E46" s="117" t="s">
        <v>532</v>
      </c>
      <c r="F46" s="117" t="s">
        <v>633</v>
      </c>
      <c r="G46" s="142" t="s">
        <v>711</v>
      </c>
      <c r="H46" s="143">
        <v>44789</v>
      </c>
      <c r="I46" s="134" t="s">
        <v>792</v>
      </c>
      <c r="J46" s="144" t="s">
        <v>793</v>
      </c>
      <c r="K46" s="145" t="s">
        <v>1096</v>
      </c>
      <c r="L46" s="146" t="s">
        <v>794</v>
      </c>
      <c r="M46" s="117" t="s">
        <v>538</v>
      </c>
      <c r="N46" s="117" t="s">
        <v>748</v>
      </c>
      <c r="O46" s="185"/>
      <c r="P46" s="150"/>
      <c r="U46" s="95"/>
      <c r="W46" s="95"/>
      <c r="Y46" s="95"/>
    </row>
    <row r="47" spans="1:25" s="123" customFormat="1" x14ac:dyDescent="0.2">
      <c r="A47" s="126">
        <f t="shared" si="0"/>
        <v>24</v>
      </c>
      <c r="B47" s="148" t="s">
        <v>908</v>
      </c>
      <c r="C47" s="139" t="s">
        <v>676</v>
      </c>
      <c r="D47" s="117" t="s">
        <v>909</v>
      </c>
      <c r="E47" s="117" t="s">
        <v>532</v>
      </c>
      <c r="F47" s="117" t="s">
        <v>633</v>
      </c>
      <c r="G47" s="142" t="s">
        <v>711</v>
      </c>
      <c r="H47" s="143">
        <v>44821</v>
      </c>
      <c r="I47" s="134" t="s">
        <v>910</v>
      </c>
      <c r="J47" s="144" t="s">
        <v>911</v>
      </c>
      <c r="K47" s="145" t="s">
        <v>1097</v>
      </c>
      <c r="L47" s="146" t="s">
        <v>912</v>
      </c>
      <c r="M47" s="117" t="s">
        <v>538</v>
      </c>
      <c r="N47" s="117" t="s">
        <v>748</v>
      </c>
      <c r="O47" s="185"/>
      <c r="P47" s="150"/>
      <c r="U47" s="95"/>
      <c r="W47" s="95"/>
      <c r="Y47" s="95"/>
    </row>
    <row r="48" spans="1:25" s="123" customFormat="1" x14ac:dyDescent="0.2">
      <c r="A48" s="126">
        <f t="shared" si="0"/>
        <v>25</v>
      </c>
      <c r="B48" s="148" t="s">
        <v>731</v>
      </c>
      <c r="C48" s="139" t="s">
        <v>1379</v>
      </c>
      <c r="D48" s="117" t="s">
        <v>732</v>
      </c>
      <c r="E48" s="117" t="s">
        <v>532</v>
      </c>
      <c r="F48" s="117" t="s">
        <v>633</v>
      </c>
      <c r="G48" s="142" t="s">
        <v>708</v>
      </c>
      <c r="H48" s="143">
        <v>44738</v>
      </c>
      <c r="I48" s="134" t="s">
        <v>733</v>
      </c>
      <c r="J48" s="144" t="s">
        <v>734</v>
      </c>
      <c r="K48" s="145" t="s">
        <v>1101</v>
      </c>
      <c r="L48" s="146" t="s">
        <v>735</v>
      </c>
      <c r="M48" s="117" t="s">
        <v>538</v>
      </c>
      <c r="N48" s="174" t="s">
        <v>1378</v>
      </c>
      <c r="O48" s="185"/>
      <c r="P48" s="150"/>
      <c r="U48" s="95"/>
      <c r="W48" s="95"/>
      <c r="Y48" s="95"/>
    </row>
    <row r="49" spans="1:25" s="123" customFormat="1" x14ac:dyDescent="0.2">
      <c r="A49" s="126">
        <f t="shared" si="0"/>
        <v>26</v>
      </c>
      <c r="B49" s="148" t="s">
        <v>829</v>
      </c>
      <c r="C49" s="139" t="s">
        <v>830</v>
      </c>
      <c r="D49" s="117" t="s">
        <v>831</v>
      </c>
      <c r="E49" s="117" t="s">
        <v>532</v>
      </c>
      <c r="F49" s="117" t="s">
        <v>633</v>
      </c>
      <c r="G49" s="142" t="s">
        <v>710</v>
      </c>
      <c r="H49" s="143">
        <v>44796</v>
      </c>
      <c r="I49" s="134" t="s">
        <v>832</v>
      </c>
      <c r="J49" s="144" t="s">
        <v>833</v>
      </c>
      <c r="K49" s="145" t="s">
        <v>1098</v>
      </c>
      <c r="L49" s="146" t="s">
        <v>834</v>
      </c>
      <c r="M49" s="117" t="s">
        <v>536</v>
      </c>
      <c r="N49" s="117" t="s">
        <v>748</v>
      </c>
      <c r="O49" s="185"/>
      <c r="P49" s="150"/>
      <c r="U49" s="95"/>
      <c r="W49" s="95"/>
      <c r="Y49" s="95"/>
    </row>
    <row r="50" spans="1:25" s="123" customFormat="1" x14ac:dyDescent="0.2">
      <c r="A50" s="126">
        <f t="shared" si="0"/>
        <v>27</v>
      </c>
      <c r="B50" s="148" t="s">
        <v>1474</v>
      </c>
      <c r="C50" s="139" t="s">
        <v>1475</v>
      </c>
      <c r="D50" s="117" t="s">
        <v>1476</v>
      </c>
      <c r="E50" s="117" t="s">
        <v>532</v>
      </c>
      <c r="F50" s="117" t="s">
        <v>633</v>
      </c>
      <c r="G50" s="142" t="s">
        <v>708</v>
      </c>
      <c r="H50" s="143">
        <v>45055</v>
      </c>
      <c r="I50" s="134" t="s">
        <v>1477</v>
      </c>
      <c r="J50" s="144" t="s">
        <v>1478</v>
      </c>
      <c r="K50" s="145" t="s">
        <v>1479</v>
      </c>
      <c r="L50" s="146" t="s">
        <v>1508</v>
      </c>
      <c r="M50" s="117" t="s">
        <v>538</v>
      </c>
      <c r="N50" s="117" t="s">
        <v>748</v>
      </c>
      <c r="O50" s="185"/>
      <c r="P50" s="150"/>
      <c r="U50" s="95"/>
      <c r="W50" s="95"/>
      <c r="Y50" s="95"/>
    </row>
    <row r="51" spans="1:25" s="123" customFormat="1" x14ac:dyDescent="0.2">
      <c r="A51" s="126">
        <f t="shared" si="0"/>
        <v>28</v>
      </c>
      <c r="B51" s="158" t="s">
        <v>719</v>
      </c>
      <c r="C51" s="133" t="s">
        <v>1657</v>
      </c>
      <c r="D51" s="117" t="s">
        <v>1058</v>
      </c>
      <c r="E51" s="117" t="s">
        <v>532</v>
      </c>
      <c r="F51" s="117" t="s">
        <v>633</v>
      </c>
      <c r="G51" s="142" t="s">
        <v>710</v>
      </c>
      <c r="H51" s="143">
        <v>44863</v>
      </c>
      <c r="I51" s="159" t="s">
        <v>720</v>
      </c>
      <c r="J51" s="160" t="s">
        <v>721</v>
      </c>
      <c r="K51" s="161" t="s">
        <v>1151</v>
      </c>
      <c r="L51" s="165" t="s">
        <v>1061</v>
      </c>
      <c r="M51" s="117" t="s">
        <v>538</v>
      </c>
      <c r="N51" s="174" t="s">
        <v>1658</v>
      </c>
      <c r="O51" s="95"/>
      <c r="P51" s="95"/>
      <c r="Q51" s="95"/>
      <c r="R51" s="95"/>
      <c r="U51" s="95"/>
      <c r="W51" s="95"/>
      <c r="Y51" s="95"/>
    </row>
    <row r="52" spans="1:25" s="123" customFormat="1" x14ac:dyDescent="0.2">
      <c r="A52" s="126">
        <f t="shared" si="0"/>
        <v>29</v>
      </c>
      <c r="B52" s="148" t="s">
        <v>742</v>
      </c>
      <c r="C52" s="139" t="s">
        <v>683</v>
      </c>
      <c r="D52" s="117" t="s">
        <v>743</v>
      </c>
      <c r="E52" s="117" t="s">
        <v>532</v>
      </c>
      <c r="F52" s="117" t="s">
        <v>633</v>
      </c>
      <c r="G52" s="142" t="s">
        <v>708</v>
      </c>
      <c r="H52" s="143">
        <v>44768</v>
      </c>
      <c r="I52" s="134" t="s">
        <v>744</v>
      </c>
      <c r="J52" s="144" t="s">
        <v>745</v>
      </c>
      <c r="K52" s="145" t="s">
        <v>1103</v>
      </c>
      <c r="L52" s="146" t="s">
        <v>1740</v>
      </c>
      <c r="M52" s="117" t="s">
        <v>538</v>
      </c>
      <c r="N52" s="149" t="s">
        <v>649</v>
      </c>
      <c r="O52" s="185"/>
      <c r="P52" s="150"/>
      <c r="U52" s="95"/>
      <c r="W52" s="95"/>
      <c r="Y52" s="95"/>
    </row>
    <row r="53" spans="1:25" s="123" customFormat="1" x14ac:dyDescent="0.2">
      <c r="A53" s="126">
        <f t="shared" si="0"/>
        <v>30</v>
      </c>
      <c r="B53" s="148" t="s">
        <v>1640</v>
      </c>
      <c r="C53" s="139" t="s">
        <v>683</v>
      </c>
      <c r="D53" s="117" t="s">
        <v>1641</v>
      </c>
      <c r="E53" s="117" t="s">
        <v>532</v>
      </c>
      <c r="F53" s="117" t="s">
        <v>633</v>
      </c>
      <c r="G53" s="142" t="s">
        <v>710</v>
      </c>
      <c r="H53" s="143">
        <v>45164</v>
      </c>
      <c r="I53" s="134" t="s">
        <v>1643</v>
      </c>
      <c r="J53" s="144" t="s">
        <v>1688</v>
      </c>
      <c r="K53" s="145" t="s">
        <v>1644</v>
      </c>
      <c r="L53" s="146" t="s">
        <v>1645</v>
      </c>
      <c r="M53" s="117" t="s">
        <v>536</v>
      </c>
      <c r="N53" s="117" t="s">
        <v>748</v>
      </c>
      <c r="O53" s="185"/>
      <c r="P53" s="150"/>
      <c r="U53" s="95"/>
      <c r="W53" s="95"/>
      <c r="Y53" s="95"/>
    </row>
    <row r="54" spans="1:25" s="123" customFormat="1" x14ac:dyDescent="0.2">
      <c r="A54" s="126">
        <f t="shared" si="0"/>
        <v>31</v>
      </c>
      <c r="B54" s="148" t="s">
        <v>1628</v>
      </c>
      <c r="C54" s="139" t="s">
        <v>683</v>
      </c>
      <c r="D54" s="117" t="s">
        <v>1642</v>
      </c>
      <c r="E54" s="117" t="s">
        <v>532</v>
      </c>
      <c r="F54" s="117" t="s">
        <v>633</v>
      </c>
      <c r="G54" s="142" t="s">
        <v>710</v>
      </c>
      <c r="H54" s="143">
        <v>45164</v>
      </c>
      <c r="I54" s="134" t="s">
        <v>1646</v>
      </c>
      <c r="J54" s="144" t="s">
        <v>1647</v>
      </c>
      <c r="K54" s="145" t="s">
        <v>1648</v>
      </c>
      <c r="L54" s="146" t="s">
        <v>1649</v>
      </c>
      <c r="M54" s="117" t="s">
        <v>536</v>
      </c>
      <c r="N54" s="117" t="s">
        <v>748</v>
      </c>
      <c r="O54" s="185"/>
      <c r="P54" s="150"/>
      <c r="U54" s="95"/>
      <c r="W54" s="95"/>
      <c r="Y54" s="95"/>
    </row>
    <row r="55" spans="1:25" s="40" customFormat="1" ht="14" x14ac:dyDescent="0.2">
      <c r="A55" s="38"/>
      <c r="B55" s="77"/>
      <c r="C55" s="77"/>
      <c r="D55" s="41"/>
      <c r="E55" s="77"/>
      <c r="F55" s="77"/>
      <c r="G55" s="63"/>
      <c r="H55" s="77"/>
      <c r="I55" s="38"/>
      <c r="J55" s="48"/>
      <c r="K55" s="89"/>
      <c r="L55" s="89"/>
      <c r="M55" s="38"/>
      <c r="N55" s="38"/>
      <c r="O55" s="63"/>
      <c r="P55" s="77"/>
      <c r="S55" s="186"/>
      <c r="U55" s="41"/>
      <c r="W55" s="41"/>
      <c r="Y55" s="41"/>
    </row>
    <row r="56" spans="1:25" s="97" customFormat="1" ht="16" x14ac:dyDescent="0.2">
      <c r="A56" s="109"/>
      <c r="B56" s="233" t="s">
        <v>483</v>
      </c>
      <c r="C56" s="233"/>
      <c r="D56" s="233"/>
      <c r="E56" s="106"/>
      <c r="F56" s="106"/>
      <c r="G56" s="111"/>
      <c r="H56" s="106"/>
      <c r="I56" s="105"/>
      <c r="J56" s="110"/>
      <c r="K56" s="103"/>
      <c r="L56" s="103"/>
      <c r="M56" s="108"/>
      <c r="N56" s="108"/>
      <c r="O56" s="201"/>
      <c r="P56" s="81"/>
    </row>
    <row r="57" spans="1:25" s="123" customFormat="1" x14ac:dyDescent="0.2">
      <c r="A57" s="126">
        <v>1</v>
      </c>
      <c r="B57" s="133" t="s">
        <v>516</v>
      </c>
      <c r="C57" s="133" t="s">
        <v>1306</v>
      </c>
      <c r="D57" s="117" t="s">
        <v>517</v>
      </c>
      <c r="E57" s="126" t="s">
        <v>532</v>
      </c>
      <c r="F57" s="117" t="s">
        <v>633</v>
      </c>
      <c r="G57" s="142" t="s">
        <v>795</v>
      </c>
      <c r="H57" s="143">
        <v>44253</v>
      </c>
      <c r="I57" s="120" t="s">
        <v>555</v>
      </c>
      <c r="J57" s="144" t="s">
        <v>556</v>
      </c>
      <c r="K57" s="145" t="s">
        <v>557</v>
      </c>
      <c r="L57" s="135" t="s">
        <v>558</v>
      </c>
      <c r="M57" s="117" t="s">
        <v>538</v>
      </c>
      <c r="N57" s="117" t="s">
        <v>748</v>
      </c>
      <c r="O57" s="150"/>
      <c r="P57" s="150"/>
      <c r="S57" s="187"/>
      <c r="U57" s="95"/>
      <c r="W57" s="95"/>
      <c r="Y57" s="95"/>
    </row>
    <row r="58" spans="1:25" s="123" customFormat="1" x14ac:dyDescent="0.2">
      <c r="A58" s="126">
        <f>A57+1</f>
        <v>2</v>
      </c>
      <c r="B58" s="228" t="s">
        <v>1745</v>
      </c>
      <c r="C58" s="133" t="s">
        <v>1572</v>
      </c>
      <c r="D58" s="117" t="s">
        <v>1746</v>
      </c>
      <c r="E58" s="126" t="s">
        <v>532</v>
      </c>
      <c r="F58" s="117" t="s">
        <v>633</v>
      </c>
      <c r="G58" s="142" t="s">
        <v>795</v>
      </c>
      <c r="H58" s="143">
        <v>45342</v>
      </c>
      <c r="I58" s="120" t="s">
        <v>1747</v>
      </c>
      <c r="J58" s="144" t="s">
        <v>1748</v>
      </c>
      <c r="K58" s="145" t="s">
        <v>1749</v>
      </c>
      <c r="L58" s="135" t="s">
        <v>1750</v>
      </c>
      <c r="M58" s="117" t="s">
        <v>572</v>
      </c>
      <c r="N58" s="117"/>
      <c r="O58" s="150" t="s">
        <v>748</v>
      </c>
      <c r="P58" s="150"/>
      <c r="S58" s="187"/>
      <c r="U58" s="95"/>
      <c r="W58" s="95"/>
      <c r="Y58" s="95"/>
    </row>
    <row r="59" spans="1:25" s="123" customFormat="1" x14ac:dyDescent="0.2">
      <c r="A59" s="126">
        <f>A58+1</f>
        <v>3</v>
      </c>
      <c r="B59" s="133" t="s">
        <v>499</v>
      </c>
      <c r="C59" s="133" t="s">
        <v>620</v>
      </c>
      <c r="D59" s="117" t="s">
        <v>605</v>
      </c>
      <c r="E59" s="126" t="s">
        <v>532</v>
      </c>
      <c r="F59" s="117" t="s">
        <v>633</v>
      </c>
      <c r="G59" s="142" t="s">
        <v>710</v>
      </c>
      <c r="H59" s="143">
        <v>44434</v>
      </c>
      <c r="I59" s="120" t="s">
        <v>559</v>
      </c>
      <c r="J59" s="144" t="s">
        <v>560</v>
      </c>
      <c r="K59" s="145" t="s">
        <v>1105</v>
      </c>
      <c r="L59" s="135" t="s">
        <v>561</v>
      </c>
      <c r="M59" s="117" t="s">
        <v>538</v>
      </c>
      <c r="N59" s="117" t="s">
        <v>748</v>
      </c>
      <c r="O59" s="150"/>
      <c r="P59" s="150"/>
      <c r="S59" s="187"/>
      <c r="U59" s="95"/>
      <c r="W59" s="95"/>
      <c r="Y59" s="95"/>
    </row>
    <row r="60" spans="1:25" s="123" customFormat="1" x14ac:dyDescent="0.2">
      <c r="A60" s="126">
        <f t="shared" ref="A60:A67" si="1">A59+1</f>
        <v>4</v>
      </c>
      <c r="B60" s="133" t="s">
        <v>501</v>
      </c>
      <c r="C60" s="133" t="s">
        <v>620</v>
      </c>
      <c r="D60" s="117" t="s">
        <v>606</v>
      </c>
      <c r="E60" s="126" t="s">
        <v>532</v>
      </c>
      <c r="F60" s="117" t="s">
        <v>633</v>
      </c>
      <c r="G60" s="142"/>
      <c r="H60" s="143">
        <v>44489</v>
      </c>
      <c r="I60" s="120" t="s">
        <v>562</v>
      </c>
      <c r="J60" s="144" t="s">
        <v>563</v>
      </c>
      <c r="K60" s="145" t="s">
        <v>1106</v>
      </c>
      <c r="L60" s="135" t="s">
        <v>564</v>
      </c>
      <c r="M60" s="117" t="s">
        <v>538</v>
      </c>
      <c r="N60" s="117" t="s">
        <v>748</v>
      </c>
      <c r="O60" s="185"/>
      <c r="P60" s="150"/>
      <c r="S60" s="187"/>
      <c r="U60" s="95"/>
      <c r="W60" s="95"/>
      <c r="Y60" s="95"/>
    </row>
    <row r="61" spans="1:25" s="123" customFormat="1" x14ac:dyDescent="0.2">
      <c r="A61" s="126">
        <f t="shared" si="1"/>
        <v>5</v>
      </c>
      <c r="B61" s="133" t="s">
        <v>1457</v>
      </c>
      <c r="C61" s="133" t="s">
        <v>620</v>
      </c>
      <c r="D61" s="117" t="s">
        <v>1458</v>
      </c>
      <c r="E61" s="126" t="s">
        <v>532</v>
      </c>
      <c r="F61" s="117" t="s">
        <v>633</v>
      </c>
      <c r="G61" s="142" t="s">
        <v>710</v>
      </c>
      <c r="H61" s="143">
        <v>45052</v>
      </c>
      <c r="I61" s="120" t="s">
        <v>1459</v>
      </c>
      <c r="J61" s="144" t="s">
        <v>1460</v>
      </c>
      <c r="K61" s="145" t="s">
        <v>1461</v>
      </c>
      <c r="L61" s="135" t="s">
        <v>1462</v>
      </c>
      <c r="M61" s="117" t="s">
        <v>538</v>
      </c>
      <c r="N61" s="117" t="s">
        <v>748</v>
      </c>
      <c r="O61" s="185"/>
      <c r="P61" s="150"/>
      <c r="S61" s="187"/>
      <c r="U61" s="95"/>
      <c r="W61" s="95"/>
      <c r="Y61" s="95"/>
    </row>
    <row r="62" spans="1:25" s="123" customFormat="1" x14ac:dyDescent="0.2">
      <c r="A62" s="126">
        <f t="shared" si="1"/>
        <v>6</v>
      </c>
      <c r="B62" s="133" t="s">
        <v>652</v>
      </c>
      <c r="C62" s="133" t="s">
        <v>620</v>
      </c>
      <c r="D62" s="117" t="s">
        <v>653</v>
      </c>
      <c r="E62" s="126" t="s">
        <v>532</v>
      </c>
      <c r="F62" s="117" t="s">
        <v>633</v>
      </c>
      <c r="G62" s="142" t="s">
        <v>711</v>
      </c>
      <c r="H62" s="143">
        <v>44693</v>
      </c>
      <c r="I62" s="120" t="s">
        <v>654</v>
      </c>
      <c r="J62" s="144" t="s">
        <v>655</v>
      </c>
      <c r="K62" s="145" t="s">
        <v>1107</v>
      </c>
      <c r="L62" s="135" t="s">
        <v>656</v>
      </c>
      <c r="M62" s="117" t="s">
        <v>538</v>
      </c>
      <c r="N62" s="117" t="s">
        <v>748</v>
      </c>
      <c r="O62" s="150"/>
      <c r="P62" s="150"/>
      <c r="S62" s="187"/>
      <c r="U62" s="95"/>
      <c r="W62" s="95"/>
      <c r="Y62" s="95"/>
    </row>
    <row r="63" spans="1:25" s="123" customFormat="1" x14ac:dyDescent="0.2">
      <c r="A63" s="126">
        <f t="shared" si="1"/>
        <v>7</v>
      </c>
      <c r="B63" s="133" t="s">
        <v>1254</v>
      </c>
      <c r="C63" s="133" t="s">
        <v>500</v>
      </c>
      <c r="D63" s="117" t="s">
        <v>1255</v>
      </c>
      <c r="E63" s="126" t="s">
        <v>532</v>
      </c>
      <c r="F63" s="117" t="s">
        <v>633</v>
      </c>
      <c r="G63" s="142" t="s">
        <v>707</v>
      </c>
      <c r="H63" s="143">
        <v>44942</v>
      </c>
      <c r="I63" s="120" t="s">
        <v>1256</v>
      </c>
      <c r="J63" s="144" t="s">
        <v>1257</v>
      </c>
      <c r="K63" s="145" t="s">
        <v>1325</v>
      </c>
      <c r="L63" s="135" t="s">
        <v>1258</v>
      </c>
      <c r="M63" s="117" t="s">
        <v>538</v>
      </c>
      <c r="N63" s="117" t="s">
        <v>748</v>
      </c>
      <c r="O63" s="150"/>
      <c r="P63" s="150"/>
      <c r="S63" s="187"/>
      <c r="U63" s="95"/>
      <c r="W63" s="95"/>
      <c r="Y63" s="95"/>
    </row>
    <row r="64" spans="1:25" s="123" customFormat="1" x14ac:dyDescent="0.2">
      <c r="A64" s="126">
        <f t="shared" si="1"/>
        <v>8</v>
      </c>
      <c r="B64" s="133" t="s">
        <v>1497</v>
      </c>
      <c r="C64" s="133" t="s">
        <v>500</v>
      </c>
      <c r="D64" s="117" t="s">
        <v>1498</v>
      </c>
      <c r="E64" s="126" t="s">
        <v>532</v>
      </c>
      <c r="F64" s="117" t="s">
        <v>633</v>
      </c>
      <c r="G64" s="142" t="s">
        <v>710</v>
      </c>
      <c r="H64" s="143">
        <v>45062</v>
      </c>
      <c r="I64" s="120" t="s">
        <v>1503</v>
      </c>
      <c r="J64" s="144" t="s">
        <v>1504</v>
      </c>
      <c r="K64" s="145" t="s">
        <v>1505</v>
      </c>
      <c r="L64" s="135" t="s">
        <v>1506</v>
      </c>
      <c r="M64" s="117" t="s">
        <v>538</v>
      </c>
      <c r="N64" s="117" t="s">
        <v>748</v>
      </c>
      <c r="O64" s="150"/>
      <c r="P64" s="150"/>
      <c r="S64" s="187"/>
      <c r="U64" s="95"/>
      <c r="W64" s="95"/>
      <c r="Y64" s="95"/>
    </row>
    <row r="65" spans="1:25" s="123" customFormat="1" x14ac:dyDescent="0.2">
      <c r="A65" s="126">
        <f t="shared" si="1"/>
        <v>9</v>
      </c>
      <c r="B65" s="133" t="s">
        <v>1535</v>
      </c>
      <c r="C65" s="133" t="s">
        <v>500</v>
      </c>
      <c r="D65" s="117" t="s">
        <v>1536</v>
      </c>
      <c r="E65" s="126" t="s">
        <v>532</v>
      </c>
      <c r="F65" s="117" t="s">
        <v>633</v>
      </c>
      <c r="G65" s="142" t="s">
        <v>708</v>
      </c>
      <c r="H65" s="143">
        <v>45103</v>
      </c>
      <c r="I65" s="120" t="s">
        <v>1539</v>
      </c>
      <c r="J65" s="144" t="s">
        <v>1540</v>
      </c>
      <c r="K65" s="145" t="s">
        <v>1541</v>
      </c>
      <c r="L65" s="135" t="s">
        <v>1542</v>
      </c>
      <c r="M65" s="117" t="s">
        <v>536</v>
      </c>
      <c r="N65" s="117" t="s">
        <v>748</v>
      </c>
      <c r="O65" s="150"/>
      <c r="P65" s="150"/>
      <c r="S65" s="187"/>
      <c r="U65" s="95"/>
      <c r="W65" s="95"/>
      <c r="Y65" s="95"/>
    </row>
    <row r="66" spans="1:25" s="123" customFormat="1" x14ac:dyDescent="0.2">
      <c r="A66" s="126">
        <f t="shared" si="1"/>
        <v>10</v>
      </c>
      <c r="B66" s="133" t="s">
        <v>1537</v>
      </c>
      <c r="C66" s="133" t="s">
        <v>500</v>
      </c>
      <c r="D66" s="117" t="s">
        <v>1538</v>
      </c>
      <c r="E66" s="126" t="s">
        <v>532</v>
      </c>
      <c r="F66" s="117" t="s">
        <v>633</v>
      </c>
      <c r="G66" s="142" t="s">
        <v>708</v>
      </c>
      <c r="H66" s="143">
        <v>45103</v>
      </c>
      <c r="I66" s="120" t="s">
        <v>1543</v>
      </c>
      <c r="J66" s="144" t="s">
        <v>1544</v>
      </c>
      <c r="K66" s="145" t="s">
        <v>1545</v>
      </c>
      <c r="L66" s="135" t="s">
        <v>1546</v>
      </c>
      <c r="M66" s="117" t="s">
        <v>538</v>
      </c>
      <c r="N66" s="117" t="s">
        <v>748</v>
      </c>
      <c r="O66" s="150"/>
      <c r="P66" s="150"/>
      <c r="S66" s="187"/>
      <c r="U66" s="95"/>
      <c r="W66" s="95"/>
      <c r="Y66" s="95"/>
    </row>
    <row r="67" spans="1:25" s="123" customFormat="1" x14ac:dyDescent="0.2">
      <c r="A67" s="126">
        <f t="shared" si="1"/>
        <v>11</v>
      </c>
      <c r="B67" s="133" t="s">
        <v>1719</v>
      </c>
      <c r="C67" s="133" t="s">
        <v>500</v>
      </c>
      <c r="D67" s="117" t="s">
        <v>1741</v>
      </c>
      <c r="E67" s="126" t="s">
        <v>532</v>
      </c>
      <c r="F67" s="117" t="s">
        <v>633</v>
      </c>
      <c r="G67" s="142" t="s">
        <v>710</v>
      </c>
      <c r="H67" s="143">
        <v>45283</v>
      </c>
      <c r="I67" s="120" t="s">
        <v>1717</v>
      </c>
      <c r="J67" s="144" t="s">
        <v>1718</v>
      </c>
      <c r="K67" s="145" t="s">
        <v>1742</v>
      </c>
      <c r="L67" s="135" t="s">
        <v>1743</v>
      </c>
      <c r="M67" s="117" t="s">
        <v>538</v>
      </c>
      <c r="N67" s="117" t="s">
        <v>748</v>
      </c>
      <c r="P67" s="150"/>
      <c r="S67" s="187"/>
      <c r="U67" s="95"/>
      <c r="W67" s="95"/>
      <c r="Y67" s="95"/>
    </row>
    <row r="68" spans="1:25" s="40" customFormat="1" ht="14" x14ac:dyDescent="0.2">
      <c r="A68" s="77"/>
      <c r="B68" s="77"/>
      <c r="C68" s="77"/>
      <c r="D68" s="41"/>
      <c r="E68" s="77"/>
      <c r="F68" s="77"/>
      <c r="G68" s="63"/>
      <c r="H68" s="77"/>
      <c r="I68" s="38"/>
      <c r="J68" s="77"/>
      <c r="K68" s="90"/>
      <c r="L68" s="90"/>
      <c r="M68" s="38"/>
      <c r="N68" s="38"/>
      <c r="O68" s="63"/>
      <c r="P68" s="77"/>
      <c r="U68" s="41"/>
      <c r="W68" s="41"/>
      <c r="Y68" s="41"/>
    </row>
    <row r="69" spans="1:25" s="97" customFormat="1" ht="16" x14ac:dyDescent="0.2">
      <c r="A69" s="109"/>
      <c r="B69" s="233" t="s">
        <v>482</v>
      </c>
      <c r="C69" s="233"/>
      <c r="D69" s="233"/>
      <c r="E69" s="106"/>
      <c r="F69" s="106"/>
      <c r="G69" s="111"/>
      <c r="H69" s="106"/>
      <c r="I69" s="105"/>
      <c r="J69" s="110"/>
      <c r="K69" s="103"/>
      <c r="L69" s="103"/>
      <c r="M69" s="108"/>
      <c r="N69" s="108"/>
      <c r="O69" s="201"/>
      <c r="P69" s="81"/>
      <c r="U69" s="82"/>
      <c r="W69" s="82"/>
      <c r="Y69" s="82"/>
    </row>
    <row r="70" spans="1:25" s="123" customFormat="1" x14ac:dyDescent="0.2">
      <c r="A70" s="113">
        <v>1</v>
      </c>
      <c r="B70" s="114" t="s">
        <v>657</v>
      </c>
      <c r="C70" s="115" t="s">
        <v>1582</v>
      </c>
      <c r="D70" s="116" t="s">
        <v>704</v>
      </c>
      <c r="E70" s="117" t="s">
        <v>532</v>
      </c>
      <c r="F70" s="117" t="s">
        <v>633</v>
      </c>
      <c r="G70" s="118"/>
      <c r="H70" s="119">
        <v>44228</v>
      </c>
      <c r="I70" s="120" t="s">
        <v>537</v>
      </c>
      <c r="J70" s="120" t="s">
        <v>618</v>
      </c>
      <c r="K70" s="121" t="s">
        <v>1084</v>
      </c>
      <c r="L70" s="122" t="s">
        <v>619</v>
      </c>
      <c r="M70" s="117" t="s">
        <v>538</v>
      </c>
      <c r="N70" s="117" t="s">
        <v>748</v>
      </c>
      <c r="O70" s="150"/>
      <c r="P70" s="150"/>
      <c r="U70" s="95"/>
      <c r="W70" s="95"/>
      <c r="Y70" s="95"/>
    </row>
    <row r="71" spans="1:25" x14ac:dyDescent="0.2">
      <c r="A71" s="153">
        <f>A70+1</f>
        <v>2</v>
      </c>
      <c r="B71" s="114" t="s">
        <v>565</v>
      </c>
      <c r="C71" s="154" t="s">
        <v>1575</v>
      </c>
      <c r="D71" s="141" t="s">
        <v>705</v>
      </c>
      <c r="E71" s="153" t="s">
        <v>532</v>
      </c>
      <c r="F71" s="117" t="s">
        <v>633</v>
      </c>
      <c r="G71" s="142" t="s">
        <v>707</v>
      </c>
      <c r="H71" s="143">
        <v>44456</v>
      </c>
      <c r="I71" s="153" t="s">
        <v>566</v>
      </c>
      <c r="J71" s="155" t="s">
        <v>567</v>
      </c>
      <c r="K71" s="156" t="s">
        <v>1108</v>
      </c>
      <c r="L71" s="156" t="s">
        <v>568</v>
      </c>
      <c r="M71" s="153" t="s">
        <v>538</v>
      </c>
      <c r="N71" s="117" t="s">
        <v>748</v>
      </c>
      <c r="O71" s="150"/>
      <c r="P71"/>
      <c r="U71" s="1"/>
      <c r="W71" s="1"/>
      <c r="Y71" s="1"/>
    </row>
    <row r="72" spans="1:25" s="123" customFormat="1" x14ac:dyDescent="0.2">
      <c r="A72" s="153">
        <f>A71+1</f>
        <v>3</v>
      </c>
      <c r="B72" s="114" t="s">
        <v>777</v>
      </c>
      <c r="C72" s="114" t="s">
        <v>651</v>
      </c>
      <c r="D72" s="117" t="s">
        <v>778</v>
      </c>
      <c r="E72" s="126" t="s">
        <v>532</v>
      </c>
      <c r="F72" s="117" t="s">
        <v>633</v>
      </c>
      <c r="G72" s="142" t="s">
        <v>707</v>
      </c>
      <c r="H72" s="143">
        <v>44783</v>
      </c>
      <c r="I72" s="126" t="s">
        <v>779</v>
      </c>
      <c r="J72" s="134" t="s">
        <v>780</v>
      </c>
      <c r="K72" s="135" t="s">
        <v>1109</v>
      </c>
      <c r="L72" s="135" t="s">
        <v>781</v>
      </c>
      <c r="M72" s="126" t="s">
        <v>572</v>
      </c>
      <c r="N72" s="117" t="s">
        <v>748</v>
      </c>
      <c r="O72" s="150"/>
      <c r="P72" s="150"/>
      <c r="U72" s="95"/>
      <c r="W72" s="95"/>
      <c r="Y72" s="95"/>
    </row>
    <row r="73" spans="1:25" s="123" customFormat="1" x14ac:dyDescent="0.2">
      <c r="A73" s="153">
        <f>A72+1</f>
        <v>4</v>
      </c>
      <c r="B73" s="114" t="s">
        <v>1277</v>
      </c>
      <c r="C73" s="114" t="s">
        <v>872</v>
      </c>
      <c r="D73" s="117" t="s">
        <v>1278</v>
      </c>
      <c r="E73" s="126" t="s">
        <v>532</v>
      </c>
      <c r="F73" s="117" t="s">
        <v>633</v>
      </c>
      <c r="G73" s="142" t="s">
        <v>710</v>
      </c>
      <c r="H73" s="143">
        <v>44952</v>
      </c>
      <c r="I73" s="126" t="s">
        <v>1279</v>
      </c>
      <c r="J73" s="134" t="s">
        <v>1280</v>
      </c>
      <c r="K73" s="135" t="s">
        <v>1281</v>
      </c>
      <c r="L73" s="135" t="s">
        <v>1282</v>
      </c>
      <c r="M73" s="126" t="s">
        <v>536</v>
      </c>
      <c r="N73" s="117" t="s">
        <v>748</v>
      </c>
      <c r="O73" s="188"/>
      <c r="P73" s="150"/>
      <c r="U73" s="95"/>
      <c r="W73" s="95"/>
      <c r="Y73" s="95"/>
    </row>
    <row r="74" spans="1:25" s="123" customFormat="1" x14ac:dyDescent="0.2">
      <c r="A74" s="126">
        <f>A73+1</f>
        <v>5</v>
      </c>
      <c r="B74" s="114" t="s">
        <v>1634</v>
      </c>
      <c r="C74" s="114" t="s">
        <v>872</v>
      </c>
      <c r="D74" s="117" t="s">
        <v>1635</v>
      </c>
      <c r="E74" s="126" t="s">
        <v>532</v>
      </c>
      <c r="F74" s="117" t="s">
        <v>633</v>
      </c>
      <c r="G74" s="142" t="s">
        <v>707</v>
      </c>
      <c r="H74" s="143">
        <v>45159</v>
      </c>
      <c r="I74" s="126" t="s">
        <v>1636</v>
      </c>
      <c r="J74" s="134" t="s">
        <v>1637</v>
      </c>
      <c r="K74" s="135" t="s">
        <v>1638</v>
      </c>
      <c r="L74" s="135" t="s">
        <v>1639</v>
      </c>
      <c r="M74" s="126" t="s">
        <v>536</v>
      </c>
      <c r="N74" s="117" t="s">
        <v>748</v>
      </c>
      <c r="O74" s="188"/>
      <c r="P74" s="150"/>
      <c r="U74" s="95"/>
      <c r="W74" s="95"/>
      <c r="Y74" s="95"/>
    </row>
    <row r="75" spans="1:25" s="40" customFormat="1" ht="14" x14ac:dyDescent="0.2">
      <c r="A75" s="48"/>
      <c r="B75" s="48"/>
      <c r="C75" s="48"/>
      <c r="D75" s="52"/>
      <c r="E75" s="48"/>
      <c r="F75" s="48"/>
      <c r="G75" s="94"/>
      <c r="H75" s="48"/>
      <c r="I75" s="48"/>
      <c r="J75" s="48"/>
      <c r="K75" s="89"/>
      <c r="L75" s="89"/>
      <c r="M75" s="38"/>
      <c r="N75" s="38"/>
      <c r="O75" s="63"/>
      <c r="P75" s="38"/>
      <c r="Q75" s="41"/>
      <c r="R75" s="41"/>
      <c r="U75" s="41"/>
      <c r="W75" s="41"/>
      <c r="Y75" s="41"/>
    </row>
    <row r="76" spans="1:25" s="97" customFormat="1" ht="16" x14ac:dyDescent="0.2">
      <c r="A76" s="109"/>
      <c r="B76" s="233" t="s">
        <v>485</v>
      </c>
      <c r="C76" s="233"/>
      <c r="D76" s="233"/>
      <c r="E76" s="106"/>
      <c r="F76" s="106"/>
      <c r="G76" s="111"/>
      <c r="H76" s="106"/>
      <c r="I76" s="105"/>
      <c r="J76" s="110"/>
      <c r="K76" s="103"/>
      <c r="L76" s="103"/>
      <c r="M76" s="108"/>
      <c r="N76" s="108"/>
      <c r="O76" s="201"/>
      <c r="P76" s="81"/>
      <c r="U76" s="82"/>
      <c r="W76" s="82"/>
      <c r="Y76" s="82"/>
    </row>
    <row r="77" spans="1:25" s="40" customFormat="1" ht="14" x14ac:dyDescent="0.2">
      <c r="A77" s="37"/>
      <c r="B77" s="49"/>
      <c r="C77" s="49"/>
      <c r="D77" s="58"/>
      <c r="E77" s="37"/>
      <c r="F77" s="37"/>
      <c r="G77" s="46"/>
      <c r="H77" s="54"/>
      <c r="I77" s="37"/>
      <c r="J77" s="60"/>
      <c r="K77" s="70"/>
      <c r="L77" s="70"/>
      <c r="M77" s="37"/>
      <c r="N77" s="37"/>
      <c r="O77" s="86"/>
      <c r="P77" s="77"/>
      <c r="U77" s="41"/>
      <c r="W77" s="41"/>
      <c r="Y77" s="41"/>
    </row>
    <row r="78" spans="1:25" s="40" customFormat="1" ht="14" x14ac:dyDescent="0.2">
      <c r="A78" s="48"/>
      <c r="B78" s="48"/>
      <c r="C78" s="48"/>
      <c r="D78" s="52"/>
      <c r="E78" s="48"/>
      <c r="F78" s="48"/>
      <c r="G78" s="94"/>
      <c r="H78" s="48"/>
      <c r="I78" s="48"/>
      <c r="J78" s="48"/>
      <c r="K78" s="89"/>
      <c r="L78" s="89"/>
      <c r="M78" s="38"/>
      <c r="N78" s="38"/>
      <c r="O78" s="63"/>
      <c r="P78" s="41" t="s">
        <v>479</v>
      </c>
      <c r="Q78" s="41"/>
      <c r="R78" s="41"/>
      <c r="U78" s="41"/>
      <c r="W78" s="41"/>
      <c r="Y78" s="41"/>
    </row>
    <row r="79" spans="1:25" s="97" customFormat="1" ht="16" x14ac:dyDescent="0.2">
      <c r="A79" s="109"/>
      <c r="B79" s="233" t="s">
        <v>484</v>
      </c>
      <c r="C79" s="233"/>
      <c r="D79" s="233"/>
      <c r="E79" s="106"/>
      <c r="F79" s="106"/>
      <c r="G79" s="111"/>
      <c r="H79" s="106"/>
      <c r="I79" s="105"/>
      <c r="J79" s="110"/>
      <c r="K79" s="103"/>
      <c r="L79" s="103"/>
      <c r="M79" s="108"/>
      <c r="N79" s="108"/>
      <c r="O79" s="201"/>
      <c r="P79" s="82"/>
      <c r="Q79" s="82"/>
      <c r="R79" s="82"/>
      <c r="U79" s="82"/>
      <c r="W79" s="82"/>
      <c r="Y79" s="82"/>
    </row>
    <row r="80" spans="1:25" s="123" customFormat="1" x14ac:dyDescent="0.2">
      <c r="A80" s="126">
        <v>1</v>
      </c>
      <c r="B80" s="158" t="s">
        <v>1329</v>
      </c>
      <c r="C80" s="133" t="s">
        <v>493</v>
      </c>
      <c r="D80" s="117" t="s">
        <v>518</v>
      </c>
      <c r="E80" s="117" t="s">
        <v>532</v>
      </c>
      <c r="F80" s="117" t="s">
        <v>633</v>
      </c>
      <c r="G80" s="142"/>
      <c r="H80" s="143">
        <v>42790</v>
      </c>
      <c r="I80" s="120" t="s">
        <v>569</v>
      </c>
      <c r="J80" s="144" t="s">
        <v>570</v>
      </c>
      <c r="K80" s="145" t="s">
        <v>1110</v>
      </c>
      <c r="L80" s="146" t="s">
        <v>571</v>
      </c>
      <c r="M80" s="117" t="s">
        <v>572</v>
      </c>
      <c r="N80" s="117" t="s">
        <v>748</v>
      </c>
      <c r="O80" s="95"/>
      <c r="P80" s="95"/>
      <c r="Q80" s="95"/>
      <c r="R80" s="95"/>
      <c r="U80" s="95"/>
      <c r="W80" s="95"/>
      <c r="Y80" s="95"/>
    </row>
    <row r="81" spans="1:25" s="123" customFormat="1" x14ac:dyDescent="0.2">
      <c r="A81" s="126">
        <f>A80+1</f>
        <v>2</v>
      </c>
      <c r="B81" s="158" t="s">
        <v>494</v>
      </c>
      <c r="C81" s="133" t="s">
        <v>663</v>
      </c>
      <c r="D81" s="117" t="s">
        <v>519</v>
      </c>
      <c r="E81" s="117" t="s">
        <v>532</v>
      </c>
      <c r="F81" s="117" t="s">
        <v>633</v>
      </c>
      <c r="G81" s="142"/>
      <c r="H81" s="143">
        <v>43433</v>
      </c>
      <c r="I81" s="159" t="s">
        <v>573</v>
      </c>
      <c r="J81" s="160" t="s">
        <v>574</v>
      </c>
      <c r="K81" s="161" t="s">
        <v>1374</v>
      </c>
      <c r="L81" s="162" t="s">
        <v>607</v>
      </c>
      <c r="M81" s="117" t="s">
        <v>538</v>
      </c>
      <c r="N81" s="117" t="s">
        <v>748</v>
      </c>
      <c r="O81" s="95"/>
      <c r="P81" s="95"/>
      <c r="Q81" s="95"/>
      <c r="R81" s="95"/>
      <c r="U81" s="95"/>
      <c r="W81" s="95"/>
      <c r="Y81" s="95"/>
    </row>
    <row r="82" spans="1:25" s="123" customFormat="1" x14ac:dyDescent="0.2">
      <c r="A82" s="126">
        <f>A81+1</f>
        <v>3</v>
      </c>
      <c r="B82" s="158" t="s">
        <v>957</v>
      </c>
      <c r="C82" s="133" t="s">
        <v>663</v>
      </c>
      <c r="D82" s="117" t="s">
        <v>958</v>
      </c>
      <c r="E82" s="117" t="s">
        <v>532</v>
      </c>
      <c r="F82" s="117" t="s">
        <v>633</v>
      </c>
      <c r="G82" s="142" t="s">
        <v>710</v>
      </c>
      <c r="H82" s="143">
        <v>44833</v>
      </c>
      <c r="I82" s="159" t="s">
        <v>959</v>
      </c>
      <c r="J82" s="160" t="s">
        <v>960</v>
      </c>
      <c r="K82" s="161" t="s">
        <v>1111</v>
      </c>
      <c r="L82" s="162" t="s">
        <v>961</v>
      </c>
      <c r="M82" s="117" t="s">
        <v>572</v>
      </c>
      <c r="N82" s="117" t="s">
        <v>748</v>
      </c>
      <c r="O82" s="95"/>
      <c r="P82" s="95"/>
      <c r="Q82" s="95"/>
      <c r="R82" s="95"/>
      <c r="U82" s="95"/>
      <c r="W82" s="95"/>
      <c r="Y82" s="95"/>
    </row>
    <row r="83" spans="1:25" s="123" customFormat="1" x14ac:dyDescent="0.2">
      <c r="A83" s="126">
        <f t="shared" ref="A83:A153" si="2">A82+1</f>
        <v>4</v>
      </c>
      <c r="B83" s="158" t="s">
        <v>1162</v>
      </c>
      <c r="C83" s="133" t="s">
        <v>663</v>
      </c>
      <c r="D83" s="117" t="s">
        <v>1163</v>
      </c>
      <c r="E83" s="117" t="s">
        <v>532</v>
      </c>
      <c r="F83" s="117" t="s">
        <v>633</v>
      </c>
      <c r="G83" s="142"/>
      <c r="H83" s="143">
        <v>43437</v>
      </c>
      <c r="I83" s="159" t="s">
        <v>1164</v>
      </c>
      <c r="J83" s="160" t="s">
        <v>1234</v>
      </c>
      <c r="K83" s="161" t="s">
        <v>1247</v>
      </c>
      <c r="L83" s="162" t="s">
        <v>1165</v>
      </c>
      <c r="M83" s="117" t="s">
        <v>538</v>
      </c>
      <c r="N83" s="117" t="s">
        <v>748</v>
      </c>
      <c r="O83" s="185"/>
      <c r="P83" s="95"/>
      <c r="Q83" s="95"/>
      <c r="R83" s="95"/>
      <c r="U83" s="95"/>
      <c r="W83" s="95"/>
      <c r="Y83" s="95"/>
    </row>
    <row r="84" spans="1:25" s="123" customFormat="1" x14ac:dyDescent="0.2">
      <c r="A84" s="126">
        <f t="shared" si="2"/>
        <v>5</v>
      </c>
      <c r="B84" s="158" t="s">
        <v>495</v>
      </c>
      <c r="C84" s="133" t="s">
        <v>664</v>
      </c>
      <c r="D84" s="117" t="s">
        <v>520</v>
      </c>
      <c r="E84" s="117" t="s">
        <v>532</v>
      </c>
      <c r="F84" s="117" t="s">
        <v>633</v>
      </c>
      <c r="G84" s="142"/>
      <c r="H84" s="143">
        <v>44372</v>
      </c>
      <c r="I84" s="159" t="s">
        <v>575</v>
      </c>
      <c r="J84" s="160" t="s">
        <v>576</v>
      </c>
      <c r="K84" s="161" t="s">
        <v>1112</v>
      </c>
      <c r="L84" s="162" t="s">
        <v>608</v>
      </c>
      <c r="M84" s="117" t="s">
        <v>538</v>
      </c>
      <c r="N84" s="117" t="s">
        <v>748</v>
      </c>
      <c r="O84" s="95"/>
      <c r="P84" s="95"/>
      <c r="Q84" s="95"/>
      <c r="R84" s="95"/>
      <c r="U84" s="95"/>
      <c r="W84" s="95"/>
      <c r="Y84" s="95"/>
    </row>
    <row r="85" spans="1:25" s="123" customFormat="1" x14ac:dyDescent="0.2">
      <c r="A85" s="126">
        <f t="shared" si="2"/>
        <v>6</v>
      </c>
      <c r="B85" s="158" t="s">
        <v>615</v>
      </c>
      <c r="C85" s="133" t="s">
        <v>664</v>
      </c>
      <c r="D85" s="117" t="s">
        <v>616</v>
      </c>
      <c r="E85" s="117" t="s">
        <v>532</v>
      </c>
      <c r="F85" s="117" t="s">
        <v>633</v>
      </c>
      <c r="G85" s="142"/>
      <c r="H85" s="143">
        <v>44653</v>
      </c>
      <c r="I85" s="159" t="s">
        <v>577</v>
      </c>
      <c r="J85" s="160" t="s">
        <v>578</v>
      </c>
      <c r="K85" s="161" t="s">
        <v>1113</v>
      </c>
      <c r="L85" s="162" t="s">
        <v>609</v>
      </c>
      <c r="M85" s="117" t="s">
        <v>538</v>
      </c>
      <c r="N85" s="149" t="s">
        <v>649</v>
      </c>
      <c r="O85" s="95"/>
      <c r="P85" s="95"/>
      <c r="Q85" s="95"/>
      <c r="R85" s="95"/>
      <c r="U85" s="95"/>
      <c r="W85" s="95"/>
      <c r="Y85" s="95"/>
    </row>
    <row r="86" spans="1:25" s="123" customFormat="1" x14ac:dyDescent="0.2">
      <c r="A86" s="126">
        <f t="shared" si="2"/>
        <v>7</v>
      </c>
      <c r="B86" s="158" t="s">
        <v>496</v>
      </c>
      <c r="C86" s="133" t="s">
        <v>664</v>
      </c>
      <c r="D86" s="117" t="s">
        <v>579</v>
      </c>
      <c r="E86" s="117" t="s">
        <v>532</v>
      </c>
      <c r="F86" s="117" t="s">
        <v>633</v>
      </c>
      <c r="G86" s="142"/>
      <c r="H86" s="143">
        <v>44450</v>
      </c>
      <c r="I86" s="159" t="s">
        <v>580</v>
      </c>
      <c r="J86" s="160" t="s">
        <v>581</v>
      </c>
      <c r="K86" s="161" t="s">
        <v>1114</v>
      </c>
      <c r="L86" s="162" t="s">
        <v>599</v>
      </c>
      <c r="M86" s="117" t="s">
        <v>538</v>
      </c>
      <c r="N86" s="117" t="s">
        <v>748</v>
      </c>
      <c r="O86" s="95"/>
      <c r="P86" s="95"/>
      <c r="Q86" s="95"/>
      <c r="R86" s="95"/>
      <c r="U86" s="95"/>
      <c r="W86" s="95"/>
      <c r="Y86" s="95"/>
    </row>
    <row r="87" spans="1:25" s="123" customFormat="1" x14ac:dyDescent="0.2">
      <c r="A87" s="126">
        <f t="shared" si="2"/>
        <v>8</v>
      </c>
      <c r="B87" s="158" t="s">
        <v>812</v>
      </c>
      <c r="C87" s="133" t="s">
        <v>664</v>
      </c>
      <c r="D87" s="117" t="s">
        <v>813</v>
      </c>
      <c r="E87" s="117" t="s">
        <v>532</v>
      </c>
      <c r="F87" s="117" t="s">
        <v>633</v>
      </c>
      <c r="G87" s="142" t="s">
        <v>710</v>
      </c>
      <c r="H87" s="143">
        <v>44792</v>
      </c>
      <c r="I87" s="159" t="s">
        <v>814</v>
      </c>
      <c r="J87" s="160" t="s">
        <v>815</v>
      </c>
      <c r="K87" s="161" t="s">
        <v>1115</v>
      </c>
      <c r="L87" s="162" t="s">
        <v>816</v>
      </c>
      <c r="M87" s="117" t="s">
        <v>538</v>
      </c>
      <c r="N87" s="117" t="s">
        <v>748</v>
      </c>
      <c r="O87" s="95"/>
      <c r="P87" s="95"/>
      <c r="Q87" s="95"/>
      <c r="R87" s="95"/>
      <c r="U87" s="95"/>
      <c r="W87" s="95"/>
      <c r="Y87" s="95"/>
    </row>
    <row r="88" spans="1:25" s="123" customFormat="1" x14ac:dyDescent="0.2">
      <c r="A88" s="126">
        <f t="shared" si="2"/>
        <v>9</v>
      </c>
      <c r="B88" s="158" t="s">
        <v>913</v>
      </c>
      <c r="C88" s="133" t="s">
        <v>664</v>
      </c>
      <c r="D88" s="117" t="s">
        <v>914</v>
      </c>
      <c r="E88" s="117" t="s">
        <v>532</v>
      </c>
      <c r="F88" s="117" t="s">
        <v>633</v>
      </c>
      <c r="G88" s="142" t="s">
        <v>710</v>
      </c>
      <c r="H88" s="143">
        <v>44825</v>
      </c>
      <c r="I88" s="159" t="s">
        <v>915</v>
      </c>
      <c r="J88" s="160" t="s">
        <v>916</v>
      </c>
      <c r="K88" s="161" t="s">
        <v>1116</v>
      </c>
      <c r="L88" s="162" t="s">
        <v>917</v>
      </c>
      <c r="M88" s="117" t="s">
        <v>538</v>
      </c>
      <c r="N88" s="157" t="s">
        <v>748</v>
      </c>
      <c r="O88" s="95"/>
      <c r="P88" s="95"/>
      <c r="Q88" s="95"/>
      <c r="R88" s="95"/>
      <c r="U88" s="95"/>
      <c r="W88" s="95"/>
      <c r="Y88" s="95"/>
    </row>
    <row r="89" spans="1:25" s="123" customFormat="1" x14ac:dyDescent="0.2">
      <c r="A89" s="126">
        <f t="shared" si="2"/>
        <v>10</v>
      </c>
      <c r="B89" s="158" t="s">
        <v>1228</v>
      </c>
      <c r="C89" s="133" t="s">
        <v>664</v>
      </c>
      <c r="D89" s="117" t="s">
        <v>1229</v>
      </c>
      <c r="E89" s="117" t="s">
        <v>532</v>
      </c>
      <c r="F89" s="117" t="s">
        <v>633</v>
      </c>
      <c r="G89" s="142"/>
      <c r="H89" s="143">
        <v>44139</v>
      </c>
      <c r="I89" s="159" t="s">
        <v>1230</v>
      </c>
      <c r="J89" s="160" t="s">
        <v>1231</v>
      </c>
      <c r="K89" s="161" t="s">
        <v>1232</v>
      </c>
      <c r="L89" s="162" t="s">
        <v>1233</v>
      </c>
      <c r="M89" s="117" t="s">
        <v>538</v>
      </c>
      <c r="N89" s="117" t="s">
        <v>748</v>
      </c>
      <c r="O89" s="185"/>
      <c r="P89" s="95"/>
      <c r="Q89" s="95"/>
      <c r="R89" s="95"/>
      <c r="U89" s="95"/>
      <c r="W89" s="95"/>
      <c r="Y89" s="95"/>
    </row>
    <row r="90" spans="1:25" s="123" customFormat="1" x14ac:dyDescent="0.2">
      <c r="A90" s="126">
        <f t="shared" si="2"/>
        <v>11</v>
      </c>
      <c r="B90" s="158" t="s">
        <v>1259</v>
      </c>
      <c r="C90" s="133" t="s">
        <v>664</v>
      </c>
      <c r="D90" s="117" t="s">
        <v>1260</v>
      </c>
      <c r="E90" s="117" t="s">
        <v>532</v>
      </c>
      <c r="F90" s="117" t="s">
        <v>633</v>
      </c>
      <c r="G90" s="142" t="s">
        <v>708</v>
      </c>
      <c r="H90" s="143">
        <v>44946</v>
      </c>
      <c r="I90" s="159" t="s">
        <v>1261</v>
      </c>
      <c r="J90" s="160" t="s">
        <v>1262</v>
      </c>
      <c r="K90" s="161" t="s">
        <v>1263</v>
      </c>
      <c r="L90" s="162" t="s">
        <v>1264</v>
      </c>
      <c r="M90" s="117" t="s">
        <v>538</v>
      </c>
      <c r="N90" s="117" t="s">
        <v>748</v>
      </c>
      <c r="O90" s="185"/>
      <c r="P90" s="95"/>
      <c r="Q90" s="95"/>
      <c r="R90" s="95"/>
      <c r="U90" s="95"/>
      <c r="W90" s="95"/>
      <c r="Y90" s="95"/>
    </row>
    <row r="91" spans="1:25" s="123" customFormat="1" x14ac:dyDescent="0.2">
      <c r="A91" s="126">
        <f t="shared" si="2"/>
        <v>12</v>
      </c>
      <c r="B91" s="158" t="s">
        <v>1330</v>
      </c>
      <c r="C91" s="133" t="s">
        <v>664</v>
      </c>
      <c r="D91" s="117" t="s">
        <v>1331</v>
      </c>
      <c r="E91" s="117" t="s">
        <v>532</v>
      </c>
      <c r="F91" s="117" t="s">
        <v>633</v>
      </c>
      <c r="G91" s="142" t="s">
        <v>708</v>
      </c>
      <c r="H91" s="143">
        <v>44986</v>
      </c>
      <c r="I91" s="159" t="s">
        <v>1332</v>
      </c>
      <c r="J91" s="160" t="s">
        <v>1333</v>
      </c>
      <c r="K91" s="161" t="s">
        <v>1334</v>
      </c>
      <c r="L91" s="162" t="s">
        <v>1335</v>
      </c>
      <c r="M91" s="117" t="s">
        <v>538</v>
      </c>
      <c r="N91" s="117" t="s">
        <v>748</v>
      </c>
      <c r="O91" s="185"/>
      <c r="P91" s="95"/>
      <c r="Q91" s="95"/>
      <c r="R91" s="95"/>
      <c r="U91" s="95"/>
      <c r="W91" s="95"/>
      <c r="Y91" s="95"/>
    </row>
    <row r="92" spans="1:25" s="123" customFormat="1" x14ac:dyDescent="0.2">
      <c r="A92" s="126">
        <f t="shared" si="2"/>
        <v>13</v>
      </c>
      <c r="B92" s="158" t="s">
        <v>1386</v>
      </c>
      <c r="C92" s="133" t="s">
        <v>664</v>
      </c>
      <c r="D92" s="117" t="s">
        <v>1387</v>
      </c>
      <c r="E92" s="117" t="s">
        <v>532</v>
      </c>
      <c r="F92" s="117" t="s">
        <v>633</v>
      </c>
      <c r="G92" s="142" t="s">
        <v>707</v>
      </c>
      <c r="H92" s="143">
        <v>45014</v>
      </c>
      <c r="I92" s="159" t="s">
        <v>1388</v>
      </c>
      <c r="J92" s="160" t="s">
        <v>1389</v>
      </c>
      <c r="K92" s="161" t="s">
        <v>1390</v>
      </c>
      <c r="L92" s="162" t="s">
        <v>1391</v>
      </c>
      <c r="M92" s="117" t="s">
        <v>572</v>
      </c>
      <c r="N92" s="117" t="s">
        <v>748</v>
      </c>
      <c r="O92" s="185"/>
      <c r="P92" s="95"/>
      <c r="Q92" s="95"/>
      <c r="R92" s="95"/>
      <c r="U92" s="95"/>
      <c r="W92" s="95"/>
      <c r="Y92" s="95"/>
    </row>
    <row r="93" spans="1:25" s="123" customFormat="1" x14ac:dyDescent="0.2">
      <c r="A93" s="126">
        <f t="shared" si="2"/>
        <v>14</v>
      </c>
      <c r="B93" s="158" t="s">
        <v>1422</v>
      </c>
      <c r="C93" s="133" t="s">
        <v>664</v>
      </c>
      <c r="D93" s="117" t="s">
        <v>1423</v>
      </c>
      <c r="E93" s="117" t="s">
        <v>532</v>
      </c>
      <c r="F93" s="117" t="s">
        <v>633</v>
      </c>
      <c r="G93" s="142" t="s">
        <v>710</v>
      </c>
      <c r="H93" s="143">
        <v>45047</v>
      </c>
      <c r="I93" s="159" t="s">
        <v>1424</v>
      </c>
      <c r="J93" s="160" t="s">
        <v>1425</v>
      </c>
      <c r="K93" s="161" t="s">
        <v>1426</v>
      </c>
      <c r="L93" s="162" t="s">
        <v>1427</v>
      </c>
      <c r="M93" s="117" t="s">
        <v>538</v>
      </c>
      <c r="N93" s="117" t="s">
        <v>748</v>
      </c>
      <c r="O93" s="185"/>
      <c r="P93" s="95"/>
      <c r="Q93" s="95"/>
      <c r="R93" s="95"/>
      <c r="U93" s="95"/>
      <c r="W93" s="95"/>
      <c r="Y93" s="95"/>
    </row>
    <row r="94" spans="1:25" s="123" customFormat="1" x14ac:dyDescent="0.2">
      <c r="A94" s="126">
        <f t="shared" si="2"/>
        <v>15</v>
      </c>
      <c r="B94" s="158" t="s">
        <v>1489</v>
      </c>
      <c r="C94" s="133" t="s">
        <v>664</v>
      </c>
      <c r="D94" s="117" t="s">
        <v>1490</v>
      </c>
      <c r="E94" s="117" t="s">
        <v>532</v>
      </c>
      <c r="F94" s="117" t="s">
        <v>633</v>
      </c>
      <c r="G94" s="142" t="s">
        <v>710</v>
      </c>
      <c r="H94" s="143">
        <v>45058</v>
      </c>
      <c r="I94" s="159" t="s">
        <v>1491</v>
      </c>
      <c r="J94" s="160" t="s">
        <v>1492</v>
      </c>
      <c r="K94" s="161" t="s">
        <v>1493</v>
      </c>
      <c r="L94" s="162" t="s">
        <v>1494</v>
      </c>
      <c r="M94" s="117" t="s">
        <v>538</v>
      </c>
      <c r="N94" s="117" t="s">
        <v>748</v>
      </c>
      <c r="O94" s="185"/>
      <c r="P94" s="95"/>
      <c r="Q94" s="95"/>
      <c r="R94" s="95"/>
      <c r="U94" s="95"/>
      <c r="W94" s="95"/>
      <c r="Y94" s="95"/>
    </row>
    <row r="95" spans="1:25" s="123" customFormat="1" x14ac:dyDescent="0.2">
      <c r="A95" s="126">
        <f t="shared" si="2"/>
        <v>16</v>
      </c>
      <c r="B95" s="158" t="s">
        <v>1547</v>
      </c>
      <c r="C95" s="133" t="s">
        <v>664</v>
      </c>
      <c r="D95" s="117" t="s">
        <v>1548</v>
      </c>
      <c r="E95" s="117" t="s">
        <v>532</v>
      </c>
      <c r="F95" s="117" t="s">
        <v>633</v>
      </c>
      <c r="G95" s="142"/>
      <c r="H95" s="143">
        <v>44139</v>
      </c>
      <c r="I95" s="159" t="s">
        <v>1556</v>
      </c>
      <c r="J95" s="160" t="s">
        <v>1557</v>
      </c>
      <c r="K95" s="161" t="s">
        <v>1585</v>
      </c>
      <c r="L95" s="162" t="s">
        <v>1558</v>
      </c>
      <c r="M95" s="117" t="s">
        <v>538</v>
      </c>
      <c r="N95" s="117" t="s">
        <v>1570</v>
      </c>
      <c r="O95" s="185"/>
      <c r="P95" s="95"/>
      <c r="Q95" s="95"/>
      <c r="R95" s="95"/>
      <c r="U95" s="95"/>
      <c r="W95" s="95"/>
      <c r="Y95" s="95"/>
    </row>
    <row r="96" spans="1:25" s="123" customFormat="1" x14ac:dyDescent="0.2">
      <c r="A96" s="126">
        <f t="shared" si="2"/>
        <v>17</v>
      </c>
      <c r="B96" s="158" t="s">
        <v>1549</v>
      </c>
      <c r="C96" s="133" t="s">
        <v>664</v>
      </c>
      <c r="D96" s="117" t="s">
        <v>1550</v>
      </c>
      <c r="E96" s="117" t="s">
        <v>532</v>
      </c>
      <c r="F96" s="117" t="s">
        <v>633</v>
      </c>
      <c r="G96" s="142"/>
      <c r="H96" s="143">
        <v>44182</v>
      </c>
      <c r="I96" s="159" t="s">
        <v>1583</v>
      </c>
      <c r="J96" s="160" t="s">
        <v>1559</v>
      </c>
      <c r="K96" s="161" t="s">
        <v>1560</v>
      </c>
      <c r="L96" s="162" t="s">
        <v>1561</v>
      </c>
      <c r="M96" s="117" t="s">
        <v>538</v>
      </c>
      <c r="N96" s="117" t="s">
        <v>1570</v>
      </c>
      <c r="O96" s="185"/>
      <c r="P96" s="95"/>
      <c r="Q96" s="95"/>
      <c r="R96" s="95"/>
      <c r="U96" s="95"/>
      <c r="W96" s="95"/>
      <c r="Y96" s="95"/>
    </row>
    <row r="97" spans="1:25" s="123" customFormat="1" x14ac:dyDescent="0.2">
      <c r="A97" s="126">
        <f t="shared" si="2"/>
        <v>18</v>
      </c>
      <c r="B97" s="158" t="s">
        <v>1551</v>
      </c>
      <c r="C97" s="133" t="s">
        <v>664</v>
      </c>
      <c r="D97" s="117" t="s">
        <v>1552</v>
      </c>
      <c r="E97" s="117" t="s">
        <v>532</v>
      </c>
      <c r="F97" s="117" t="s">
        <v>633</v>
      </c>
      <c r="G97" s="142" t="s">
        <v>707</v>
      </c>
      <c r="H97" s="143">
        <v>44222</v>
      </c>
      <c r="I97" s="159" t="s">
        <v>1562</v>
      </c>
      <c r="J97" s="160" t="s">
        <v>1563</v>
      </c>
      <c r="K97" s="161" t="s">
        <v>1564</v>
      </c>
      <c r="L97" s="162" t="s">
        <v>1565</v>
      </c>
      <c r="M97" s="117" t="s">
        <v>536</v>
      </c>
      <c r="N97" s="117" t="s">
        <v>1570</v>
      </c>
      <c r="O97" s="185"/>
      <c r="P97" s="95"/>
      <c r="Q97" s="95"/>
      <c r="R97" s="95"/>
      <c r="U97" s="95"/>
      <c r="W97" s="95"/>
      <c r="Y97" s="95"/>
    </row>
    <row r="98" spans="1:25" s="123" customFormat="1" x14ac:dyDescent="0.2">
      <c r="A98" s="126">
        <f t="shared" si="2"/>
        <v>19</v>
      </c>
      <c r="B98" s="158" t="s">
        <v>1553</v>
      </c>
      <c r="C98" s="133" t="s">
        <v>1554</v>
      </c>
      <c r="D98" s="117" t="s">
        <v>1555</v>
      </c>
      <c r="E98" s="117" t="s">
        <v>532</v>
      </c>
      <c r="F98" s="117" t="s">
        <v>633</v>
      </c>
      <c r="G98" s="142"/>
      <c r="H98" s="143">
        <v>44238</v>
      </c>
      <c r="I98" s="159" t="s">
        <v>1566</v>
      </c>
      <c r="J98" s="160" t="s">
        <v>1567</v>
      </c>
      <c r="K98" s="161" t="s">
        <v>1568</v>
      </c>
      <c r="L98" s="162" t="s">
        <v>1569</v>
      </c>
      <c r="M98" s="117" t="s">
        <v>538</v>
      </c>
      <c r="N98" s="117" t="s">
        <v>1570</v>
      </c>
      <c r="O98" s="185"/>
      <c r="P98" s="95"/>
      <c r="Q98" s="95"/>
      <c r="R98" s="95"/>
      <c r="U98" s="95"/>
      <c r="W98" s="95"/>
      <c r="Y98" s="95"/>
    </row>
    <row r="99" spans="1:25" s="123" customFormat="1" x14ac:dyDescent="0.2">
      <c r="A99" s="126">
        <f t="shared" si="2"/>
        <v>20</v>
      </c>
      <c r="B99" s="158" t="s">
        <v>1020</v>
      </c>
      <c r="C99" s="133" t="s">
        <v>1574</v>
      </c>
      <c r="D99" s="117" t="s">
        <v>1007</v>
      </c>
      <c r="E99" s="117" t="s">
        <v>532</v>
      </c>
      <c r="F99" s="117" t="s">
        <v>633</v>
      </c>
      <c r="G99" s="142" t="s">
        <v>708</v>
      </c>
      <c r="H99" s="143">
        <v>44851</v>
      </c>
      <c r="I99" s="159" t="s">
        <v>1012</v>
      </c>
      <c r="J99" s="160" t="s">
        <v>1021</v>
      </c>
      <c r="K99" s="161" t="s">
        <v>1157</v>
      </c>
      <c r="L99" s="162" t="s">
        <v>1013</v>
      </c>
      <c r="M99" s="117" t="s">
        <v>572</v>
      </c>
      <c r="N99" s="174" t="s">
        <v>1573</v>
      </c>
      <c r="O99" s="95"/>
      <c r="P99" s="95"/>
      <c r="Q99" s="95"/>
      <c r="R99" s="95"/>
      <c r="U99" s="95"/>
      <c r="W99" s="95"/>
      <c r="Y99" s="95"/>
    </row>
    <row r="100" spans="1:25" s="123" customFormat="1" x14ac:dyDescent="0.2">
      <c r="A100" s="126">
        <f t="shared" si="2"/>
        <v>21</v>
      </c>
      <c r="B100" s="158" t="s">
        <v>694</v>
      </c>
      <c r="C100" s="133" t="s">
        <v>695</v>
      </c>
      <c r="D100" s="117" t="s">
        <v>696</v>
      </c>
      <c r="E100" s="117" t="s">
        <v>697</v>
      </c>
      <c r="F100" s="117" t="s">
        <v>633</v>
      </c>
      <c r="G100" s="142" t="s">
        <v>709</v>
      </c>
      <c r="H100" s="143">
        <v>44707</v>
      </c>
      <c r="I100" s="159" t="s">
        <v>698</v>
      </c>
      <c r="J100" s="160" t="s">
        <v>699</v>
      </c>
      <c r="K100" s="161" t="s">
        <v>1101</v>
      </c>
      <c r="L100" s="162" t="s">
        <v>700</v>
      </c>
      <c r="M100" s="117" t="s">
        <v>538</v>
      </c>
      <c r="N100" s="117" t="s">
        <v>748</v>
      </c>
      <c r="O100" s="95"/>
      <c r="P100" s="95"/>
      <c r="Q100" s="95"/>
      <c r="R100" s="95"/>
      <c r="U100" s="95"/>
      <c r="W100" s="95"/>
      <c r="Y100" s="95"/>
    </row>
    <row r="101" spans="1:25" s="123" customFormat="1" ht="14.5" customHeight="1" x14ac:dyDescent="0.2">
      <c r="A101" s="126">
        <f t="shared" si="2"/>
        <v>22</v>
      </c>
      <c r="B101" s="158" t="s">
        <v>835</v>
      </c>
      <c r="C101" s="133" t="s">
        <v>836</v>
      </c>
      <c r="D101" s="117" t="s">
        <v>837</v>
      </c>
      <c r="E101" s="117" t="s">
        <v>532</v>
      </c>
      <c r="F101" s="117" t="s">
        <v>633</v>
      </c>
      <c r="G101" s="142" t="s">
        <v>710</v>
      </c>
      <c r="H101" s="143">
        <v>44796</v>
      </c>
      <c r="I101" s="159" t="s">
        <v>838</v>
      </c>
      <c r="J101" s="160" t="s">
        <v>839</v>
      </c>
      <c r="K101" s="161" t="s">
        <v>1117</v>
      </c>
      <c r="L101" s="162" t="s">
        <v>840</v>
      </c>
      <c r="M101" s="117" t="s">
        <v>538</v>
      </c>
      <c r="N101" s="157" t="s">
        <v>748</v>
      </c>
      <c r="O101" s="95"/>
      <c r="P101" s="95"/>
      <c r="Q101" s="95"/>
      <c r="R101" s="95"/>
      <c r="U101" s="95"/>
      <c r="W101" s="95"/>
      <c r="Y101" s="95"/>
    </row>
    <row r="102" spans="1:25" s="123" customFormat="1" x14ac:dyDescent="0.2">
      <c r="A102" s="126">
        <f t="shared" si="2"/>
        <v>23</v>
      </c>
      <c r="B102" s="158" t="s">
        <v>511</v>
      </c>
      <c r="C102" s="133" t="s">
        <v>836</v>
      </c>
      <c r="D102" s="117" t="s">
        <v>525</v>
      </c>
      <c r="E102" s="117" t="s">
        <v>532</v>
      </c>
      <c r="F102" s="117" t="s">
        <v>633</v>
      </c>
      <c r="G102" s="142"/>
      <c r="H102" s="143">
        <v>44439</v>
      </c>
      <c r="I102" s="159" t="s">
        <v>592</v>
      </c>
      <c r="J102" s="160" t="s">
        <v>593</v>
      </c>
      <c r="K102" s="161" t="s">
        <v>1135</v>
      </c>
      <c r="L102" s="162" t="s">
        <v>603</v>
      </c>
      <c r="M102" s="117" t="s">
        <v>538</v>
      </c>
      <c r="N102" s="157" t="s">
        <v>748</v>
      </c>
      <c r="O102" s="95"/>
      <c r="P102" s="95"/>
      <c r="Q102" s="95"/>
      <c r="R102" s="95"/>
      <c r="U102" s="95"/>
      <c r="W102" s="95"/>
      <c r="Y102" s="95"/>
    </row>
    <row r="103" spans="1:25" s="123" customFormat="1" x14ac:dyDescent="0.2">
      <c r="A103" s="126">
        <f t="shared" si="2"/>
        <v>24</v>
      </c>
      <c r="B103" s="158" t="s">
        <v>1410</v>
      </c>
      <c r="C103" s="133" t="s">
        <v>836</v>
      </c>
      <c r="D103" s="117" t="s">
        <v>1411</v>
      </c>
      <c r="E103" s="117" t="s">
        <v>532</v>
      </c>
      <c r="F103" s="117" t="s">
        <v>633</v>
      </c>
      <c r="G103" s="142" t="s">
        <v>710</v>
      </c>
      <c r="H103" s="143">
        <v>45042</v>
      </c>
      <c r="I103" s="159" t="s">
        <v>1412</v>
      </c>
      <c r="J103" s="160" t="s">
        <v>1413</v>
      </c>
      <c r="K103" s="161" t="s">
        <v>1414</v>
      </c>
      <c r="L103" s="162" t="s">
        <v>1415</v>
      </c>
      <c r="M103" s="117" t="s">
        <v>538</v>
      </c>
      <c r="N103" s="157" t="s">
        <v>748</v>
      </c>
      <c r="O103" s="95"/>
      <c r="P103" s="95"/>
      <c r="Q103" s="95"/>
      <c r="R103" s="95"/>
      <c r="U103" s="95"/>
      <c r="W103" s="95"/>
      <c r="Y103" s="95"/>
    </row>
    <row r="104" spans="1:25" s="123" customFormat="1" x14ac:dyDescent="0.2">
      <c r="A104" s="126">
        <f t="shared" si="2"/>
        <v>25</v>
      </c>
      <c r="B104" s="158" t="s">
        <v>497</v>
      </c>
      <c r="C104" s="133" t="s">
        <v>498</v>
      </c>
      <c r="D104" s="117" t="s">
        <v>521</v>
      </c>
      <c r="E104" s="117" t="s">
        <v>532</v>
      </c>
      <c r="F104" s="117" t="s">
        <v>633</v>
      </c>
      <c r="G104" s="142"/>
      <c r="H104" s="143">
        <v>44537</v>
      </c>
      <c r="I104" s="159" t="s">
        <v>582</v>
      </c>
      <c r="J104" s="160" t="s">
        <v>583</v>
      </c>
      <c r="K104" s="161" t="s">
        <v>1118</v>
      </c>
      <c r="L104" s="162" t="s">
        <v>600</v>
      </c>
      <c r="M104" s="117" t="s">
        <v>538</v>
      </c>
      <c r="N104" s="117" t="s">
        <v>748</v>
      </c>
      <c r="O104" s="185"/>
      <c r="P104" s="95"/>
      <c r="Q104" s="95"/>
      <c r="R104" s="95"/>
      <c r="U104" s="95"/>
      <c r="W104" s="95"/>
      <c r="Y104" s="95"/>
    </row>
    <row r="105" spans="1:25" s="123" customFormat="1" x14ac:dyDescent="0.2">
      <c r="A105" s="126">
        <f t="shared" si="2"/>
        <v>26</v>
      </c>
      <c r="B105" s="158" t="s">
        <v>758</v>
      </c>
      <c r="C105" s="133" t="s">
        <v>498</v>
      </c>
      <c r="D105" s="117" t="s">
        <v>759</v>
      </c>
      <c r="E105" s="117" t="s">
        <v>532</v>
      </c>
      <c r="F105" s="117" t="s">
        <v>633</v>
      </c>
      <c r="G105" s="142" t="s">
        <v>710</v>
      </c>
      <c r="H105" s="143">
        <v>44781</v>
      </c>
      <c r="I105" s="159" t="s">
        <v>760</v>
      </c>
      <c r="J105" s="160" t="s">
        <v>761</v>
      </c>
      <c r="K105" s="161" t="s">
        <v>1119</v>
      </c>
      <c r="L105" s="162" t="s">
        <v>762</v>
      </c>
      <c r="M105" s="117" t="s">
        <v>538</v>
      </c>
      <c r="N105" s="117" t="s">
        <v>748</v>
      </c>
      <c r="O105" s="95"/>
      <c r="P105" s="95"/>
      <c r="Q105" s="95"/>
      <c r="R105" s="95"/>
      <c r="U105" s="95"/>
      <c r="W105" s="95"/>
      <c r="Y105" s="95"/>
    </row>
    <row r="106" spans="1:25" s="123" customFormat="1" x14ac:dyDescent="0.2">
      <c r="A106" s="126">
        <f t="shared" si="2"/>
        <v>27</v>
      </c>
      <c r="B106" s="158" t="s">
        <v>796</v>
      </c>
      <c r="C106" s="133" t="s">
        <v>498</v>
      </c>
      <c r="D106" s="117" t="s">
        <v>797</v>
      </c>
      <c r="E106" s="117" t="s">
        <v>532</v>
      </c>
      <c r="F106" s="117" t="s">
        <v>633</v>
      </c>
      <c r="G106" s="142" t="s">
        <v>708</v>
      </c>
      <c r="H106" s="143">
        <v>44789</v>
      </c>
      <c r="I106" s="159" t="s">
        <v>798</v>
      </c>
      <c r="J106" s="160" t="s">
        <v>799</v>
      </c>
      <c r="K106" s="161" t="s">
        <v>1120</v>
      </c>
      <c r="L106" s="162" t="s">
        <v>800</v>
      </c>
      <c r="M106" s="117" t="s">
        <v>538</v>
      </c>
      <c r="N106" s="117" t="s">
        <v>748</v>
      </c>
      <c r="O106" s="95"/>
      <c r="P106" s="95"/>
      <c r="Q106" s="95"/>
      <c r="R106" s="95"/>
      <c r="U106" s="95"/>
      <c r="W106" s="95"/>
      <c r="Y106" s="95"/>
    </row>
    <row r="107" spans="1:25" s="123" customFormat="1" x14ac:dyDescent="0.2">
      <c r="A107" s="126">
        <f t="shared" si="2"/>
        <v>28</v>
      </c>
      <c r="B107" s="158" t="s">
        <v>819</v>
      </c>
      <c r="C107" s="133" t="s">
        <v>498</v>
      </c>
      <c r="D107" s="117" t="s">
        <v>820</v>
      </c>
      <c r="E107" s="117" t="s">
        <v>532</v>
      </c>
      <c r="F107" s="117" t="s">
        <v>633</v>
      </c>
      <c r="G107" s="142" t="s">
        <v>711</v>
      </c>
      <c r="H107" s="143">
        <v>44793</v>
      </c>
      <c r="I107" s="159" t="s">
        <v>821</v>
      </c>
      <c r="J107" s="160" t="s">
        <v>822</v>
      </c>
      <c r="K107" s="161" t="s">
        <v>1121</v>
      </c>
      <c r="L107" s="162" t="s">
        <v>823</v>
      </c>
      <c r="M107" s="117" t="s">
        <v>572</v>
      </c>
      <c r="N107" s="117" t="s">
        <v>748</v>
      </c>
      <c r="O107" s="95"/>
      <c r="P107" s="95"/>
      <c r="Q107" s="95"/>
      <c r="R107" s="95"/>
      <c r="U107" s="95"/>
      <c r="W107" s="95"/>
      <c r="Y107" s="95"/>
    </row>
    <row r="108" spans="1:25" s="123" customFormat="1" x14ac:dyDescent="0.2">
      <c r="A108" s="126">
        <f t="shared" si="2"/>
        <v>29</v>
      </c>
      <c r="B108" s="158" t="s">
        <v>846</v>
      </c>
      <c r="C108" s="133" t="s">
        <v>498</v>
      </c>
      <c r="D108" s="117" t="s">
        <v>847</v>
      </c>
      <c r="E108" s="117" t="s">
        <v>532</v>
      </c>
      <c r="F108" s="117" t="s">
        <v>633</v>
      </c>
      <c r="G108" s="142" t="s">
        <v>713</v>
      </c>
      <c r="H108" s="143">
        <v>44799</v>
      </c>
      <c r="I108" s="159" t="s">
        <v>848</v>
      </c>
      <c r="J108" s="160" t="s">
        <v>849</v>
      </c>
      <c r="K108" s="161" t="s">
        <v>1122</v>
      </c>
      <c r="L108" s="162" t="s">
        <v>850</v>
      </c>
      <c r="M108" s="117" t="s">
        <v>536</v>
      </c>
      <c r="N108" s="157" t="s">
        <v>748</v>
      </c>
      <c r="O108" s="95"/>
      <c r="P108" s="95"/>
      <c r="Q108" s="95"/>
      <c r="R108" s="95"/>
      <c r="U108" s="95"/>
      <c r="W108" s="95"/>
      <c r="Y108" s="95"/>
    </row>
    <row r="109" spans="1:25" s="123" customFormat="1" x14ac:dyDescent="0.2">
      <c r="A109" s="126">
        <f t="shared" si="2"/>
        <v>30</v>
      </c>
      <c r="B109" s="158" t="s">
        <v>851</v>
      </c>
      <c r="C109" s="133" t="s">
        <v>498</v>
      </c>
      <c r="D109" s="117" t="s">
        <v>852</v>
      </c>
      <c r="E109" s="117" t="s">
        <v>532</v>
      </c>
      <c r="F109" s="117" t="s">
        <v>633</v>
      </c>
      <c r="G109" s="142" t="s">
        <v>711</v>
      </c>
      <c r="H109" s="143">
        <v>44799</v>
      </c>
      <c r="I109" s="159" t="s">
        <v>853</v>
      </c>
      <c r="J109" s="160" t="s">
        <v>854</v>
      </c>
      <c r="K109" s="161" t="s">
        <v>1123</v>
      </c>
      <c r="L109" s="162" t="s">
        <v>855</v>
      </c>
      <c r="M109" s="117" t="s">
        <v>536</v>
      </c>
      <c r="N109" s="117" t="s">
        <v>748</v>
      </c>
      <c r="O109" s="95"/>
      <c r="P109" s="95"/>
      <c r="Q109" s="95"/>
      <c r="R109" s="95"/>
      <c r="U109" s="95"/>
      <c r="W109" s="95"/>
      <c r="Y109" s="95"/>
    </row>
    <row r="110" spans="1:25" s="123" customFormat="1" x14ac:dyDescent="0.2">
      <c r="A110" s="126">
        <f t="shared" si="2"/>
        <v>31</v>
      </c>
      <c r="B110" s="158" t="s">
        <v>860</v>
      </c>
      <c r="C110" s="133" t="s">
        <v>498</v>
      </c>
      <c r="D110" s="117" t="s">
        <v>861</v>
      </c>
      <c r="E110" s="117" t="s">
        <v>532</v>
      </c>
      <c r="F110" s="117" t="s">
        <v>633</v>
      </c>
      <c r="G110" s="142" t="s">
        <v>713</v>
      </c>
      <c r="H110" s="143">
        <v>44800</v>
      </c>
      <c r="I110" s="159" t="s">
        <v>862</v>
      </c>
      <c r="J110" s="160" t="s">
        <v>863</v>
      </c>
      <c r="K110" s="161" t="s">
        <v>1124</v>
      </c>
      <c r="L110" s="162" t="s">
        <v>864</v>
      </c>
      <c r="M110" s="117" t="s">
        <v>538</v>
      </c>
      <c r="N110" s="117" t="s">
        <v>748</v>
      </c>
      <c r="O110" s="95"/>
      <c r="P110" s="95"/>
      <c r="Q110" s="95"/>
      <c r="R110" s="95"/>
      <c r="U110" s="95"/>
      <c r="W110" s="95"/>
      <c r="Y110" s="95"/>
    </row>
    <row r="111" spans="1:25" s="123" customFormat="1" x14ac:dyDescent="0.2">
      <c r="A111" s="126">
        <f t="shared" si="2"/>
        <v>32</v>
      </c>
      <c r="B111" s="158" t="s">
        <v>1034</v>
      </c>
      <c r="C111" s="133" t="s">
        <v>498</v>
      </c>
      <c r="D111" s="117" t="s">
        <v>1035</v>
      </c>
      <c r="E111" s="117" t="s">
        <v>532</v>
      </c>
      <c r="F111" s="117" t="s">
        <v>633</v>
      </c>
      <c r="G111" s="142" t="s">
        <v>710</v>
      </c>
      <c r="H111" s="143">
        <v>44856</v>
      </c>
      <c r="I111" s="159" t="s">
        <v>1036</v>
      </c>
      <c r="J111" s="160" t="s">
        <v>1037</v>
      </c>
      <c r="K111" s="161" t="s">
        <v>1125</v>
      </c>
      <c r="L111" s="162" t="s">
        <v>1038</v>
      </c>
      <c r="M111" s="117" t="s">
        <v>538</v>
      </c>
      <c r="N111" s="117" t="s">
        <v>748</v>
      </c>
      <c r="O111" s="95"/>
      <c r="P111" s="95"/>
      <c r="Q111" s="95"/>
      <c r="R111" s="95"/>
      <c r="U111" s="95"/>
      <c r="W111" s="95"/>
      <c r="Y111" s="95"/>
    </row>
    <row r="112" spans="1:25" s="123" customFormat="1" x14ac:dyDescent="0.2">
      <c r="A112" s="126">
        <f t="shared" si="2"/>
        <v>33</v>
      </c>
      <c r="B112" s="158" t="s">
        <v>1170</v>
      </c>
      <c r="C112" s="133" t="s">
        <v>498</v>
      </c>
      <c r="D112" s="117" t="s">
        <v>1171</v>
      </c>
      <c r="E112" s="117" t="s">
        <v>532</v>
      </c>
      <c r="F112" s="117" t="s">
        <v>633</v>
      </c>
      <c r="G112" s="142" t="s">
        <v>708</v>
      </c>
      <c r="H112" s="143">
        <v>44879</v>
      </c>
      <c r="I112" s="159" t="s">
        <v>1172</v>
      </c>
      <c r="J112" s="160" t="s">
        <v>1173</v>
      </c>
      <c r="K112" s="161" t="s">
        <v>1174</v>
      </c>
      <c r="L112" s="162" t="s">
        <v>1175</v>
      </c>
      <c r="M112" s="117" t="s">
        <v>538</v>
      </c>
      <c r="N112" s="117" t="s">
        <v>748</v>
      </c>
      <c r="O112" s="95"/>
      <c r="P112" s="95"/>
      <c r="Q112" s="95"/>
      <c r="R112" s="95"/>
      <c r="U112" s="95"/>
      <c r="W112" s="95"/>
      <c r="Y112" s="95"/>
    </row>
    <row r="113" spans="1:25" s="123" customFormat="1" x14ac:dyDescent="0.2">
      <c r="A113" s="126">
        <f t="shared" si="2"/>
        <v>34</v>
      </c>
      <c r="B113" s="158" t="s">
        <v>1297</v>
      </c>
      <c r="C113" s="133" t="s">
        <v>498</v>
      </c>
      <c r="D113" s="117" t="s">
        <v>1298</v>
      </c>
      <c r="E113" s="117" t="s">
        <v>532</v>
      </c>
      <c r="F113" s="117" t="s">
        <v>633</v>
      </c>
      <c r="G113" s="142" t="s">
        <v>713</v>
      </c>
      <c r="H113" s="143">
        <v>44959</v>
      </c>
      <c r="I113" s="159" t="s">
        <v>1299</v>
      </c>
      <c r="J113" s="160" t="s">
        <v>1300</v>
      </c>
      <c r="K113" s="161" t="s">
        <v>1404</v>
      </c>
      <c r="L113" s="162" t="s">
        <v>1301</v>
      </c>
      <c r="M113" s="117" t="s">
        <v>536</v>
      </c>
      <c r="N113" s="157" t="s">
        <v>748</v>
      </c>
      <c r="O113" s="95"/>
      <c r="P113" s="95"/>
      <c r="Q113" s="95"/>
      <c r="R113" s="95"/>
      <c r="U113" s="95"/>
      <c r="W113" s="95"/>
      <c r="Y113" s="95"/>
    </row>
    <row r="114" spans="1:25" s="123" customFormat="1" x14ac:dyDescent="0.2">
      <c r="A114" s="126">
        <f t="shared" si="2"/>
        <v>35</v>
      </c>
      <c r="B114" s="158" t="s">
        <v>1341</v>
      </c>
      <c r="C114" s="133" t="s">
        <v>498</v>
      </c>
      <c r="D114" s="117" t="s">
        <v>1342</v>
      </c>
      <c r="E114" s="117" t="s">
        <v>532</v>
      </c>
      <c r="F114" s="117" t="s">
        <v>633</v>
      </c>
      <c r="G114" s="142" t="s">
        <v>708</v>
      </c>
      <c r="H114" s="143">
        <v>44989</v>
      </c>
      <c r="I114" s="159" t="s">
        <v>1343</v>
      </c>
      <c r="J114" s="160" t="s">
        <v>1346</v>
      </c>
      <c r="K114" s="161" t="s">
        <v>1344</v>
      </c>
      <c r="L114" s="162" t="s">
        <v>1345</v>
      </c>
      <c r="M114" s="117" t="s">
        <v>538</v>
      </c>
      <c r="N114" s="157" t="s">
        <v>748</v>
      </c>
      <c r="O114" s="95"/>
      <c r="P114" s="95"/>
      <c r="Q114" s="95"/>
      <c r="R114" s="95"/>
      <c r="U114" s="95"/>
      <c r="W114" s="95"/>
      <c r="Y114" s="95"/>
    </row>
    <row r="115" spans="1:25" s="123" customFormat="1" x14ac:dyDescent="0.2">
      <c r="A115" s="126">
        <f t="shared" si="2"/>
        <v>36</v>
      </c>
      <c r="B115" s="158" t="s">
        <v>1370</v>
      </c>
      <c r="C115" s="133" t="s">
        <v>498</v>
      </c>
      <c r="D115" s="117" t="s">
        <v>1371</v>
      </c>
      <c r="E115" s="117" t="s">
        <v>532</v>
      </c>
      <c r="F115" s="117" t="s">
        <v>633</v>
      </c>
      <c r="G115" s="142" t="s">
        <v>708</v>
      </c>
      <c r="H115" s="143">
        <v>45005</v>
      </c>
      <c r="I115" s="159" t="s">
        <v>1372</v>
      </c>
      <c r="J115" s="160" t="s">
        <v>1373</v>
      </c>
      <c r="K115" s="161" t="s">
        <v>1375</v>
      </c>
      <c r="L115" s="162" t="s">
        <v>1468</v>
      </c>
      <c r="M115" s="117" t="s">
        <v>538</v>
      </c>
      <c r="N115" s="157" t="s">
        <v>748</v>
      </c>
      <c r="O115" s="95"/>
      <c r="P115" s="95"/>
      <c r="Q115" s="95"/>
      <c r="R115" s="95"/>
      <c r="U115" s="95"/>
      <c r="W115" s="95"/>
      <c r="Y115" s="95"/>
    </row>
    <row r="116" spans="1:25" s="123" customFormat="1" x14ac:dyDescent="0.2">
      <c r="A116" s="126">
        <f t="shared" si="2"/>
        <v>37</v>
      </c>
      <c r="B116" s="158" t="s">
        <v>1416</v>
      </c>
      <c r="C116" s="133" t="s">
        <v>498</v>
      </c>
      <c r="D116" s="117" t="s">
        <v>1417</v>
      </c>
      <c r="E116" s="117" t="s">
        <v>532</v>
      </c>
      <c r="F116" s="117" t="s">
        <v>633</v>
      </c>
      <c r="G116" s="142" t="s">
        <v>708</v>
      </c>
      <c r="H116" s="143">
        <v>45044</v>
      </c>
      <c r="I116" s="159" t="s">
        <v>1418</v>
      </c>
      <c r="J116" s="160" t="s">
        <v>1419</v>
      </c>
      <c r="K116" s="161" t="s">
        <v>1420</v>
      </c>
      <c r="L116" s="162" t="s">
        <v>1421</v>
      </c>
      <c r="M116" s="117" t="s">
        <v>536</v>
      </c>
      <c r="N116" s="157" t="s">
        <v>748</v>
      </c>
      <c r="O116" s="95"/>
      <c r="P116" s="95"/>
      <c r="Q116" s="95"/>
      <c r="R116" s="95"/>
      <c r="U116" s="95"/>
      <c r="W116" s="95"/>
      <c r="Y116" s="95"/>
    </row>
    <row r="117" spans="1:25" s="123" customFormat="1" x14ac:dyDescent="0.2">
      <c r="A117" s="126">
        <f t="shared" si="2"/>
        <v>38</v>
      </c>
      <c r="B117" s="158" t="s">
        <v>1428</v>
      </c>
      <c r="C117" s="133" t="s">
        <v>498</v>
      </c>
      <c r="D117" s="117" t="s">
        <v>1429</v>
      </c>
      <c r="E117" s="117" t="s">
        <v>532</v>
      </c>
      <c r="F117" s="117" t="s">
        <v>633</v>
      </c>
      <c r="G117" s="142" t="s">
        <v>710</v>
      </c>
      <c r="H117" s="143">
        <v>45047</v>
      </c>
      <c r="I117" s="159" t="s">
        <v>1430</v>
      </c>
      <c r="J117" s="160" t="s">
        <v>1431</v>
      </c>
      <c r="K117" s="161" t="s">
        <v>1432</v>
      </c>
      <c r="L117" s="162" t="s">
        <v>1509</v>
      </c>
      <c r="M117" s="117" t="s">
        <v>536</v>
      </c>
      <c r="N117" s="157" t="s">
        <v>748</v>
      </c>
      <c r="O117" s="95"/>
      <c r="P117" s="95"/>
      <c r="Q117" s="95"/>
      <c r="R117" s="95"/>
      <c r="U117" s="95"/>
      <c r="W117" s="95"/>
      <c r="Y117" s="95"/>
    </row>
    <row r="118" spans="1:25" s="123" customFormat="1" ht="15" customHeight="1" x14ac:dyDescent="0.2">
      <c r="A118" s="126">
        <f t="shared" si="2"/>
        <v>39</v>
      </c>
      <c r="B118" s="158" t="s">
        <v>1451</v>
      </c>
      <c r="C118" s="133" t="s">
        <v>498</v>
      </c>
      <c r="D118" s="117" t="s">
        <v>1452</v>
      </c>
      <c r="E118" s="117" t="s">
        <v>532</v>
      </c>
      <c r="F118" s="117" t="s">
        <v>633</v>
      </c>
      <c r="G118" s="142" t="s">
        <v>710</v>
      </c>
      <c r="H118" s="143">
        <v>45050</v>
      </c>
      <c r="I118" s="159" t="s">
        <v>1453</v>
      </c>
      <c r="J118" s="160" t="s">
        <v>1454</v>
      </c>
      <c r="K118" s="161" t="s">
        <v>1455</v>
      </c>
      <c r="L118" s="162" t="s">
        <v>1456</v>
      </c>
      <c r="M118" s="117" t="s">
        <v>572</v>
      </c>
      <c r="N118" s="157" t="s">
        <v>748</v>
      </c>
      <c r="O118" s="95"/>
      <c r="P118" s="95"/>
      <c r="Q118" s="95"/>
      <c r="R118" s="95"/>
      <c r="U118" s="95"/>
      <c r="W118" s="95"/>
      <c r="Y118" s="95"/>
    </row>
    <row r="119" spans="1:25" s="123" customFormat="1" x14ac:dyDescent="0.2">
      <c r="A119" s="126">
        <f t="shared" si="2"/>
        <v>40</v>
      </c>
      <c r="B119" s="158" t="s">
        <v>1510</v>
      </c>
      <c r="C119" s="133" t="s">
        <v>498</v>
      </c>
      <c r="D119" s="117" t="s">
        <v>1511</v>
      </c>
      <c r="E119" s="117" t="s">
        <v>532</v>
      </c>
      <c r="F119" s="117" t="s">
        <v>633</v>
      </c>
      <c r="G119" s="142" t="s">
        <v>708</v>
      </c>
      <c r="H119" s="143">
        <v>45080</v>
      </c>
      <c r="I119" s="159" t="s">
        <v>1512</v>
      </c>
      <c r="J119" s="160" t="s">
        <v>1513</v>
      </c>
      <c r="K119" s="161" t="s">
        <v>1514</v>
      </c>
      <c r="L119" s="162" t="s">
        <v>1515</v>
      </c>
      <c r="M119" s="117" t="s">
        <v>538</v>
      </c>
      <c r="N119" s="157" t="s">
        <v>748</v>
      </c>
      <c r="O119" s="95"/>
      <c r="P119" s="95"/>
      <c r="Q119" s="95"/>
      <c r="R119" s="95"/>
      <c r="U119" s="95"/>
      <c r="W119" s="95"/>
      <c r="Y119" s="95"/>
    </row>
    <row r="120" spans="1:25" s="123" customFormat="1" x14ac:dyDescent="0.2">
      <c r="A120" s="126">
        <f t="shared" si="2"/>
        <v>41</v>
      </c>
      <c r="B120" s="158" t="s">
        <v>1629</v>
      </c>
      <c r="C120" s="133" t="s">
        <v>498</v>
      </c>
      <c r="D120" s="117" t="s">
        <v>1630</v>
      </c>
      <c r="E120" s="117" t="s">
        <v>532</v>
      </c>
      <c r="F120" s="117" t="s">
        <v>633</v>
      </c>
      <c r="G120" s="142" t="s">
        <v>710</v>
      </c>
      <c r="H120" s="143">
        <v>45159</v>
      </c>
      <c r="I120" s="159" t="s">
        <v>1631</v>
      </c>
      <c r="J120" s="160" t="s">
        <v>1632</v>
      </c>
      <c r="K120" s="161" t="s">
        <v>1633</v>
      </c>
      <c r="L120" s="216" t="s">
        <v>1650</v>
      </c>
      <c r="M120" s="117" t="s">
        <v>538</v>
      </c>
      <c r="N120" s="157" t="s">
        <v>748</v>
      </c>
      <c r="O120" s="95"/>
      <c r="P120" s="95"/>
      <c r="Q120" s="95"/>
      <c r="R120" s="95"/>
      <c r="U120" s="95"/>
      <c r="W120" s="95"/>
      <c r="Y120" s="95"/>
    </row>
    <row r="121" spans="1:25" s="123" customFormat="1" x14ac:dyDescent="0.2">
      <c r="A121" s="126">
        <f t="shared" si="2"/>
        <v>42</v>
      </c>
      <c r="B121" s="158" t="s">
        <v>1670</v>
      </c>
      <c r="C121" s="133" t="s">
        <v>498</v>
      </c>
      <c r="D121" s="117" t="s">
        <v>1671</v>
      </c>
      <c r="E121" s="117" t="s">
        <v>532</v>
      </c>
      <c r="F121" s="117" t="s">
        <v>633</v>
      </c>
      <c r="G121" s="142" t="s">
        <v>710</v>
      </c>
      <c r="H121" s="143">
        <v>45174</v>
      </c>
      <c r="I121" s="159" t="s">
        <v>1672</v>
      </c>
      <c r="J121" s="160" t="s">
        <v>1673</v>
      </c>
      <c r="K121" s="161" t="s">
        <v>1674</v>
      </c>
      <c r="L121" s="216" t="s">
        <v>1675</v>
      </c>
      <c r="M121" s="117" t="s">
        <v>538</v>
      </c>
      <c r="N121" s="157" t="s">
        <v>748</v>
      </c>
      <c r="O121" s="95"/>
      <c r="P121" s="95"/>
      <c r="Q121" s="95"/>
      <c r="R121" s="95"/>
      <c r="U121" s="95"/>
      <c r="W121" s="95"/>
      <c r="Y121" s="95"/>
    </row>
    <row r="122" spans="1:25" s="123" customFormat="1" x14ac:dyDescent="0.2">
      <c r="A122" s="126">
        <f t="shared" si="2"/>
        <v>43</v>
      </c>
      <c r="B122" s="158" t="s">
        <v>1676</v>
      </c>
      <c r="C122" s="133" t="s">
        <v>498</v>
      </c>
      <c r="D122" s="117" t="s">
        <v>1677</v>
      </c>
      <c r="E122" s="117" t="s">
        <v>532</v>
      </c>
      <c r="F122" s="117" t="s">
        <v>633</v>
      </c>
      <c r="G122" s="142" t="s">
        <v>710</v>
      </c>
      <c r="H122" s="143">
        <v>45175</v>
      </c>
      <c r="I122" s="159" t="s">
        <v>1678</v>
      </c>
      <c r="J122" s="160" t="s">
        <v>1679</v>
      </c>
      <c r="K122" s="161" t="s">
        <v>1680</v>
      </c>
      <c r="L122" s="216" t="s">
        <v>1681</v>
      </c>
      <c r="M122" s="117" t="s">
        <v>536</v>
      </c>
      <c r="N122" s="157" t="s">
        <v>748</v>
      </c>
      <c r="O122" s="95"/>
      <c r="P122" s="95"/>
      <c r="Q122" s="95"/>
      <c r="R122" s="95"/>
      <c r="U122" s="95"/>
      <c r="W122" s="95"/>
      <c r="Y122" s="95"/>
    </row>
    <row r="123" spans="1:25" s="123" customFormat="1" x14ac:dyDescent="0.2">
      <c r="A123" s="126">
        <f t="shared" si="2"/>
        <v>44</v>
      </c>
      <c r="B123" s="158" t="s">
        <v>1729</v>
      </c>
      <c r="C123" s="133" t="s">
        <v>498</v>
      </c>
      <c r="D123" s="117" t="s">
        <v>1730</v>
      </c>
      <c r="E123" s="117" t="s">
        <v>532</v>
      </c>
      <c r="F123" s="117" t="s">
        <v>633</v>
      </c>
      <c r="G123" s="142" t="s">
        <v>711</v>
      </c>
      <c r="H123" s="143">
        <v>45259</v>
      </c>
      <c r="I123" s="159" t="s">
        <v>1731</v>
      </c>
      <c r="J123" s="160" t="s">
        <v>1739</v>
      </c>
      <c r="K123" s="161" t="s">
        <v>1732</v>
      </c>
      <c r="L123" s="216" t="s">
        <v>1733</v>
      </c>
      <c r="M123" s="117" t="s">
        <v>538</v>
      </c>
      <c r="N123" s="157" t="s">
        <v>748</v>
      </c>
      <c r="O123" s="95"/>
      <c r="P123" s="95"/>
      <c r="Q123" s="95"/>
      <c r="R123" s="95"/>
      <c r="U123" s="95"/>
      <c r="W123" s="95"/>
      <c r="Y123" s="95"/>
    </row>
    <row r="124" spans="1:25" s="123" customFormat="1" x14ac:dyDescent="0.2">
      <c r="A124" s="126">
        <f t="shared" si="2"/>
        <v>45</v>
      </c>
      <c r="B124" s="158" t="s">
        <v>903</v>
      </c>
      <c r="C124" s="133" t="s">
        <v>509</v>
      </c>
      <c r="D124" s="117" t="s">
        <v>904</v>
      </c>
      <c r="E124" s="117" t="s">
        <v>532</v>
      </c>
      <c r="F124" s="117" t="s">
        <v>633</v>
      </c>
      <c r="G124" s="142" t="s">
        <v>710</v>
      </c>
      <c r="H124" s="143">
        <v>44817</v>
      </c>
      <c r="I124" s="159" t="s">
        <v>905</v>
      </c>
      <c r="J124" s="160" t="s">
        <v>906</v>
      </c>
      <c r="K124" s="161" t="s">
        <v>1126</v>
      </c>
      <c r="L124" s="162" t="s">
        <v>907</v>
      </c>
      <c r="M124" s="117" t="s">
        <v>538</v>
      </c>
      <c r="N124" s="117" t="s">
        <v>748</v>
      </c>
      <c r="O124" s="95"/>
      <c r="P124" s="95"/>
      <c r="Q124" s="95"/>
      <c r="R124" s="95"/>
      <c r="U124" s="95"/>
      <c r="W124" s="95"/>
      <c r="Y124" s="95"/>
    </row>
    <row r="125" spans="1:25" s="123" customFormat="1" x14ac:dyDescent="0.2">
      <c r="A125" s="126">
        <f t="shared" si="2"/>
        <v>46</v>
      </c>
      <c r="B125" s="158" t="s">
        <v>947</v>
      </c>
      <c r="C125" s="133" t="s">
        <v>509</v>
      </c>
      <c r="D125" s="117" t="s">
        <v>948</v>
      </c>
      <c r="E125" s="117" t="s">
        <v>532</v>
      </c>
      <c r="F125" s="117" t="s">
        <v>633</v>
      </c>
      <c r="G125" s="142" t="s">
        <v>713</v>
      </c>
      <c r="H125" s="143">
        <v>44832</v>
      </c>
      <c r="I125" s="159" t="s">
        <v>951</v>
      </c>
      <c r="J125" s="160" t="s">
        <v>952</v>
      </c>
      <c r="K125" s="161" t="s">
        <v>1127</v>
      </c>
      <c r="L125" s="162" t="s">
        <v>953</v>
      </c>
      <c r="M125" s="117" t="s">
        <v>538</v>
      </c>
      <c r="N125" s="117" t="s">
        <v>748</v>
      </c>
      <c r="O125" s="95"/>
      <c r="P125" s="95"/>
      <c r="Q125" s="95"/>
      <c r="R125" s="95"/>
      <c r="U125" s="95"/>
      <c r="W125" s="95"/>
      <c r="Y125" s="95"/>
    </row>
    <row r="126" spans="1:25" s="123" customFormat="1" x14ac:dyDescent="0.2">
      <c r="A126" s="126">
        <f t="shared" si="2"/>
        <v>47</v>
      </c>
      <c r="B126" s="158" t="s">
        <v>949</v>
      </c>
      <c r="C126" s="133" t="s">
        <v>509</v>
      </c>
      <c r="D126" s="117" t="s">
        <v>950</v>
      </c>
      <c r="E126" s="117" t="s">
        <v>532</v>
      </c>
      <c r="F126" s="117" t="s">
        <v>633</v>
      </c>
      <c r="G126" s="142" t="s">
        <v>710</v>
      </c>
      <c r="H126" s="143">
        <v>44832</v>
      </c>
      <c r="I126" s="159" t="s">
        <v>954</v>
      </c>
      <c r="J126" s="160" t="s">
        <v>955</v>
      </c>
      <c r="K126" s="161" t="s">
        <v>1128</v>
      </c>
      <c r="L126" s="162" t="s">
        <v>956</v>
      </c>
      <c r="M126" s="117" t="s">
        <v>538</v>
      </c>
      <c r="N126" s="117" t="s">
        <v>748</v>
      </c>
      <c r="O126" s="95"/>
      <c r="P126" s="95"/>
      <c r="Q126" s="95"/>
      <c r="R126" s="95"/>
      <c r="U126" s="95"/>
      <c r="W126" s="95"/>
      <c r="Y126" s="95"/>
    </row>
    <row r="127" spans="1:25" s="123" customFormat="1" x14ac:dyDescent="0.2">
      <c r="A127" s="126">
        <f t="shared" si="2"/>
        <v>48</v>
      </c>
      <c r="B127" s="158" t="s">
        <v>990</v>
      </c>
      <c r="C127" s="133" t="s">
        <v>509</v>
      </c>
      <c r="D127" s="117" t="s">
        <v>991</v>
      </c>
      <c r="E127" s="117" t="s">
        <v>532</v>
      </c>
      <c r="F127" s="117" t="s">
        <v>633</v>
      </c>
      <c r="G127" s="142" t="s">
        <v>710</v>
      </c>
      <c r="H127" s="143">
        <v>44847</v>
      </c>
      <c r="I127" s="159" t="s">
        <v>992</v>
      </c>
      <c r="J127" s="160" t="s">
        <v>993</v>
      </c>
      <c r="K127" s="161" t="s">
        <v>1129</v>
      </c>
      <c r="L127" s="162" t="s">
        <v>1001</v>
      </c>
      <c r="M127" s="117" t="s">
        <v>536</v>
      </c>
      <c r="N127" s="157" t="s">
        <v>748</v>
      </c>
      <c r="O127" s="95"/>
      <c r="P127" s="95"/>
      <c r="Q127" s="95"/>
      <c r="R127" s="95"/>
      <c r="U127" s="95"/>
      <c r="W127" s="95"/>
      <c r="Y127" s="95"/>
    </row>
    <row r="128" spans="1:25" s="123" customFormat="1" x14ac:dyDescent="0.2">
      <c r="A128" s="126">
        <f t="shared" si="2"/>
        <v>49</v>
      </c>
      <c r="B128" s="158" t="s">
        <v>1022</v>
      </c>
      <c r="C128" s="133" t="s">
        <v>509</v>
      </c>
      <c r="D128" s="117" t="s">
        <v>1023</v>
      </c>
      <c r="E128" s="117" t="s">
        <v>532</v>
      </c>
      <c r="F128" s="117" t="s">
        <v>633</v>
      </c>
      <c r="G128" s="142" t="s">
        <v>710</v>
      </c>
      <c r="H128" s="143">
        <v>44855</v>
      </c>
      <c r="I128" s="159" t="s">
        <v>1024</v>
      </c>
      <c r="J128" s="160" t="s">
        <v>1025</v>
      </c>
      <c r="K128" s="161" t="s">
        <v>1130</v>
      </c>
      <c r="L128" s="162" t="s">
        <v>1026</v>
      </c>
      <c r="M128" s="117" t="s">
        <v>890</v>
      </c>
      <c r="N128" s="117" t="s">
        <v>748</v>
      </c>
      <c r="O128" s="95"/>
      <c r="P128" s="95"/>
      <c r="Q128" s="95"/>
      <c r="R128" s="95"/>
      <c r="U128" s="95"/>
      <c r="W128" s="95"/>
      <c r="Y128" s="95"/>
    </row>
    <row r="129" spans="1:25" s="123" customFormat="1" x14ac:dyDescent="0.2">
      <c r="A129" s="126">
        <f t="shared" si="2"/>
        <v>50</v>
      </c>
      <c r="B129" s="158" t="s">
        <v>1182</v>
      </c>
      <c r="C129" s="133" t="s">
        <v>509</v>
      </c>
      <c r="D129" s="117" t="s">
        <v>1183</v>
      </c>
      <c r="E129" s="117" t="s">
        <v>532</v>
      </c>
      <c r="F129" s="117" t="s">
        <v>633</v>
      </c>
      <c r="G129" s="142" t="s">
        <v>711</v>
      </c>
      <c r="H129" s="143">
        <v>44880</v>
      </c>
      <c r="I129" s="159" t="s">
        <v>1184</v>
      </c>
      <c r="J129" s="160" t="s">
        <v>1185</v>
      </c>
      <c r="K129" s="161" t="s">
        <v>1246</v>
      </c>
      <c r="L129" s="162" t="s">
        <v>1186</v>
      </c>
      <c r="M129" s="117" t="s">
        <v>572</v>
      </c>
      <c r="N129" s="157" t="s">
        <v>748</v>
      </c>
      <c r="O129" s="95"/>
      <c r="P129" s="95"/>
      <c r="Q129" s="95"/>
      <c r="R129" s="95"/>
      <c r="U129" s="95"/>
      <c r="W129" s="95"/>
      <c r="Y129" s="95"/>
    </row>
    <row r="130" spans="1:25" s="123" customFormat="1" x14ac:dyDescent="0.2">
      <c r="A130" s="126">
        <f t="shared" si="2"/>
        <v>51</v>
      </c>
      <c r="B130" s="158" t="s">
        <v>1319</v>
      </c>
      <c r="C130" s="133" t="s">
        <v>509</v>
      </c>
      <c r="D130" s="117" t="s">
        <v>1320</v>
      </c>
      <c r="E130" s="117" t="s">
        <v>532</v>
      </c>
      <c r="F130" s="117" t="s">
        <v>633</v>
      </c>
      <c r="G130" s="142" t="s">
        <v>711</v>
      </c>
      <c r="H130" s="143">
        <v>44978</v>
      </c>
      <c r="I130" s="159" t="s">
        <v>1321</v>
      </c>
      <c r="J130" s="160" t="s">
        <v>1322</v>
      </c>
      <c r="K130" s="161" t="s">
        <v>1323</v>
      </c>
      <c r="L130" s="162" t="s">
        <v>1324</v>
      </c>
      <c r="M130" s="117" t="s">
        <v>536</v>
      </c>
      <c r="N130" s="163" t="s">
        <v>748</v>
      </c>
      <c r="O130" s="95"/>
      <c r="P130" s="95"/>
      <c r="Q130" s="95"/>
      <c r="R130" s="95"/>
      <c r="U130" s="95"/>
      <c r="W130" s="95"/>
      <c r="Y130" s="95"/>
    </row>
    <row r="131" spans="1:25" s="123" customFormat="1" x14ac:dyDescent="0.2">
      <c r="A131" s="126">
        <f t="shared" si="2"/>
        <v>52</v>
      </c>
      <c r="B131" s="158" t="s">
        <v>1359</v>
      </c>
      <c r="C131" s="133" t="s">
        <v>509</v>
      </c>
      <c r="D131" s="117" t="s">
        <v>1360</v>
      </c>
      <c r="E131" s="117" t="s">
        <v>532</v>
      </c>
      <c r="F131" s="117" t="s">
        <v>633</v>
      </c>
      <c r="G131" s="142" t="s">
        <v>708</v>
      </c>
      <c r="H131" s="143">
        <v>44991</v>
      </c>
      <c r="I131" s="159" t="s">
        <v>1361</v>
      </c>
      <c r="J131" s="160" t="s">
        <v>1364</v>
      </c>
      <c r="K131" s="161" t="s">
        <v>1362</v>
      </c>
      <c r="L131" s="162" t="s">
        <v>1363</v>
      </c>
      <c r="M131" s="117" t="s">
        <v>538</v>
      </c>
      <c r="N131" s="163" t="s">
        <v>748</v>
      </c>
      <c r="O131" s="95"/>
      <c r="P131" s="95"/>
      <c r="Q131" s="95"/>
      <c r="R131" s="95"/>
      <c r="U131" s="95"/>
      <c r="W131" s="95"/>
      <c r="Y131" s="95"/>
    </row>
    <row r="132" spans="1:25" s="123" customFormat="1" x14ac:dyDescent="0.2">
      <c r="A132" s="126">
        <f t="shared" si="2"/>
        <v>53</v>
      </c>
      <c r="B132" s="158" t="s">
        <v>1398</v>
      </c>
      <c r="C132" s="133" t="s">
        <v>509</v>
      </c>
      <c r="D132" s="117" t="s">
        <v>1399</v>
      </c>
      <c r="E132" s="117" t="s">
        <v>532</v>
      </c>
      <c r="F132" s="117" t="s">
        <v>633</v>
      </c>
      <c r="G132" s="142" t="s">
        <v>708</v>
      </c>
      <c r="H132" s="143">
        <v>45019</v>
      </c>
      <c r="I132" s="159" t="s">
        <v>1400</v>
      </c>
      <c r="J132" s="160" t="s">
        <v>1401</v>
      </c>
      <c r="K132" s="161" t="s">
        <v>1402</v>
      </c>
      <c r="L132" s="162" t="s">
        <v>1403</v>
      </c>
      <c r="M132" s="117" t="s">
        <v>538</v>
      </c>
      <c r="N132" s="163" t="s">
        <v>748</v>
      </c>
      <c r="O132" s="95"/>
      <c r="P132" s="95"/>
      <c r="Q132" s="95"/>
      <c r="R132" s="95"/>
      <c r="U132" s="95"/>
      <c r="W132" s="95"/>
      <c r="Y132" s="95"/>
    </row>
    <row r="133" spans="1:25" s="123" customFormat="1" x14ac:dyDescent="0.2">
      <c r="A133" s="126">
        <f t="shared" si="2"/>
        <v>54</v>
      </c>
      <c r="B133" s="158" t="s">
        <v>1433</v>
      </c>
      <c r="C133" s="133" t="s">
        <v>509</v>
      </c>
      <c r="D133" s="117" t="s">
        <v>1434</v>
      </c>
      <c r="E133" s="117" t="s">
        <v>532</v>
      </c>
      <c r="F133" s="117" t="s">
        <v>633</v>
      </c>
      <c r="G133" s="142" t="s">
        <v>708</v>
      </c>
      <c r="H133" s="143">
        <v>45047</v>
      </c>
      <c r="I133" s="159" t="s">
        <v>1435</v>
      </c>
      <c r="J133" s="160" t="s">
        <v>1436</v>
      </c>
      <c r="K133" s="161" t="s">
        <v>1437</v>
      </c>
      <c r="L133" s="162" t="s">
        <v>1438</v>
      </c>
      <c r="M133" s="117" t="s">
        <v>538</v>
      </c>
      <c r="N133" s="163" t="s">
        <v>748</v>
      </c>
      <c r="O133" s="95"/>
      <c r="P133" s="95"/>
      <c r="Q133" s="95"/>
      <c r="R133" s="95"/>
      <c r="U133" s="95"/>
      <c r="W133" s="95"/>
      <c r="Y133" s="95"/>
    </row>
    <row r="134" spans="1:25" s="123" customFormat="1" x14ac:dyDescent="0.2">
      <c r="A134" s="126">
        <f t="shared" si="2"/>
        <v>55</v>
      </c>
      <c r="B134" s="158" t="s">
        <v>1507</v>
      </c>
      <c r="C134" s="133" t="s">
        <v>509</v>
      </c>
      <c r="D134" s="117" t="s">
        <v>1469</v>
      </c>
      <c r="E134" s="117" t="s">
        <v>532</v>
      </c>
      <c r="F134" s="117" t="s">
        <v>633</v>
      </c>
      <c r="G134" s="142" t="s">
        <v>711</v>
      </c>
      <c r="H134" s="143">
        <v>45055</v>
      </c>
      <c r="I134" s="159" t="s">
        <v>1470</v>
      </c>
      <c r="J134" s="160" t="s">
        <v>1471</v>
      </c>
      <c r="K134" s="161" t="s">
        <v>1472</v>
      </c>
      <c r="L134" s="162" t="s">
        <v>1473</v>
      </c>
      <c r="M134" s="117" t="s">
        <v>538</v>
      </c>
      <c r="N134" s="163" t="s">
        <v>748</v>
      </c>
      <c r="O134" s="95"/>
      <c r="P134" s="95"/>
      <c r="Q134" s="95"/>
      <c r="R134" s="95"/>
      <c r="U134" s="95"/>
      <c r="W134" s="95"/>
      <c r="Y134" s="95"/>
    </row>
    <row r="135" spans="1:25" s="123" customFormat="1" x14ac:dyDescent="0.2">
      <c r="A135" s="126">
        <f t="shared" si="2"/>
        <v>56</v>
      </c>
      <c r="B135" s="158" t="s">
        <v>722</v>
      </c>
      <c r="C135" s="133" t="s">
        <v>1720</v>
      </c>
      <c r="D135" s="117" t="s">
        <v>749</v>
      </c>
      <c r="E135" s="117" t="s">
        <v>532</v>
      </c>
      <c r="F135" s="117" t="s">
        <v>633</v>
      </c>
      <c r="G135" s="142" t="s">
        <v>710</v>
      </c>
      <c r="H135" s="143">
        <v>44776</v>
      </c>
      <c r="I135" s="159" t="s">
        <v>725</v>
      </c>
      <c r="J135" s="160" t="s">
        <v>724</v>
      </c>
      <c r="K135" s="161" t="s">
        <v>1133</v>
      </c>
      <c r="L135" s="162" t="s">
        <v>750</v>
      </c>
      <c r="M135" s="117" t="s">
        <v>538</v>
      </c>
      <c r="N135" s="117" t="s">
        <v>748</v>
      </c>
      <c r="O135" s="95"/>
      <c r="P135" s="95"/>
      <c r="Q135" s="95"/>
      <c r="R135" s="95"/>
      <c r="U135" s="95"/>
      <c r="W135" s="95"/>
      <c r="Y135" s="95"/>
    </row>
    <row r="136" spans="1:25" s="123" customFormat="1" x14ac:dyDescent="0.2">
      <c r="A136" s="126">
        <f t="shared" si="2"/>
        <v>57</v>
      </c>
      <c r="B136" s="158" t="s">
        <v>1586</v>
      </c>
      <c r="C136" s="133" t="s">
        <v>509</v>
      </c>
      <c r="D136" s="117" t="s">
        <v>1587</v>
      </c>
      <c r="E136" s="117" t="s">
        <v>532</v>
      </c>
      <c r="F136" s="117" t="s">
        <v>633</v>
      </c>
      <c r="G136" s="142" t="s">
        <v>710</v>
      </c>
      <c r="H136" s="143">
        <v>45133</v>
      </c>
      <c r="I136" s="159" t="s">
        <v>1588</v>
      </c>
      <c r="J136" s="160" t="s">
        <v>1589</v>
      </c>
      <c r="K136" s="161" t="s">
        <v>1590</v>
      </c>
      <c r="L136" s="162" t="s">
        <v>1591</v>
      </c>
      <c r="M136" s="117" t="s">
        <v>538</v>
      </c>
      <c r="N136" s="157" t="s">
        <v>748</v>
      </c>
      <c r="O136" s="95"/>
      <c r="P136" s="95"/>
      <c r="Q136" s="95"/>
      <c r="R136" s="95"/>
      <c r="U136" s="95"/>
      <c r="W136" s="95"/>
      <c r="Y136" s="95"/>
    </row>
    <row r="137" spans="1:25" s="123" customFormat="1" x14ac:dyDescent="0.2">
      <c r="A137" s="126">
        <f t="shared" si="2"/>
        <v>58</v>
      </c>
      <c r="B137" s="158" t="s">
        <v>1651</v>
      </c>
      <c r="C137" s="133" t="s">
        <v>509</v>
      </c>
      <c r="D137" s="117" t="s">
        <v>1652</v>
      </c>
      <c r="E137" s="117" t="s">
        <v>532</v>
      </c>
      <c r="F137" s="117" t="s">
        <v>633</v>
      </c>
      <c r="G137" s="142" t="s">
        <v>713</v>
      </c>
      <c r="H137" s="143">
        <v>45166</v>
      </c>
      <c r="I137" s="159" t="s">
        <v>1653</v>
      </c>
      <c r="J137" s="160" t="s">
        <v>1654</v>
      </c>
      <c r="K137" s="161" t="s">
        <v>1655</v>
      </c>
      <c r="L137" s="162" t="s">
        <v>1656</v>
      </c>
      <c r="M137" s="117" t="s">
        <v>538</v>
      </c>
      <c r="N137" s="157" t="s">
        <v>748</v>
      </c>
      <c r="O137" s="95"/>
      <c r="P137" s="95"/>
      <c r="Q137" s="95"/>
      <c r="R137" s="95"/>
      <c r="U137" s="95"/>
      <c r="W137" s="95"/>
      <c r="Y137" s="95"/>
    </row>
    <row r="138" spans="1:25" s="123" customFormat="1" x14ac:dyDescent="0.2">
      <c r="A138" s="126">
        <f t="shared" si="2"/>
        <v>59</v>
      </c>
      <c r="B138" s="158" t="s">
        <v>1664</v>
      </c>
      <c r="C138" s="133" t="s">
        <v>509</v>
      </c>
      <c r="D138" s="117" t="s">
        <v>1665</v>
      </c>
      <c r="E138" s="117" t="s">
        <v>532</v>
      </c>
      <c r="F138" s="117" t="s">
        <v>633</v>
      </c>
      <c r="G138" s="142" t="s">
        <v>710</v>
      </c>
      <c r="H138" s="143">
        <v>45173</v>
      </c>
      <c r="I138" s="159" t="s">
        <v>1666</v>
      </c>
      <c r="J138" s="160" t="s">
        <v>1667</v>
      </c>
      <c r="K138" s="161" t="s">
        <v>1668</v>
      </c>
      <c r="L138" s="162" t="s">
        <v>1669</v>
      </c>
      <c r="M138" s="117" t="s">
        <v>536</v>
      </c>
      <c r="N138" s="157" t="s">
        <v>748</v>
      </c>
      <c r="O138" s="95"/>
      <c r="P138" s="95"/>
      <c r="Q138" s="95"/>
      <c r="R138" s="95"/>
      <c r="U138" s="95"/>
      <c r="W138" s="95"/>
      <c r="Y138" s="95"/>
    </row>
    <row r="139" spans="1:25" s="123" customFormat="1" x14ac:dyDescent="0.2">
      <c r="A139" s="126">
        <f t="shared" si="2"/>
        <v>60</v>
      </c>
      <c r="B139" s="158" t="s">
        <v>1682</v>
      </c>
      <c r="C139" s="133" t="s">
        <v>509</v>
      </c>
      <c r="D139" s="117" t="s">
        <v>1683</v>
      </c>
      <c r="E139" s="117" t="s">
        <v>532</v>
      </c>
      <c r="F139" s="117" t="s">
        <v>633</v>
      </c>
      <c r="G139" s="142" t="s">
        <v>710</v>
      </c>
      <c r="H139" s="143">
        <v>45175</v>
      </c>
      <c r="I139" s="159" t="s">
        <v>1684</v>
      </c>
      <c r="J139" s="160" t="s">
        <v>1685</v>
      </c>
      <c r="K139" s="161" t="s">
        <v>1686</v>
      </c>
      <c r="L139" s="162" t="s">
        <v>1687</v>
      </c>
      <c r="M139" s="117" t="s">
        <v>538</v>
      </c>
      <c r="N139" s="157" t="s">
        <v>748</v>
      </c>
      <c r="O139" s="95"/>
      <c r="P139" s="95"/>
      <c r="Q139" s="95"/>
      <c r="R139" s="95"/>
      <c r="U139" s="95"/>
      <c r="W139" s="95"/>
      <c r="Y139" s="95"/>
    </row>
    <row r="140" spans="1:25" s="123" customFormat="1" x14ac:dyDescent="0.2">
      <c r="A140" s="126">
        <f t="shared" si="2"/>
        <v>61</v>
      </c>
      <c r="B140" s="158" t="s">
        <v>1693</v>
      </c>
      <c r="C140" s="133" t="s">
        <v>509</v>
      </c>
      <c r="D140" s="117" t="s">
        <v>1694</v>
      </c>
      <c r="E140" s="117" t="s">
        <v>532</v>
      </c>
      <c r="F140" s="117" t="s">
        <v>633</v>
      </c>
      <c r="G140" s="142" t="s">
        <v>708</v>
      </c>
      <c r="H140" s="143">
        <v>45182</v>
      </c>
      <c r="I140" s="159" t="s">
        <v>1695</v>
      </c>
      <c r="J140" s="160" t="s">
        <v>1696</v>
      </c>
      <c r="K140" s="161" t="s">
        <v>1697</v>
      </c>
      <c r="L140" s="162" t="s">
        <v>1698</v>
      </c>
      <c r="M140" s="117" t="s">
        <v>538</v>
      </c>
      <c r="N140" s="157" t="s">
        <v>748</v>
      </c>
      <c r="O140" s="95"/>
      <c r="P140" s="95"/>
      <c r="Q140" s="95"/>
      <c r="R140" s="95"/>
      <c r="U140" s="95"/>
      <c r="W140" s="95"/>
      <c r="Y140" s="95"/>
    </row>
    <row r="141" spans="1:25" s="123" customFormat="1" ht="12" customHeight="1" x14ac:dyDescent="0.2">
      <c r="A141" s="126">
        <f t="shared" si="2"/>
        <v>62</v>
      </c>
      <c r="B141" s="158" t="s">
        <v>981</v>
      </c>
      <c r="C141" s="133" t="s">
        <v>776</v>
      </c>
      <c r="D141" s="117" t="s">
        <v>982</v>
      </c>
      <c r="E141" s="117" t="s">
        <v>532</v>
      </c>
      <c r="F141" s="117" t="s">
        <v>633</v>
      </c>
      <c r="G141" s="142" t="s">
        <v>713</v>
      </c>
      <c r="H141" s="143">
        <v>44843</v>
      </c>
      <c r="I141" s="159" t="s">
        <v>983</v>
      </c>
      <c r="J141" s="160" t="s">
        <v>1083</v>
      </c>
      <c r="K141" s="161" t="s">
        <v>1131</v>
      </c>
      <c r="L141" s="162" t="s">
        <v>984</v>
      </c>
      <c r="M141" s="117" t="s">
        <v>538</v>
      </c>
      <c r="N141" s="157" t="s">
        <v>748</v>
      </c>
      <c r="O141" s="95"/>
      <c r="P141" s="95"/>
      <c r="Q141" s="95"/>
      <c r="R141" s="95"/>
      <c r="U141" s="95"/>
      <c r="W141" s="95"/>
      <c r="Y141" s="95"/>
    </row>
    <row r="142" spans="1:25" s="123" customFormat="1" x14ac:dyDescent="0.2">
      <c r="A142" s="126">
        <f t="shared" si="2"/>
        <v>63</v>
      </c>
      <c r="B142" s="158" t="s">
        <v>1049</v>
      </c>
      <c r="C142" s="133" t="s">
        <v>776</v>
      </c>
      <c r="D142" s="117" t="s">
        <v>1050</v>
      </c>
      <c r="E142" s="117" t="s">
        <v>532</v>
      </c>
      <c r="F142" s="117" t="s">
        <v>633</v>
      </c>
      <c r="G142" s="142" t="s">
        <v>710</v>
      </c>
      <c r="H142" s="143">
        <v>44861</v>
      </c>
      <c r="I142" s="159" t="s">
        <v>1051</v>
      </c>
      <c r="J142" s="160" t="s">
        <v>1052</v>
      </c>
      <c r="K142" s="161" t="s">
        <v>1132</v>
      </c>
      <c r="L142" s="162" t="s">
        <v>1053</v>
      </c>
      <c r="M142" s="117" t="s">
        <v>572</v>
      </c>
      <c r="N142" s="157" t="s">
        <v>748</v>
      </c>
      <c r="O142" s="95"/>
      <c r="P142" s="95"/>
      <c r="Q142" s="95"/>
      <c r="R142" s="95"/>
      <c r="U142" s="95"/>
      <c r="W142" s="95"/>
      <c r="Y142" s="95"/>
    </row>
    <row r="143" spans="1:25" s="123" customFormat="1" x14ac:dyDescent="0.2">
      <c r="A143" s="126">
        <f t="shared" si="2"/>
        <v>64</v>
      </c>
      <c r="B143" s="158" t="s">
        <v>1369</v>
      </c>
      <c r="C143" s="133" t="s">
        <v>776</v>
      </c>
      <c r="D143" s="117" t="s">
        <v>1336</v>
      </c>
      <c r="E143" s="117" t="s">
        <v>532</v>
      </c>
      <c r="F143" s="117" t="s">
        <v>633</v>
      </c>
      <c r="G143" s="142" t="s">
        <v>708</v>
      </c>
      <c r="H143" s="143">
        <v>44987</v>
      </c>
      <c r="I143" s="159" t="s">
        <v>1337</v>
      </c>
      <c r="J143" s="160" t="s">
        <v>1338</v>
      </c>
      <c r="K143" s="161" t="s">
        <v>1339</v>
      </c>
      <c r="L143" s="162" t="s">
        <v>1340</v>
      </c>
      <c r="M143" s="117" t="s">
        <v>538</v>
      </c>
      <c r="N143" s="157" t="s">
        <v>748</v>
      </c>
      <c r="O143" s="95"/>
      <c r="P143" s="95"/>
      <c r="Q143" s="95"/>
      <c r="R143" s="95"/>
      <c r="U143" s="95"/>
      <c r="W143" s="95"/>
      <c r="Y143" s="95"/>
    </row>
    <row r="144" spans="1:25" s="123" customFormat="1" x14ac:dyDescent="0.2">
      <c r="A144" s="126">
        <f t="shared" si="2"/>
        <v>65</v>
      </c>
      <c r="B144" s="158" t="s">
        <v>1392</v>
      </c>
      <c r="C144" s="133" t="s">
        <v>776</v>
      </c>
      <c r="D144" s="117" t="s">
        <v>1393</v>
      </c>
      <c r="E144" s="117" t="s">
        <v>532</v>
      </c>
      <c r="F144" s="117" t="s">
        <v>633</v>
      </c>
      <c r="G144" s="142" t="s">
        <v>708</v>
      </c>
      <c r="H144" s="143">
        <v>45015</v>
      </c>
      <c r="I144" s="159" t="s">
        <v>1394</v>
      </c>
      <c r="J144" s="160" t="s">
        <v>1395</v>
      </c>
      <c r="K144" s="161" t="s">
        <v>1396</v>
      </c>
      <c r="L144" s="162" t="s">
        <v>1397</v>
      </c>
      <c r="M144" s="117" t="s">
        <v>538</v>
      </c>
      <c r="N144" s="157" t="s">
        <v>748</v>
      </c>
      <c r="O144" s="95"/>
      <c r="P144" s="95"/>
      <c r="Q144" s="95"/>
      <c r="R144" s="95"/>
      <c r="U144" s="95"/>
      <c r="W144" s="95"/>
      <c r="Y144" s="95"/>
    </row>
    <row r="145" spans="1:25" s="123" customFormat="1" x14ac:dyDescent="0.2">
      <c r="A145" s="126">
        <f t="shared" si="2"/>
        <v>66</v>
      </c>
      <c r="B145" s="158" t="s">
        <v>1463</v>
      </c>
      <c r="C145" s="133" t="s">
        <v>776</v>
      </c>
      <c r="D145" s="117" t="s">
        <v>1464</v>
      </c>
      <c r="E145" s="117" t="s">
        <v>532</v>
      </c>
      <c r="F145" s="117" t="s">
        <v>633</v>
      </c>
      <c r="G145" s="142" t="s">
        <v>711</v>
      </c>
      <c r="H145" s="143">
        <v>45054</v>
      </c>
      <c r="I145" s="159" t="s">
        <v>1465</v>
      </c>
      <c r="J145" s="160" t="s">
        <v>1466</v>
      </c>
      <c r="K145" s="161" t="s">
        <v>1534</v>
      </c>
      <c r="L145" s="162" t="s">
        <v>1467</v>
      </c>
      <c r="M145" s="117" t="s">
        <v>538</v>
      </c>
      <c r="N145" s="157" t="s">
        <v>748</v>
      </c>
      <c r="O145" s="95"/>
      <c r="P145" s="95"/>
      <c r="Q145" s="95"/>
      <c r="R145" s="95"/>
      <c r="U145" s="95"/>
      <c r="W145" s="95"/>
      <c r="Y145" s="95"/>
    </row>
    <row r="146" spans="1:25" s="123" customFormat="1" x14ac:dyDescent="0.2">
      <c r="A146" s="126">
        <f t="shared" si="2"/>
        <v>67</v>
      </c>
      <c r="B146" s="158" t="s">
        <v>1607</v>
      </c>
      <c r="C146" s="133" t="s">
        <v>776</v>
      </c>
      <c r="D146" s="117" t="s">
        <v>1608</v>
      </c>
      <c r="E146" s="117" t="s">
        <v>532</v>
      </c>
      <c r="F146" s="117" t="s">
        <v>633</v>
      </c>
      <c r="G146" s="142" t="s">
        <v>711</v>
      </c>
      <c r="H146" s="143">
        <v>45149</v>
      </c>
      <c r="I146" s="159" t="s">
        <v>1609</v>
      </c>
      <c r="J146" s="160" t="s">
        <v>1610</v>
      </c>
      <c r="K146" s="161" t="s">
        <v>1611</v>
      </c>
      <c r="L146" s="162" t="s">
        <v>1612</v>
      </c>
      <c r="M146" s="117" t="s">
        <v>538</v>
      </c>
      <c r="N146" s="157" t="s">
        <v>748</v>
      </c>
      <c r="O146" s="95"/>
      <c r="P146" s="95"/>
      <c r="Q146" s="95"/>
      <c r="R146" s="95"/>
      <c r="U146" s="95"/>
      <c r="W146" s="95"/>
      <c r="Y146" s="95"/>
    </row>
    <row r="147" spans="1:25" s="123" customFormat="1" x14ac:dyDescent="0.2">
      <c r="A147" s="126">
        <f t="shared" si="2"/>
        <v>68</v>
      </c>
      <c r="B147" s="158" t="s">
        <v>1659</v>
      </c>
      <c r="C147" s="133" t="s">
        <v>776</v>
      </c>
      <c r="D147" s="117" t="s">
        <v>1660</v>
      </c>
      <c r="E147" s="117" t="s">
        <v>532</v>
      </c>
      <c r="F147" s="117" t="s">
        <v>633</v>
      </c>
      <c r="G147" s="142" t="s">
        <v>713</v>
      </c>
      <c r="H147" s="143">
        <v>45168</v>
      </c>
      <c r="I147" s="159" t="s">
        <v>1661</v>
      </c>
      <c r="J147" s="160" t="s">
        <v>1662</v>
      </c>
      <c r="K147" s="161" t="s">
        <v>1313</v>
      </c>
      <c r="L147" s="162" t="s">
        <v>1663</v>
      </c>
      <c r="M147" s="117" t="s">
        <v>538</v>
      </c>
      <c r="N147" s="157" t="s">
        <v>748</v>
      </c>
      <c r="O147" s="95"/>
      <c r="P147" s="95"/>
      <c r="Q147" s="95"/>
      <c r="R147" s="95"/>
      <c r="U147" s="95"/>
      <c r="W147" s="95"/>
      <c r="Y147" s="95"/>
    </row>
    <row r="148" spans="1:25" s="123" customFormat="1" x14ac:dyDescent="0.2">
      <c r="A148" s="126">
        <f t="shared" ref="A148:A203" si="3">A147+1</f>
        <v>69</v>
      </c>
      <c r="B148" s="158" t="s">
        <v>522</v>
      </c>
      <c r="C148" s="133" t="s">
        <v>1368</v>
      </c>
      <c r="D148" s="117" t="s">
        <v>524</v>
      </c>
      <c r="E148" s="117" t="s">
        <v>532</v>
      </c>
      <c r="F148" s="117" t="s">
        <v>633</v>
      </c>
      <c r="G148" s="142"/>
      <c r="H148" s="143">
        <v>44621</v>
      </c>
      <c r="I148" s="159" t="s">
        <v>584</v>
      </c>
      <c r="J148" s="160" t="s">
        <v>585</v>
      </c>
      <c r="K148" s="161" t="s">
        <v>586</v>
      </c>
      <c r="L148" s="162" t="s">
        <v>601</v>
      </c>
      <c r="M148" s="117" t="s">
        <v>538</v>
      </c>
      <c r="N148" s="157" t="s">
        <v>748</v>
      </c>
      <c r="O148" s="95"/>
      <c r="P148" s="95"/>
      <c r="Q148" s="95"/>
      <c r="R148" s="95"/>
      <c r="U148" s="95"/>
      <c r="W148" s="95"/>
      <c r="Y148" s="95"/>
    </row>
    <row r="149" spans="1:25" s="123" customFormat="1" x14ac:dyDescent="0.2">
      <c r="A149" s="126">
        <f t="shared" si="2"/>
        <v>70</v>
      </c>
      <c r="B149" s="158" t="s">
        <v>918</v>
      </c>
      <c r="C149" s="133" t="s">
        <v>1368</v>
      </c>
      <c r="D149" s="117" t="s">
        <v>920</v>
      </c>
      <c r="E149" s="117" t="s">
        <v>532</v>
      </c>
      <c r="F149" s="117" t="s">
        <v>633</v>
      </c>
      <c r="G149" s="142" t="s">
        <v>710</v>
      </c>
      <c r="H149" s="143">
        <v>44827</v>
      </c>
      <c r="I149" s="159" t="s">
        <v>921</v>
      </c>
      <c r="J149" s="160" t="s">
        <v>922</v>
      </c>
      <c r="K149" s="161" t="s">
        <v>923</v>
      </c>
      <c r="L149" s="162" t="s">
        <v>924</v>
      </c>
      <c r="M149" s="117" t="s">
        <v>538</v>
      </c>
      <c r="N149" s="157" t="s">
        <v>748</v>
      </c>
      <c r="O149" s="95"/>
      <c r="P149" s="95"/>
      <c r="Q149" s="95"/>
      <c r="R149" s="95"/>
      <c r="U149" s="95"/>
      <c r="W149" s="95"/>
      <c r="Y149" s="95"/>
    </row>
    <row r="150" spans="1:25" s="123" customFormat="1" x14ac:dyDescent="0.2">
      <c r="A150" s="126">
        <f t="shared" si="2"/>
        <v>71</v>
      </c>
      <c r="B150" s="158" t="s">
        <v>512</v>
      </c>
      <c r="C150" s="133" t="s">
        <v>1368</v>
      </c>
      <c r="D150" s="117" t="s">
        <v>523</v>
      </c>
      <c r="E150" s="117" t="s">
        <v>532</v>
      </c>
      <c r="F150" s="117" t="s">
        <v>633</v>
      </c>
      <c r="G150" s="142"/>
      <c r="H150" s="143">
        <v>44403</v>
      </c>
      <c r="I150" s="159" t="s">
        <v>589</v>
      </c>
      <c r="J150" s="160" t="s">
        <v>590</v>
      </c>
      <c r="K150" s="161" t="s">
        <v>591</v>
      </c>
      <c r="L150" s="162" t="s">
        <v>602</v>
      </c>
      <c r="M150" s="117" t="s">
        <v>538</v>
      </c>
      <c r="N150" s="174" t="s">
        <v>1480</v>
      </c>
      <c r="O150" s="95"/>
      <c r="P150" s="95"/>
      <c r="Q150" s="95"/>
      <c r="R150" s="95"/>
      <c r="U150" s="95"/>
      <c r="W150" s="95"/>
      <c r="Y150" s="95"/>
    </row>
    <row r="151" spans="1:25" s="123" customFormat="1" x14ac:dyDescent="0.2">
      <c r="A151" s="126">
        <f t="shared" si="2"/>
        <v>72</v>
      </c>
      <c r="B151" s="158" t="s">
        <v>510</v>
      </c>
      <c r="C151" s="133" t="s">
        <v>1326</v>
      </c>
      <c r="D151" s="117" t="s">
        <v>526</v>
      </c>
      <c r="E151" s="117" t="s">
        <v>532</v>
      </c>
      <c r="F151" s="117" t="s">
        <v>633</v>
      </c>
      <c r="G151" s="142"/>
      <c r="H151" s="143">
        <v>44639</v>
      </c>
      <c r="I151" s="159" t="s">
        <v>594</v>
      </c>
      <c r="J151" s="160" t="s">
        <v>595</v>
      </c>
      <c r="K151" s="161" t="s">
        <v>1136</v>
      </c>
      <c r="L151" s="162" t="s">
        <v>617</v>
      </c>
      <c r="M151" s="117" t="s">
        <v>536</v>
      </c>
      <c r="N151" s="174" t="s">
        <v>1480</v>
      </c>
      <c r="O151" s="95"/>
      <c r="P151" s="95"/>
      <c r="Q151" s="95"/>
      <c r="R151" s="95"/>
      <c r="U151" s="95"/>
      <c r="W151" s="95"/>
      <c r="Y151" s="95"/>
    </row>
    <row r="152" spans="1:25" s="123" customFormat="1" x14ac:dyDescent="0.2">
      <c r="A152" s="126">
        <f t="shared" si="3"/>
        <v>73</v>
      </c>
      <c r="B152" s="158" t="s">
        <v>527</v>
      </c>
      <c r="C152" s="133" t="s">
        <v>1326</v>
      </c>
      <c r="D152" s="117" t="s">
        <v>640</v>
      </c>
      <c r="E152" s="117" t="s">
        <v>532</v>
      </c>
      <c r="F152" s="117" t="s">
        <v>633</v>
      </c>
      <c r="G152" s="142" t="s">
        <v>712</v>
      </c>
      <c r="H152" s="143">
        <v>44660</v>
      </c>
      <c r="I152" s="159" t="s">
        <v>596</v>
      </c>
      <c r="J152" s="160" t="s">
        <v>597</v>
      </c>
      <c r="K152" s="161" t="s">
        <v>1137</v>
      </c>
      <c r="L152" s="162" t="s">
        <v>598</v>
      </c>
      <c r="M152" s="117" t="s">
        <v>538</v>
      </c>
      <c r="N152" s="174" t="s">
        <v>1480</v>
      </c>
      <c r="O152" s="95"/>
      <c r="P152" s="95"/>
      <c r="Q152" s="95"/>
      <c r="R152" s="95"/>
      <c r="U152" s="95"/>
      <c r="W152" s="95"/>
      <c r="Y152" s="95"/>
    </row>
    <row r="153" spans="1:25" s="123" customFormat="1" x14ac:dyDescent="0.2">
      <c r="A153" s="126">
        <f t="shared" si="2"/>
        <v>74</v>
      </c>
      <c r="B153" s="158" t="s">
        <v>1069</v>
      </c>
      <c r="C153" s="133" t="s">
        <v>1326</v>
      </c>
      <c r="D153" s="117" t="s">
        <v>1070</v>
      </c>
      <c r="E153" s="117" t="s">
        <v>532</v>
      </c>
      <c r="F153" s="117" t="s">
        <v>633</v>
      </c>
      <c r="G153" s="142" t="s">
        <v>710</v>
      </c>
      <c r="H153" s="143">
        <v>44868</v>
      </c>
      <c r="I153" s="159" t="s">
        <v>1075</v>
      </c>
      <c r="J153" s="160" t="s">
        <v>1076</v>
      </c>
      <c r="K153" s="161" t="s">
        <v>1153</v>
      </c>
      <c r="L153" s="165" t="s">
        <v>1077</v>
      </c>
      <c r="M153" s="117" t="s">
        <v>536</v>
      </c>
      <c r="N153" s="174" t="s">
        <v>1481</v>
      </c>
      <c r="O153" s="95"/>
      <c r="P153" s="95"/>
      <c r="Q153" s="95"/>
      <c r="R153" s="95"/>
      <c r="U153" s="95"/>
      <c r="W153" s="95"/>
      <c r="Y153" s="95"/>
    </row>
    <row r="154" spans="1:25" s="123" customFormat="1" x14ac:dyDescent="0.2">
      <c r="A154" s="126">
        <f t="shared" si="3"/>
        <v>75</v>
      </c>
      <c r="B154" s="158" t="s">
        <v>824</v>
      </c>
      <c r="C154" s="133" t="s">
        <v>1326</v>
      </c>
      <c r="D154" s="117" t="s">
        <v>825</v>
      </c>
      <c r="E154" s="117" t="s">
        <v>532</v>
      </c>
      <c r="F154" s="117" t="s">
        <v>633</v>
      </c>
      <c r="G154" s="164" t="s">
        <v>711</v>
      </c>
      <c r="H154" s="143">
        <v>44795</v>
      </c>
      <c r="I154" s="159" t="s">
        <v>826</v>
      </c>
      <c r="J154" s="160" t="s">
        <v>827</v>
      </c>
      <c r="K154" s="161" t="s">
        <v>1142</v>
      </c>
      <c r="L154" s="162" t="s">
        <v>828</v>
      </c>
      <c r="M154" s="117" t="s">
        <v>538</v>
      </c>
      <c r="N154" s="174" t="s">
        <v>1488</v>
      </c>
      <c r="O154" s="95"/>
      <c r="P154" s="95"/>
      <c r="Q154" s="95"/>
      <c r="R154" s="95"/>
      <c r="U154" s="95"/>
      <c r="W154" s="95"/>
      <c r="Y154" s="95"/>
    </row>
    <row r="155" spans="1:25" s="123" customFormat="1" x14ac:dyDescent="0.2">
      <c r="A155" s="126">
        <f t="shared" si="3"/>
        <v>76</v>
      </c>
      <c r="B155" s="158" t="s">
        <v>714</v>
      </c>
      <c r="C155" s="133" t="s">
        <v>1326</v>
      </c>
      <c r="D155" s="117" t="s">
        <v>753</v>
      </c>
      <c r="E155" s="117" t="s">
        <v>532</v>
      </c>
      <c r="F155" s="117" t="s">
        <v>633</v>
      </c>
      <c r="G155" s="142" t="s">
        <v>708</v>
      </c>
      <c r="H155" s="143">
        <v>44776</v>
      </c>
      <c r="I155" s="159" t="s">
        <v>715</v>
      </c>
      <c r="J155" s="160" t="s">
        <v>716</v>
      </c>
      <c r="K155" s="161" t="s">
        <v>1139</v>
      </c>
      <c r="L155" s="162" t="s">
        <v>754</v>
      </c>
      <c r="M155" s="117" t="s">
        <v>538</v>
      </c>
      <c r="N155" s="174" t="s">
        <v>1700</v>
      </c>
      <c r="O155" s="95"/>
      <c r="P155" s="95"/>
      <c r="Q155" s="95"/>
      <c r="R155" s="95"/>
      <c r="U155" s="95"/>
      <c r="W155" s="95"/>
      <c r="Y155" s="95"/>
    </row>
    <row r="156" spans="1:25" s="123" customFormat="1" x14ac:dyDescent="0.2">
      <c r="A156" s="126">
        <f t="shared" si="3"/>
        <v>77</v>
      </c>
      <c r="B156" s="158" t="s">
        <v>771</v>
      </c>
      <c r="C156" s="133" t="s">
        <v>1326</v>
      </c>
      <c r="D156" s="117" t="s">
        <v>772</v>
      </c>
      <c r="E156" s="117" t="s">
        <v>532</v>
      </c>
      <c r="F156" s="117" t="s">
        <v>633</v>
      </c>
      <c r="G156" s="142" t="s">
        <v>708</v>
      </c>
      <c r="H156" s="143">
        <v>44777</v>
      </c>
      <c r="I156" s="159" t="s">
        <v>773</v>
      </c>
      <c r="J156" s="160" t="s">
        <v>774</v>
      </c>
      <c r="K156" s="161" t="s">
        <v>1140</v>
      </c>
      <c r="L156" s="162" t="s">
        <v>775</v>
      </c>
      <c r="M156" s="117" t="s">
        <v>572</v>
      </c>
      <c r="N156" s="174" t="s">
        <v>1700</v>
      </c>
      <c r="O156" s="95"/>
      <c r="P156" s="95"/>
      <c r="Q156" s="95"/>
      <c r="R156" s="95"/>
      <c r="U156" s="95"/>
      <c r="W156" s="95"/>
      <c r="Y156" s="95"/>
    </row>
    <row r="157" spans="1:25" s="123" customFormat="1" x14ac:dyDescent="0.2">
      <c r="A157" s="126">
        <f t="shared" si="3"/>
        <v>78</v>
      </c>
      <c r="B157" s="158" t="s">
        <v>803</v>
      </c>
      <c r="C157" s="133" t="s">
        <v>1326</v>
      </c>
      <c r="D157" s="117" t="s">
        <v>804</v>
      </c>
      <c r="E157" s="117" t="s">
        <v>532</v>
      </c>
      <c r="F157" s="117" t="s">
        <v>633</v>
      </c>
      <c r="G157" s="142" t="s">
        <v>708</v>
      </c>
      <c r="H157" s="143">
        <v>44788</v>
      </c>
      <c r="I157" s="159" t="s">
        <v>805</v>
      </c>
      <c r="J157" s="160" t="s">
        <v>806</v>
      </c>
      <c r="K157" s="161" t="s">
        <v>1248</v>
      </c>
      <c r="L157" s="162" t="s">
        <v>807</v>
      </c>
      <c r="M157" s="117" t="s">
        <v>538</v>
      </c>
      <c r="N157" s="174" t="s">
        <v>1700</v>
      </c>
      <c r="O157" s="95"/>
      <c r="P157" s="95"/>
      <c r="Q157" s="95"/>
      <c r="R157" s="95"/>
      <c r="U157" s="95"/>
      <c r="W157" s="95"/>
      <c r="Y157" s="95"/>
    </row>
    <row r="158" spans="1:25" s="123" customFormat="1" x14ac:dyDescent="0.2">
      <c r="A158" s="126">
        <f t="shared" si="3"/>
        <v>79</v>
      </c>
      <c r="B158" s="158" t="s">
        <v>941</v>
      </c>
      <c r="C158" s="133" t="s">
        <v>1326</v>
      </c>
      <c r="D158" s="117" t="s">
        <v>942</v>
      </c>
      <c r="E158" s="117" t="s">
        <v>532</v>
      </c>
      <c r="F158" s="117" t="s">
        <v>633</v>
      </c>
      <c r="G158" s="142" t="s">
        <v>710</v>
      </c>
      <c r="H158" s="143">
        <v>44830</v>
      </c>
      <c r="I158" s="159" t="s">
        <v>943</v>
      </c>
      <c r="J158" s="160" t="s">
        <v>944</v>
      </c>
      <c r="K158" s="161" t="s">
        <v>1148</v>
      </c>
      <c r="L158" s="165" t="s">
        <v>945</v>
      </c>
      <c r="M158" s="117" t="s">
        <v>536</v>
      </c>
      <c r="N158" s="174" t="s">
        <v>1700</v>
      </c>
      <c r="O158" s="95"/>
      <c r="P158" s="95"/>
      <c r="Q158" s="95"/>
      <c r="R158" s="95"/>
      <c r="U158" s="95"/>
      <c r="W158" s="95"/>
      <c r="Y158" s="95"/>
    </row>
    <row r="159" spans="1:25" s="123" customFormat="1" x14ac:dyDescent="0.2">
      <c r="A159" s="126">
        <f t="shared" si="3"/>
        <v>80</v>
      </c>
      <c r="B159" s="158" t="s">
        <v>702</v>
      </c>
      <c r="C159" s="133" t="s">
        <v>1326</v>
      </c>
      <c r="D159" s="117" t="s">
        <v>755</v>
      </c>
      <c r="E159" s="117" t="s">
        <v>532</v>
      </c>
      <c r="F159" s="117" t="s">
        <v>633</v>
      </c>
      <c r="G159" s="142" t="s">
        <v>710</v>
      </c>
      <c r="H159" s="143">
        <v>44778</v>
      </c>
      <c r="I159" s="159" t="s">
        <v>756</v>
      </c>
      <c r="J159" s="160" t="s">
        <v>703</v>
      </c>
      <c r="K159" s="161" t="s">
        <v>1251</v>
      </c>
      <c r="L159" s="162" t="s">
        <v>757</v>
      </c>
      <c r="M159" s="117" t="s">
        <v>538</v>
      </c>
      <c r="N159" s="163" t="s">
        <v>748</v>
      </c>
      <c r="O159" s="95"/>
      <c r="P159" s="95"/>
      <c r="Q159" s="95"/>
      <c r="R159" s="95"/>
      <c r="U159" s="95"/>
      <c r="W159" s="95"/>
      <c r="Y159" s="95"/>
    </row>
    <row r="160" spans="1:25" s="123" customFormat="1" x14ac:dyDescent="0.2">
      <c r="A160" s="126">
        <f t="shared" si="3"/>
        <v>81</v>
      </c>
      <c r="B160" s="158" t="s">
        <v>1008</v>
      </c>
      <c r="C160" s="133" t="s">
        <v>1326</v>
      </c>
      <c r="D160" s="117" t="s">
        <v>1009</v>
      </c>
      <c r="E160" s="117" t="s">
        <v>532</v>
      </c>
      <c r="F160" s="117" t="s">
        <v>633</v>
      </c>
      <c r="G160" s="142" t="s">
        <v>708</v>
      </c>
      <c r="H160" s="143">
        <v>44851</v>
      </c>
      <c r="I160" s="159" t="s">
        <v>1014</v>
      </c>
      <c r="J160" s="160" t="s">
        <v>1015</v>
      </c>
      <c r="K160" s="161" t="s">
        <v>1252</v>
      </c>
      <c r="L160" s="162" t="s">
        <v>1016</v>
      </c>
      <c r="M160" s="117" t="s">
        <v>538</v>
      </c>
      <c r="N160" s="163" t="s">
        <v>748</v>
      </c>
      <c r="O160" s="95"/>
      <c r="P160" s="95"/>
      <c r="Q160" s="95"/>
      <c r="R160" s="95"/>
      <c r="U160" s="95"/>
      <c r="W160" s="95"/>
      <c r="Y160" s="95"/>
    </row>
    <row r="161" spans="1:25" s="123" customFormat="1" x14ac:dyDescent="0.2">
      <c r="A161" s="126">
        <f t="shared" si="3"/>
        <v>82</v>
      </c>
      <c r="B161" s="158" t="s">
        <v>1721</v>
      </c>
      <c r="C161" s="133" t="s">
        <v>1722</v>
      </c>
      <c r="D161" s="117" t="s">
        <v>1723</v>
      </c>
      <c r="E161" s="117" t="s">
        <v>532</v>
      </c>
      <c r="F161" s="117" t="s">
        <v>633</v>
      </c>
      <c r="G161" s="142" t="s">
        <v>710</v>
      </c>
      <c r="H161" s="143">
        <v>45043</v>
      </c>
      <c r="I161" s="159" t="s">
        <v>1724</v>
      </c>
      <c r="J161" s="160" t="s">
        <v>1725</v>
      </c>
      <c r="K161" s="161" t="s">
        <v>1726</v>
      </c>
      <c r="L161" s="162" t="s">
        <v>1727</v>
      </c>
      <c r="M161" s="117" t="s">
        <v>536</v>
      </c>
      <c r="N161" s="117" t="s">
        <v>1728</v>
      </c>
      <c r="O161" s="95"/>
      <c r="P161" s="95"/>
      <c r="Q161" s="95"/>
      <c r="R161" s="95"/>
      <c r="U161" s="95"/>
      <c r="W161" s="95"/>
      <c r="Y161" s="95"/>
    </row>
    <row r="162" spans="1:25" s="123" customFormat="1" x14ac:dyDescent="0.2">
      <c r="A162" s="126">
        <f t="shared" si="3"/>
        <v>83</v>
      </c>
      <c r="B162" s="158" t="s">
        <v>962</v>
      </c>
      <c r="C162" s="133" t="s">
        <v>1602</v>
      </c>
      <c r="D162" s="117" t="s">
        <v>963</v>
      </c>
      <c r="E162" s="117" t="s">
        <v>532</v>
      </c>
      <c r="F162" s="117" t="s">
        <v>633</v>
      </c>
      <c r="G162" s="142" t="s">
        <v>711</v>
      </c>
      <c r="H162" s="143">
        <v>44833</v>
      </c>
      <c r="I162" s="159" t="s">
        <v>587</v>
      </c>
      <c r="J162" s="160" t="s">
        <v>588</v>
      </c>
      <c r="K162" s="161" t="s">
        <v>964</v>
      </c>
      <c r="L162" s="162" t="s">
        <v>965</v>
      </c>
      <c r="M162" s="117" t="s">
        <v>538</v>
      </c>
      <c r="N162" s="117" t="s">
        <v>748</v>
      </c>
      <c r="O162" s="95"/>
      <c r="P162" s="95"/>
      <c r="Q162" s="95"/>
      <c r="R162" s="95"/>
      <c r="U162" s="95"/>
      <c r="W162" s="95"/>
      <c r="Y162" s="95"/>
    </row>
    <row r="163" spans="1:25" s="123" customFormat="1" x14ac:dyDescent="0.2">
      <c r="A163" s="126">
        <f t="shared" si="3"/>
        <v>84</v>
      </c>
      <c r="B163" s="158" t="s">
        <v>976</v>
      </c>
      <c r="C163" s="133" t="s">
        <v>1602</v>
      </c>
      <c r="D163" s="117" t="s">
        <v>977</v>
      </c>
      <c r="E163" s="117" t="s">
        <v>532</v>
      </c>
      <c r="F163" s="117" t="s">
        <v>633</v>
      </c>
      <c r="G163" s="142" t="s">
        <v>710</v>
      </c>
      <c r="H163" s="143">
        <v>44842</v>
      </c>
      <c r="I163" s="159" t="s">
        <v>978</v>
      </c>
      <c r="J163" s="160" t="s">
        <v>979</v>
      </c>
      <c r="K163" s="161" t="s">
        <v>1134</v>
      </c>
      <c r="L163" s="162" t="s">
        <v>980</v>
      </c>
      <c r="M163" s="117" t="s">
        <v>538</v>
      </c>
      <c r="N163" s="157" t="s">
        <v>748</v>
      </c>
      <c r="O163" s="95"/>
      <c r="P163" s="95"/>
      <c r="Q163" s="95"/>
      <c r="R163" s="95"/>
      <c r="U163" s="95"/>
      <c r="W163" s="95"/>
      <c r="Y163" s="95"/>
    </row>
    <row r="164" spans="1:25" s="123" customFormat="1" x14ac:dyDescent="0.2">
      <c r="A164" s="126">
        <f t="shared" si="3"/>
        <v>85</v>
      </c>
      <c r="B164" s="158" t="s">
        <v>1445</v>
      </c>
      <c r="C164" s="133" t="s">
        <v>919</v>
      </c>
      <c r="D164" s="117" t="s">
        <v>1446</v>
      </c>
      <c r="E164" s="117" t="s">
        <v>532</v>
      </c>
      <c r="F164" s="117" t="s">
        <v>633</v>
      </c>
      <c r="G164" s="142" t="s">
        <v>710</v>
      </c>
      <c r="H164" s="143">
        <v>45050</v>
      </c>
      <c r="I164" s="159" t="s">
        <v>1447</v>
      </c>
      <c r="J164" s="160" t="s">
        <v>1448</v>
      </c>
      <c r="K164" s="161" t="s">
        <v>1449</v>
      </c>
      <c r="L164" s="162" t="s">
        <v>1450</v>
      </c>
      <c r="M164" s="117" t="s">
        <v>538</v>
      </c>
      <c r="N164" s="157" t="s">
        <v>748</v>
      </c>
      <c r="O164" s="95"/>
      <c r="P164" s="95"/>
      <c r="Q164" s="95"/>
      <c r="R164" s="95"/>
      <c r="U164" s="95"/>
      <c r="W164" s="95"/>
      <c r="Y164" s="95"/>
    </row>
    <row r="165" spans="1:25" s="123" customFormat="1" x14ac:dyDescent="0.2">
      <c r="A165" s="126">
        <f t="shared" si="3"/>
        <v>86</v>
      </c>
      <c r="B165" s="158" t="s">
        <v>1483</v>
      </c>
      <c r="C165" s="133" t="s">
        <v>919</v>
      </c>
      <c r="D165" s="117" t="s">
        <v>1484</v>
      </c>
      <c r="E165" s="117" t="s">
        <v>532</v>
      </c>
      <c r="F165" s="117" t="s">
        <v>633</v>
      </c>
      <c r="G165" s="142" t="s">
        <v>713</v>
      </c>
      <c r="H165" s="143">
        <v>44968</v>
      </c>
      <c r="I165" s="159" t="s">
        <v>1485</v>
      </c>
      <c r="J165" s="160" t="s">
        <v>1486</v>
      </c>
      <c r="K165" s="161" t="s">
        <v>1409</v>
      </c>
      <c r="L165" s="162" t="s">
        <v>1487</v>
      </c>
      <c r="M165" s="117" t="s">
        <v>538</v>
      </c>
      <c r="N165" s="157" t="s">
        <v>748</v>
      </c>
      <c r="O165" s="95"/>
      <c r="P165" s="95"/>
      <c r="Q165" s="95"/>
      <c r="R165" s="95"/>
      <c r="U165" s="95"/>
      <c r="W165" s="95"/>
      <c r="Y165" s="95"/>
    </row>
    <row r="166" spans="1:25" s="123" customFormat="1" x14ac:dyDescent="0.2">
      <c r="A166" s="126">
        <f t="shared" si="3"/>
        <v>87</v>
      </c>
      <c r="B166" s="158" t="s">
        <v>1189</v>
      </c>
      <c r="C166" s="133" t="s">
        <v>919</v>
      </c>
      <c r="D166" s="117" t="s">
        <v>1191</v>
      </c>
      <c r="E166" s="117" t="s">
        <v>532</v>
      </c>
      <c r="F166" s="117" t="s">
        <v>633</v>
      </c>
      <c r="G166" s="142" t="s">
        <v>710</v>
      </c>
      <c r="H166" s="143">
        <v>44882</v>
      </c>
      <c r="I166" s="159" t="s">
        <v>1196</v>
      </c>
      <c r="J166" s="160" t="s">
        <v>1197</v>
      </c>
      <c r="K166" s="161" t="s">
        <v>1198</v>
      </c>
      <c r="L166" s="162" t="s">
        <v>1199</v>
      </c>
      <c r="M166" s="117" t="s">
        <v>538</v>
      </c>
      <c r="N166" s="117" t="s">
        <v>748</v>
      </c>
      <c r="O166" s="95"/>
      <c r="P166" s="95"/>
      <c r="Q166" s="95"/>
      <c r="R166" s="95"/>
      <c r="U166" s="95"/>
      <c r="W166" s="95"/>
      <c r="Y166" s="95"/>
    </row>
    <row r="167" spans="1:25" s="123" customFormat="1" x14ac:dyDescent="0.2">
      <c r="A167" s="126">
        <f t="shared" si="3"/>
        <v>88</v>
      </c>
      <c r="B167" s="158" t="s">
        <v>1516</v>
      </c>
      <c r="C167" s="133" t="s">
        <v>919</v>
      </c>
      <c r="D167" s="117" t="s">
        <v>1517</v>
      </c>
      <c r="E167" s="117" t="s">
        <v>532</v>
      </c>
      <c r="F167" s="117" t="s">
        <v>633</v>
      </c>
      <c r="G167" s="142" t="s">
        <v>710</v>
      </c>
      <c r="H167" s="143">
        <v>45084</v>
      </c>
      <c r="I167" s="159" t="s">
        <v>1522</v>
      </c>
      <c r="J167" s="160" t="s">
        <v>1523</v>
      </c>
      <c r="K167" s="161" t="s">
        <v>1524</v>
      </c>
      <c r="L167" s="162" t="s">
        <v>1525</v>
      </c>
      <c r="M167" s="117" t="s">
        <v>536</v>
      </c>
      <c r="N167" s="117" t="s">
        <v>748</v>
      </c>
      <c r="O167" s="95"/>
      <c r="P167" s="95"/>
      <c r="Q167" s="95"/>
      <c r="R167" s="95"/>
      <c r="U167" s="95"/>
      <c r="W167" s="95"/>
      <c r="Y167" s="95"/>
    </row>
    <row r="168" spans="1:25" s="123" customFormat="1" x14ac:dyDescent="0.2">
      <c r="A168" s="126">
        <f t="shared" si="3"/>
        <v>89</v>
      </c>
      <c r="B168" s="158" t="s">
        <v>673</v>
      </c>
      <c r="C168" s="133" t="s">
        <v>1365</v>
      </c>
      <c r="D168" s="117" t="s">
        <v>751</v>
      </c>
      <c r="E168" s="117" t="s">
        <v>532</v>
      </c>
      <c r="F168" s="117" t="s">
        <v>633</v>
      </c>
      <c r="G168" s="142" t="s">
        <v>710</v>
      </c>
      <c r="H168" s="143">
        <v>44776</v>
      </c>
      <c r="I168" s="159" t="s">
        <v>674</v>
      </c>
      <c r="J168" s="160" t="s">
        <v>675</v>
      </c>
      <c r="K168" s="161" t="s">
        <v>1138</v>
      </c>
      <c r="L168" s="162" t="s">
        <v>752</v>
      </c>
      <c r="M168" s="117" t="s">
        <v>538</v>
      </c>
      <c r="N168" s="117" t="s">
        <v>748</v>
      </c>
      <c r="O168" s="95"/>
      <c r="P168" s="95"/>
      <c r="Q168" s="95"/>
      <c r="R168" s="95"/>
      <c r="U168" s="95"/>
      <c r="W168" s="95"/>
      <c r="Y168" s="95"/>
    </row>
    <row r="169" spans="1:25" s="123" customFormat="1" x14ac:dyDescent="0.2">
      <c r="A169" s="126">
        <f t="shared" si="3"/>
        <v>90</v>
      </c>
      <c r="B169" s="158" t="s">
        <v>782</v>
      </c>
      <c r="C169" s="133" t="s">
        <v>1365</v>
      </c>
      <c r="D169" s="117" t="s">
        <v>783</v>
      </c>
      <c r="E169" s="117" t="s">
        <v>532</v>
      </c>
      <c r="F169" s="117" t="s">
        <v>633</v>
      </c>
      <c r="G169" s="142" t="s">
        <v>713</v>
      </c>
      <c r="H169" s="143">
        <v>44644</v>
      </c>
      <c r="I169" s="159" t="s">
        <v>801</v>
      </c>
      <c r="J169" s="160" t="s">
        <v>802</v>
      </c>
      <c r="K169" s="161" t="s">
        <v>1141</v>
      </c>
      <c r="L169" s="162" t="s">
        <v>1327</v>
      </c>
      <c r="M169" s="117" t="s">
        <v>538</v>
      </c>
      <c r="N169" s="157" t="s">
        <v>748</v>
      </c>
      <c r="O169" s="95"/>
      <c r="P169" s="95"/>
      <c r="Q169" s="95"/>
      <c r="R169" s="95"/>
      <c r="U169" s="95"/>
      <c r="W169" s="95"/>
      <c r="Y169" s="95"/>
    </row>
    <row r="170" spans="1:25" s="123" customFormat="1" x14ac:dyDescent="0.2">
      <c r="A170" s="126">
        <f t="shared" si="3"/>
        <v>91</v>
      </c>
      <c r="B170" s="158" t="s">
        <v>841</v>
      </c>
      <c r="C170" s="133" t="s">
        <v>1365</v>
      </c>
      <c r="D170" s="117" t="s">
        <v>842</v>
      </c>
      <c r="E170" s="117" t="s">
        <v>532</v>
      </c>
      <c r="F170" s="117" t="s">
        <v>633</v>
      </c>
      <c r="G170" s="164" t="s">
        <v>711</v>
      </c>
      <c r="H170" s="143">
        <v>44798</v>
      </c>
      <c r="I170" s="159" t="s">
        <v>843</v>
      </c>
      <c r="J170" s="160" t="s">
        <v>844</v>
      </c>
      <c r="K170" s="161" t="s">
        <v>1143</v>
      </c>
      <c r="L170" s="162" t="s">
        <v>845</v>
      </c>
      <c r="M170" s="117" t="s">
        <v>538</v>
      </c>
      <c r="N170" s="157" t="s">
        <v>748</v>
      </c>
      <c r="O170" s="95"/>
      <c r="P170" s="95"/>
      <c r="Q170" s="95"/>
      <c r="R170" s="95"/>
      <c r="U170" s="95"/>
      <c r="W170" s="95"/>
      <c r="Y170" s="95"/>
    </row>
    <row r="171" spans="1:25" s="123" customFormat="1" x14ac:dyDescent="0.2">
      <c r="A171" s="126">
        <f t="shared" si="3"/>
        <v>92</v>
      </c>
      <c r="B171" s="158" t="s">
        <v>865</v>
      </c>
      <c r="C171" s="133" t="s">
        <v>1365</v>
      </c>
      <c r="D171" s="117" t="s">
        <v>866</v>
      </c>
      <c r="E171" s="117" t="s">
        <v>532</v>
      </c>
      <c r="F171" s="117" t="s">
        <v>633</v>
      </c>
      <c r="G171" s="142" t="s">
        <v>710</v>
      </c>
      <c r="H171" s="143">
        <v>44800</v>
      </c>
      <c r="I171" s="159" t="s">
        <v>867</v>
      </c>
      <c r="J171" s="160" t="s">
        <v>868</v>
      </c>
      <c r="K171" s="161" t="s">
        <v>1144</v>
      </c>
      <c r="L171" s="162" t="s">
        <v>869</v>
      </c>
      <c r="M171" s="117" t="s">
        <v>538</v>
      </c>
      <c r="N171" s="157" t="s">
        <v>748</v>
      </c>
      <c r="O171" s="95"/>
      <c r="P171" s="95"/>
      <c r="Q171" s="95"/>
      <c r="R171" s="95"/>
      <c r="U171" s="95"/>
      <c r="W171" s="95"/>
      <c r="Y171" s="95"/>
    </row>
    <row r="172" spans="1:25" s="123" customFormat="1" x14ac:dyDescent="0.2">
      <c r="A172" s="126">
        <f t="shared" si="3"/>
        <v>93</v>
      </c>
      <c r="B172" s="158" t="s">
        <v>876</v>
      </c>
      <c r="C172" s="133" t="s">
        <v>1365</v>
      </c>
      <c r="D172" s="117" t="s">
        <v>877</v>
      </c>
      <c r="E172" s="117" t="s">
        <v>532</v>
      </c>
      <c r="F172" s="117" t="s">
        <v>633</v>
      </c>
      <c r="G172" s="142" t="s">
        <v>710</v>
      </c>
      <c r="H172" s="143">
        <v>44804</v>
      </c>
      <c r="I172" s="159" t="s">
        <v>878</v>
      </c>
      <c r="J172" s="160" t="s">
        <v>879</v>
      </c>
      <c r="K172" s="161" t="s">
        <v>1145</v>
      </c>
      <c r="L172" s="162" t="s">
        <v>880</v>
      </c>
      <c r="M172" s="117" t="s">
        <v>538</v>
      </c>
      <c r="N172" s="117" t="s">
        <v>748</v>
      </c>
      <c r="O172" s="95"/>
      <c r="P172" s="95"/>
      <c r="Q172" s="95"/>
      <c r="R172" s="95"/>
      <c r="U172" s="95"/>
      <c r="W172" s="95"/>
      <c r="Y172" s="95"/>
    </row>
    <row r="173" spans="1:25" s="123" customFormat="1" x14ac:dyDescent="0.2">
      <c r="A173" s="126">
        <f t="shared" si="3"/>
        <v>94</v>
      </c>
      <c r="B173" s="158" t="s">
        <v>893</v>
      </c>
      <c r="C173" s="133" t="s">
        <v>1365</v>
      </c>
      <c r="D173" s="117" t="s">
        <v>894</v>
      </c>
      <c r="E173" s="117" t="s">
        <v>532</v>
      </c>
      <c r="F173" s="117" t="s">
        <v>633</v>
      </c>
      <c r="G173" s="142" t="s">
        <v>713</v>
      </c>
      <c r="H173" s="143">
        <v>44817</v>
      </c>
      <c r="I173" s="159" t="s">
        <v>897</v>
      </c>
      <c r="J173" s="160" t="s">
        <v>898</v>
      </c>
      <c r="K173" s="161" t="s">
        <v>1146</v>
      </c>
      <c r="L173" s="165" t="s">
        <v>899</v>
      </c>
      <c r="M173" s="117" t="s">
        <v>572</v>
      </c>
      <c r="N173" s="117" t="s">
        <v>748</v>
      </c>
      <c r="O173" s="95"/>
      <c r="P173" s="95"/>
      <c r="Q173" s="95"/>
      <c r="R173" s="95"/>
      <c r="U173" s="95"/>
      <c r="W173" s="95"/>
      <c r="Y173" s="95"/>
    </row>
    <row r="174" spans="1:25" s="123" customFormat="1" x14ac:dyDescent="0.2">
      <c r="A174" s="126">
        <f t="shared" si="3"/>
        <v>95</v>
      </c>
      <c r="B174" s="158" t="s">
        <v>895</v>
      </c>
      <c r="C174" s="133" t="s">
        <v>1365</v>
      </c>
      <c r="D174" s="117" t="s">
        <v>896</v>
      </c>
      <c r="E174" s="117" t="s">
        <v>532</v>
      </c>
      <c r="F174" s="117" t="s">
        <v>633</v>
      </c>
      <c r="G174" s="142" t="s">
        <v>711</v>
      </c>
      <c r="H174" s="143">
        <v>44817</v>
      </c>
      <c r="I174" s="159" t="s">
        <v>900</v>
      </c>
      <c r="J174" s="160" t="s">
        <v>901</v>
      </c>
      <c r="K174" s="161" t="s">
        <v>1147</v>
      </c>
      <c r="L174" s="165" t="s">
        <v>902</v>
      </c>
      <c r="M174" s="117" t="s">
        <v>538</v>
      </c>
      <c r="N174" s="157" t="s">
        <v>748</v>
      </c>
      <c r="O174" s="95"/>
      <c r="P174" s="95"/>
      <c r="Q174" s="95"/>
      <c r="R174" s="95"/>
      <c r="U174" s="95"/>
      <c r="W174" s="95"/>
      <c r="Y174" s="95"/>
    </row>
    <row r="175" spans="1:25" s="123" customFormat="1" x14ac:dyDescent="0.2">
      <c r="A175" s="126">
        <f t="shared" si="3"/>
        <v>96</v>
      </c>
      <c r="B175" s="158" t="s">
        <v>966</v>
      </c>
      <c r="C175" s="133" t="s">
        <v>1365</v>
      </c>
      <c r="D175" s="117" t="s">
        <v>967</v>
      </c>
      <c r="E175" s="117" t="s">
        <v>532</v>
      </c>
      <c r="F175" s="117" t="s">
        <v>633</v>
      </c>
      <c r="G175" s="142" t="s">
        <v>710</v>
      </c>
      <c r="H175" s="143">
        <v>44833</v>
      </c>
      <c r="I175" s="159" t="s">
        <v>968</v>
      </c>
      <c r="J175" s="160" t="s">
        <v>969</v>
      </c>
      <c r="K175" s="161" t="s">
        <v>1149</v>
      </c>
      <c r="L175" s="165" t="s">
        <v>970</v>
      </c>
      <c r="M175" s="117" t="s">
        <v>538</v>
      </c>
      <c r="N175" s="157" t="s">
        <v>748</v>
      </c>
      <c r="O175" s="95"/>
      <c r="P175" s="95"/>
      <c r="Q175" s="95"/>
      <c r="R175" s="95"/>
      <c r="U175" s="95"/>
      <c r="W175" s="95"/>
      <c r="Y175" s="95"/>
    </row>
    <row r="176" spans="1:25" s="123" customFormat="1" x14ac:dyDescent="0.2">
      <c r="A176" s="126">
        <f t="shared" si="3"/>
        <v>97</v>
      </c>
      <c r="B176" s="158" t="s">
        <v>1002</v>
      </c>
      <c r="C176" s="133" t="s">
        <v>1365</v>
      </c>
      <c r="D176" s="117" t="s">
        <v>1003</v>
      </c>
      <c r="E176" s="117" t="s">
        <v>532</v>
      </c>
      <c r="F176" s="117" t="s">
        <v>633</v>
      </c>
      <c r="G176" s="142" t="s">
        <v>711</v>
      </c>
      <c r="H176" s="143">
        <v>44851</v>
      </c>
      <c r="I176" s="159" t="s">
        <v>1004</v>
      </c>
      <c r="J176" s="160" t="s">
        <v>1005</v>
      </c>
      <c r="K176" s="161" t="s">
        <v>1150</v>
      </c>
      <c r="L176" s="165" t="s">
        <v>1006</v>
      </c>
      <c r="M176" s="117" t="s">
        <v>538</v>
      </c>
      <c r="N176" s="157" t="s">
        <v>748</v>
      </c>
      <c r="O176" s="95"/>
      <c r="P176" s="95"/>
      <c r="Q176" s="95"/>
      <c r="R176" s="95"/>
      <c r="U176" s="95"/>
      <c r="W176" s="95"/>
      <c r="Y176" s="95"/>
    </row>
    <row r="177" spans="1:25" s="123" customFormat="1" x14ac:dyDescent="0.2">
      <c r="A177" s="126">
        <f t="shared" si="3"/>
        <v>98</v>
      </c>
      <c r="B177" s="158" t="s">
        <v>1033</v>
      </c>
      <c r="C177" s="133" t="s">
        <v>1365</v>
      </c>
      <c r="D177" s="117" t="s">
        <v>1027</v>
      </c>
      <c r="E177" s="117" t="s">
        <v>532</v>
      </c>
      <c r="F177" s="117" t="s">
        <v>633</v>
      </c>
      <c r="G177" s="142" t="s">
        <v>711</v>
      </c>
      <c r="H177" s="143">
        <v>44855</v>
      </c>
      <c r="I177" s="159" t="s">
        <v>1030</v>
      </c>
      <c r="J177" s="160" t="s">
        <v>1031</v>
      </c>
      <c r="K177" s="161" t="s">
        <v>1249</v>
      </c>
      <c r="L177" s="165" t="s">
        <v>1032</v>
      </c>
      <c r="M177" s="117" t="s">
        <v>572</v>
      </c>
      <c r="N177" s="117" t="s">
        <v>748</v>
      </c>
      <c r="O177" s="95"/>
      <c r="P177" s="95"/>
      <c r="Q177" s="95"/>
      <c r="R177" s="95"/>
      <c r="U177" s="95"/>
      <c r="W177" s="95"/>
      <c r="Y177" s="95"/>
    </row>
    <row r="178" spans="1:25" s="123" customFormat="1" x14ac:dyDescent="0.2">
      <c r="A178" s="126">
        <f t="shared" si="3"/>
        <v>99</v>
      </c>
      <c r="B178" s="158" t="s">
        <v>1059</v>
      </c>
      <c r="C178" s="133" t="s">
        <v>1365</v>
      </c>
      <c r="D178" s="117" t="s">
        <v>1060</v>
      </c>
      <c r="E178" s="117" t="s">
        <v>532</v>
      </c>
      <c r="F178" s="117" t="s">
        <v>633</v>
      </c>
      <c r="G178" s="142" t="s">
        <v>711</v>
      </c>
      <c r="H178" s="143">
        <v>44863</v>
      </c>
      <c r="I178" s="159" t="s">
        <v>1062</v>
      </c>
      <c r="J178" s="160" t="s">
        <v>1063</v>
      </c>
      <c r="K178" s="161" t="s">
        <v>1152</v>
      </c>
      <c r="L178" s="165" t="s">
        <v>1064</v>
      </c>
      <c r="M178" s="117" t="s">
        <v>572</v>
      </c>
      <c r="N178" s="117" t="s">
        <v>748</v>
      </c>
      <c r="O178" s="95"/>
      <c r="P178" s="95"/>
      <c r="Q178" s="95"/>
      <c r="R178" s="95"/>
      <c r="U178" s="95"/>
      <c r="W178" s="95"/>
      <c r="Y178" s="95"/>
    </row>
    <row r="179" spans="1:25" s="123" customFormat="1" x14ac:dyDescent="0.2">
      <c r="A179" s="126">
        <f t="shared" si="3"/>
        <v>100</v>
      </c>
      <c r="B179" s="158" t="s">
        <v>1169</v>
      </c>
      <c r="C179" s="133" t="s">
        <v>1365</v>
      </c>
      <c r="D179" s="117" t="s">
        <v>1065</v>
      </c>
      <c r="E179" s="117" t="s">
        <v>532</v>
      </c>
      <c r="F179" s="117" t="s">
        <v>633</v>
      </c>
      <c r="G179" s="142" t="s">
        <v>710</v>
      </c>
      <c r="H179" s="143">
        <v>44865</v>
      </c>
      <c r="I179" s="159" t="s">
        <v>1066</v>
      </c>
      <c r="J179" s="160" t="s">
        <v>1067</v>
      </c>
      <c r="K179" s="161" t="s">
        <v>1738</v>
      </c>
      <c r="L179" s="165" t="s">
        <v>1068</v>
      </c>
      <c r="M179" s="117" t="s">
        <v>572</v>
      </c>
      <c r="N179" s="157" t="s">
        <v>748</v>
      </c>
      <c r="O179" s="95"/>
      <c r="P179" s="95"/>
      <c r="Q179" s="95"/>
      <c r="R179" s="95"/>
      <c r="U179" s="95"/>
      <c r="W179" s="95"/>
      <c r="Y179" s="95"/>
    </row>
    <row r="180" spans="1:25" s="123" customFormat="1" x14ac:dyDescent="0.2">
      <c r="A180" s="126">
        <f t="shared" si="3"/>
        <v>101</v>
      </c>
      <c r="B180" s="158" t="s">
        <v>1071</v>
      </c>
      <c r="C180" s="133" t="s">
        <v>1365</v>
      </c>
      <c r="D180" s="117" t="s">
        <v>1072</v>
      </c>
      <c r="E180" s="117" t="s">
        <v>532</v>
      </c>
      <c r="F180" s="117" t="s">
        <v>633</v>
      </c>
      <c r="G180" s="142" t="s">
        <v>713</v>
      </c>
      <c r="H180" s="143">
        <v>44868</v>
      </c>
      <c r="I180" s="159" t="s">
        <v>1078</v>
      </c>
      <c r="J180" s="160" t="s">
        <v>1079</v>
      </c>
      <c r="K180" s="161" t="s">
        <v>1154</v>
      </c>
      <c r="L180" s="165" t="s">
        <v>1080</v>
      </c>
      <c r="M180" s="117" t="s">
        <v>536</v>
      </c>
      <c r="N180" s="117" t="s">
        <v>748</v>
      </c>
      <c r="O180" s="95"/>
      <c r="P180" s="95"/>
      <c r="Q180" s="95"/>
      <c r="R180" s="95"/>
      <c r="U180" s="95"/>
      <c r="W180" s="95"/>
      <c r="Y180" s="95"/>
    </row>
    <row r="181" spans="1:25" s="123" customFormat="1" x14ac:dyDescent="0.2">
      <c r="A181" s="126">
        <f t="shared" si="3"/>
        <v>102</v>
      </c>
      <c r="B181" s="158" t="s">
        <v>1073</v>
      </c>
      <c r="C181" s="133" t="s">
        <v>1365</v>
      </c>
      <c r="D181" s="117" t="s">
        <v>1074</v>
      </c>
      <c r="E181" s="117" t="s">
        <v>532</v>
      </c>
      <c r="F181" s="117" t="s">
        <v>633</v>
      </c>
      <c r="G181" s="142" t="s">
        <v>710</v>
      </c>
      <c r="H181" s="143">
        <v>44868</v>
      </c>
      <c r="I181" s="159" t="s">
        <v>1081</v>
      </c>
      <c r="J181" s="160" t="s">
        <v>1082</v>
      </c>
      <c r="K181" s="161" t="s">
        <v>1155</v>
      </c>
      <c r="L181" s="165" t="s">
        <v>1303</v>
      </c>
      <c r="M181" s="117" t="s">
        <v>538</v>
      </c>
      <c r="N181" s="157" t="s">
        <v>748</v>
      </c>
      <c r="O181" s="95"/>
      <c r="P181" s="95"/>
      <c r="Q181" s="95"/>
      <c r="R181" s="95"/>
      <c r="U181" s="95"/>
      <c r="W181" s="95"/>
      <c r="Y181" s="95"/>
    </row>
    <row r="182" spans="1:25" s="123" customFormat="1" x14ac:dyDescent="0.2">
      <c r="A182" s="126">
        <f t="shared" si="3"/>
        <v>103</v>
      </c>
      <c r="B182" s="158" t="s">
        <v>1176</v>
      </c>
      <c r="C182" s="133" t="s">
        <v>1365</v>
      </c>
      <c r="D182" s="117" t="s">
        <v>1177</v>
      </c>
      <c r="E182" s="117" t="s">
        <v>532</v>
      </c>
      <c r="F182" s="117" t="s">
        <v>633</v>
      </c>
      <c r="G182" s="142" t="s">
        <v>710</v>
      </c>
      <c r="H182" s="143">
        <v>44879</v>
      </c>
      <c r="I182" s="159" t="s">
        <v>1178</v>
      </c>
      <c r="J182" s="160" t="s">
        <v>1179</v>
      </c>
      <c r="K182" s="161" t="s">
        <v>1180</v>
      </c>
      <c r="L182" s="165" t="s">
        <v>1181</v>
      </c>
      <c r="M182" s="117" t="s">
        <v>890</v>
      </c>
      <c r="N182" s="117" t="s">
        <v>748</v>
      </c>
      <c r="O182" s="95"/>
      <c r="P182" s="95"/>
      <c r="Q182" s="95"/>
      <c r="R182" s="95"/>
      <c r="U182" s="95"/>
      <c r="W182" s="95"/>
      <c r="Y182" s="95"/>
    </row>
    <row r="183" spans="1:25" s="123" customFormat="1" x14ac:dyDescent="0.2">
      <c r="A183" s="126">
        <f t="shared" si="3"/>
        <v>104</v>
      </c>
      <c r="B183" s="158" t="s">
        <v>1217</v>
      </c>
      <c r="C183" s="133" t="s">
        <v>1365</v>
      </c>
      <c r="D183" s="117" t="s">
        <v>1218</v>
      </c>
      <c r="E183" s="117" t="s">
        <v>532</v>
      </c>
      <c r="F183" s="117" t="s">
        <v>633</v>
      </c>
      <c r="G183" s="142" t="s">
        <v>710</v>
      </c>
      <c r="H183" s="143">
        <v>44891</v>
      </c>
      <c r="I183" s="159" t="s">
        <v>1221</v>
      </c>
      <c r="J183" s="160" t="s">
        <v>1222</v>
      </c>
      <c r="K183" s="161" t="s">
        <v>1223</v>
      </c>
      <c r="L183" s="165" t="s">
        <v>1224</v>
      </c>
      <c r="M183" s="117" t="s">
        <v>536</v>
      </c>
      <c r="N183" s="157" t="s">
        <v>748</v>
      </c>
      <c r="O183" s="95"/>
      <c r="P183" s="95"/>
      <c r="Q183" s="95"/>
      <c r="R183" s="95"/>
      <c r="U183" s="95"/>
      <c r="W183" s="95"/>
      <c r="Y183" s="95"/>
    </row>
    <row r="184" spans="1:25" s="123" customFormat="1" x14ac:dyDescent="0.2">
      <c r="A184" s="126">
        <f t="shared" si="3"/>
        <v>105</v>
      </c>
      <c r="B184" s="158" t="s">
        <v>1283</v>
      </c>
      <c r="C184" s="133" t="s">
        <v>1365</v>
      </c>
      <c r="D184" s="117" t="s">
        <v>1284</v>
      </c>
      <c r="E184" s="117" t="s">
        <v>532</v>
      </c>
      <c r="F184" s="117" t="s">
        <v>633</v>
      </c>
      <c r="G184" s="142" t="s">
        <v>708</v>
      </c>
      <c r="H184" s="143">
        <v>44954</v>
      </c>
      <c r="I184" s="159" t="s">
        <v>1285</v>
      </c>
      <c r="J184" s="160" t="s">
        <v>1286</v>
      </c>
      <c r="K184" s="161" t="s">
        <v>1287</v>
      </c>
      <c r="L184" s="165" t="s">
        <v>1302</v>
      </c>
      <c r="M184" s="117" t="s">
        <v>538</v>
      </c>
      <c r="N184" s="157" t="s">
        <v>748</v>
      </c>
      <c r="O184" s="95"/>
      <c r="P184" s="95"/>
      <c r="Q184" s="95"/>
      <c r="R184" s="95"/>
      <c r="U184" s="95"/>
      <c r="W184" s="95"/>
      <c r="Y184" s="95"/>
    </row>
    <row r="185" spans="1:25" s="123" customFormat="1" x14ac:dyDescent="0.2">
      <c r="A185" s="126">
        <f t="shared" si="3"/>
        <v>106</v>
      </c>
      <c r="B185" s="158" t="s">
        <v>808</v>
      </c>
      <c r="C185" s="133" t="s">
        <v>1365</v>
      </c>
      <c r="D185" s="117" t="s">
        <v>1288</v>
      </c>
      <c r="E185" s="117" t="s">
        <v>532</v>
      </c>
      <c r="F185" s="117" t="s">
        <v>633</v>
      </c>
      <c r="G185" s="142" t="s">
        <v>708</v>
      </c>
      <c r="H185" s="143">
        <v>44958</v>
      </c>
      <c r="I185" s="159" t="s">
        <v>809</v>
      </c>
      <c r="J185" s="160" t="s">
        <v>810</v>
      </c>
      <c r="K185" s="161" t="s">
        <v>1289</v>
      </c>
      <c r="L185" s="165" t="s">
        <v>1290</v>
      </c>
      <c r="M185" s="117" t="s">
        <v>536</v>
      </c>
      <c r="N185" s="117" t="s">
        <v>748</v>
      </c>
      <c r="O185" s="95"/>
      <c r="P185" s="95"/>
      <c r="Q185" s="95"/>
      <c r="R185" s="95"/>
      <c r="U185" s="95"/>
      <c r="W185" s="95"/>
      <c r="Y185" s="95"/>
    </row>
    <row r="186" spans="1:25" s="123" customFormat="1" x14ac:dyDescent="0.2">
      <c r="A186" s="126">
        <f t="shared" si="3"/>
        <v>107</v>
      </c>
      <c r="B186" s="158" t="s">
        <v>1291</v>
      </c>
      <c r="C186" s="133" t="s">
        <v>1365</v>
      </c>
      <c r="D186" s="117" t="s">
        <v>1292</v>
      </c>
      <c r="E186" s="117" t="s">
        <v>532</v>
      </c>
      <c r="F186" s="117" t="s">
        <v>633</v>
      </c>
      <c r="G186" s="142" t="s">
        <v>708</v>
      </c>
      <c r="H186" s="143">
        <v>44959</v>
      </c>
      <c r="I186" s="159" t="s">
        <v>1293</v>
      </c>
      <c r="J186" s="160" t="s">
        <v>1294</v>
      </c>
      <c r="K186" s="161" t="s">
        <v>1295</v>
      </c>
      <c r="L186" s="165" t="s">
        <v>1296</v>
      </c>
      <c r="M186" s="117" t="s">
        <v>538</v>
      </c>
      <c r="N186" s="157" t="s">
        <v>748</v>
      </c>
      <c r="O186" s="95"/>
      <c r="P186" s="95"/>
      <c r="Q186" s="95"/>
      <c r="R186" s="95"/>
      <c r="U186" s="95"/>
      <c r="W186" s="95"/>
      <c r="Y186" s="95"/>
    </row>
    <row r="187" spans="1:25" s="123" customFormat="1" x14ac:dyDescent="0.2">
      <c r="A187" s="126">
        <f t="shared" si="3"/>
        <v>108</v>
      </c>
      <c r="B187" s="158" t="s">
        <v>1307</v>
      </c>
      <c r="C187" s="133" t="s">
        <v>1365</v>
      </c>
      <c r="D187" s="117" t="s">
        <v>1308</v>
      </c>
      <c r="E187" s="117" t="s">
        <v>532</v>
      </c>
      <c r="F187" s="117" t="s">
        <v>633</v>
      </c>
      <c r="G187" s="142" t="s">
        <v>710</v>
      </c>
      <c r="H187" s="143">
        <v>44978</v>
      </c>
      <c r="I187" s="159" t="s">
        <v>1311</v>
      </c>
      <c r="J187" s="160" t="s">
        <v>1312</v>
      </c>
      <c r="K187" s="161" t="s">
        <v>1313</v>
      </c>
      <c r="L187" s="165" t="s">
        <v>1314</v>
      </c>
      <c r="M187" s="117" t="s">
        <v>538</v>
      </c>
      <c r="N187" s="163" t="s">
        <v>748</v>
      </c>
      <c r="O187" s="95"/>
      <c r="P187" s="95"/>
      <c r="Q187" s="95"/>
      <c r="R187" s="95"/>
      <c r="U187" s="95"/>
      <c r="W187" s="95"/>
      <c r="Y187" s="95"/>
    </row>
    <row r="188" spans="1:25" s="123" customFormat="1" x14ac:dyDescent="0.2">
      <c r="A188" s="126">
        <f t="shared" si="3"/>
        <v>109</v>
      </c>
      <c r="B188" s="158" t="s">
        <v>1309</v>
      </c>
      <c r="C188" s="133" t="s">
        <v>1365</v>
      </c>
      <c r="D188" s="117" t="s">
        <v>1310</v>
      </c>
      <c r="E188" s="117" t="s">
        <v>532</v>
      </c>
      <c r="F188" s="117" t="s">
        <v>633</v>
      </c>
      <c r="G188" s="142" t="s">
        <v>711</v>
      </c>
      <c r="H188" s="143">
        <v>44978</v>
      </c>
      <c r="I188" s="159" t="s">
        <v>1315</v>
      </c>
      <c r="J188" s="160" t="s">
        <v>1316</v>
      </c>
      <c r="K188" s="161" t="s">
        <v>1317</v>
      </c>
      <c r="L188" s="165" t="s">
        <v>1318</v>
      </c>
      <c r="M188" s="117" t="s">
        <v>538</v>
      </c>
      <c r="N188" s="163" t="s">
        <v>748</v>
      </c>
      <c r="O188" s="95"/>
      <c r="P188" s="95"/>
      <c r="Q188" s="95"/>
      <c r="R188" s="95"/>
      <c r="U188" s="95"/>
      <c r="W188" s="95"/>
      <c r="Y188" s="95"/>
    </row>
    <row r="189" spans="1:25" s="123" customFormat="1" x14ac:dyDescent="0.2">
      <c r="A189" s="126">
        <f t="shared" si="3"/>
        <v>110</v>
      </c>
      <c r="B189" s="158" t="s">
        <v>1347</v>
      </c>
      <c r="C189" s="133" t="s">
        <v>1365</v>
      </c>
      <c r="D189" s="117" t="s">
        <v>1348</v>
      </c>
      <c r="E189" s="117" t="s">
        <v>532</v>
      </c>
      <c r="F189" s="117" t="s">
        <v>633</v>
      </c>
      <c r="G189" s="142" t="s">
        <v>708</v>
      </c>
      <c r="H189" s="143">
        <v>44991</v>
      </c>
      <c r="I189" s="159" t="s">
        <v>1351</v>
      </c>
      <c r="J189" s="160" t="s">
        <v>1352</v>
      </c>
      <c r="K189" s="161" t="s">
        <v>1353</v>
      </c>
      <c r="L189" s="165" t="s">
        <v>1354</v>
      </c>
      <c r="M189" s="117" t="s">
        <v>538</v>
      </c>
      <c r="N189" s="163" t="s">
        <v>748</v>
      </c>
      <c r="O189" s="95"/>
      <c r="P189" s="95"/>
      <c r="Q189" s="95"/>
      <c r="R189" s="95"/>
      <c r="U189" s="95"/>
      <c r="W189" s="95"/>
      <c r="Y189" s="95"/>
    </row>
    <row r="190" spans="1:25" s="123" customFormat="1" x14ac:dyDescent="0.2">
      <c r="A190" s="126">
        <f t="shared" si="3"/>
        <v>111</v>
      </c>
      <c r="B190" s="158" t="s">
        <v>1349</v>
      </c>
      <c r="C190" s="133" t="s">
        <v>1365</v>
      </c>
      <c r="D190" s="117" t="s">
        <v>1350</v>
      </c>
      <c r="E190" s="117" t="s">
        <v>532</v>
      </c>
      <c r="F190" s="117" t="s">
        <v>633</v>
      </c>
      <c r="G190" s="142" t="s">
        <v>708</v>
      </c>
      <c r="H190" s="143">
        <v>44992</v>
      </c>
      <c r="I190" s="159" t="s">
        <v>1355</v>
      </c>
      <c r="J190" s="160" t="s">
        <v>1356</v>
      </c>
      <c r="K190" s="161" t="s">
        <v>1357</v>
      </c>
      <c r="L190" s="165" t="s">
        <v>1358</v>
      </c>
      <c r="M190" s="117" t="s">
        <v>538</v>
      </c>
      <c r="N190" s="163" t="s">
        <v>748</v>
      </c>
      <c r="O190" s="95"/>
      <c r="P190" s="95"/>
      <c r="Q190" s="95"/>
      <c r="R190" s="95"/>
      <c r="U190" s="95"/>
      <c r="W190" s="95"/>
      <c r="Y190" s="95"/>
    </row>
    <row r="191" spans="1:25" s="123" customFormat="1" x14ac:dyDescent="0.2">
      <c r="A191" s="126">
        <f t="shared" si="3"/>
        <v>112</v>
      </c>
      <c r="B191" s="158" t="s">
        <v>1439</v>
      </c>
      <c r="C191" s="133" t="s">
        <v>1365</v>
      </c>
      <c r="D191" s="117" t="s">
        <v>1440</v>
      </c>
      <c r="E191" s="117" t="s">
        <v>532</v>
      </c>
      <c r="F191" s="117" t="s">
        <v>633</v>
      </c>
      <c r="G191" s="142" t="s">
        <v>710</v>
      </c>
      <c r="H191" s="143">
        <v>45049</v>
      </c>
      <c r="I191" s="159" t="s">
        <v>1441</v>
      </c>
      <c r="J191" s="160" t="s">
        <v>1442</v>
      </c>
      <c r="K191" s="161" t="s">
        <v>1443</v>
      </c>
      <c r="L191" s="165" t="s">
        <v>1444</v>
      </c>
      <c r="M191" s="117" t="s">
        <v>538</v>
      </c>
      <c r="N191" s="163" t="s">
        <v>748</v>
      </c>
      <c r="O191" s="95"/>
      <c r="P191" s="95"/>
      <c r="Q191" s="95"/>
      <c r="R191" s="95"/>
      <c r="U191" s="95"/>
      <c r="W191" s="95"/>
      <c r="Y191" s="95"/>
    </row>
    <row r="192" spans="1:25" s="123" customFormat="1" x14ac:dyDescent="0.2">
      <c r="A192" s="126">
        <f t="shared" si="3"/>
        <v>113</v>
      </c>
      <c r="B192" s="158" t="s">
        <v>881</v>
      </c>
      <c r="C192" s="133" t="s">
        <v>723</v>
      </c>
      <c r="D192" s="117" t="s">
        <v>882</v>
      </c>
      <c r="E192" s="117" t="s">
        <v>532</v>
      </c>
      <c r="F192" s="117" t="s">
        <v>633</v>
      </c>
      <c r="G192" s="142"/>
      <c r="H192" s="143">
        <v>43825</v>
      </c>
      <c r="I192" s="159" t="s">
        <v>889</v>
      </c>
      <c r="J192" s="160" t="s">
        <v>883</v>
      </c>
      <c r="K192" s="161" t="s">
        <v>1156</v>
      </c>
      <c r="L192" s="162" t="s">
        <v>884</v>
      </c>
      <c r="M192" s="117" t="s">
        <v>538</v>
      </c>
      <c r="N192" s="163" t="s">
        <v>748</v>
      </c>
      <c r="O192" s="185"/>
      <c r="P192" s="95"/>
      <c r="Q192" s="95"/>
      <c r="R192" s="95"/>
      <c r="U192" s="95"/>
      <c r="W192" s="95"/>
      <c r="Y192" s="95"/>
    </row>
    <row r="193" spans="1:25" s="123" customFormat="1" x14ac:dyDescent="0.2">
      <c r="A193" s="126">
        <f t="shared" si="3"/>
        <v>114</v>
      </c>
      <c r="B193" s="158" t="s">
        <v>925</v>
      </c>
      <c r="C193" s="133" t="s">
        <v>723</v>
      </c>
      <c r="D193" s="117" t="s">
        <v>885</v>
      </c>
      <c r="E193" s="117" t="s">
        <v>532</v>
      </c>
      <c r="F193" s="117" t="s">
        <v>633</v>
      </c>
      <c r="G193" s="142"/>
      <c r="H193" s="143">
        <v>44473</v>
      </c>
      <c r="I193" s="159" t="s">
        <v>886</v>
      </c>
      <c r="J193" s="160" t="s">
        <v>887</v>
      </c>
      <c r="K193" s="161" t="s">
        <v>1250</v>
      </c>
      <c r="L193" s="162" t="s">
        <v>888</v>
      </c>
      <c r="M193" s="117" t="s">
        <v>538</v>
      </c>
      <c r="N193" s="163" t="s">
        <v>748</v>
      </c>
      <c r="O193" s="185"/>
      <c r="P193" s="95"/>
      <c r="Q193" s="95"/>
      <c r="R193" s="95"/>
      <c r="U193" s="95"/>
      <c r="W193" s="95"/>
      <c r="Y193" s="95"/>
    </row>
    <row r="194" spans="1:25" s="123" customFormat="1" x14ac:dyDescent="0.2">
      <c r="A194" s="126">
        <f t="shared" si="3"/>
        <v>115</v>
      </c>
      <c r="B194" s="158" t="s">
        <v>1265</v>
      </c>
      <c r="C194" s="133" t="s">
        <v>723</v>
      </c>
      <c r="D194" s="117" t="s">
        <v>1266</v>
      </c>
      <c r="E194" s="117" t="s">
        <v>532</v>
      </c>
      <c r="F194" s="117" t="s">
        <v>633</v>
      </c>
      <c r="G194" s="142" t="s">
        <v>708</v>
      </c>
      <c r="H194" s="143">
        <v>44952</v>
      </c>
      <c r="I194" s="159" t="s">
        <v>1267</v>
      </c>
      <c r="J194" s="160" t="s">
        <v>1268</v>
      </c>
      <c r="K194" s="161" t="s">
        <v>1269</v>
      </c>
      <c r="L194" s="162" t="s">
        <v>1270</v>
      </c>
      <c r="M194" s="117" t="s">
        <v>538</v>
      </c>
      <c r="N194" s="163" t="s">
        <v>748</v>
      </c>
      <c r="O194" s="185"/>
      <c r="P194" s="95"/>
      <c r="Q194" s="95"/>
      <c r="R194" s="95"/>
      <c r="U194" s="95"/>
      <c r="W194" s="95"/>
      <c r="Y194" s="95"/>
    </row>
    <row r="195" spans="1:25" s="123" customFormat="1" x14ac:dyDescent="0.2">
      <c r="A195" s="126">
        <f t="shared" si="3"/>
        <v>116</v>
      </c>
      <c r="B195" s="158" t="s">
        <v>1520</v>
      </c>
      <c r="C195" s="133" t="s">
        <v>723</v>
      </c>
      <c r="D195" s="117" t="s">
        <v>1521</v>
      </c>
      <c r="E195" s="117" t="s">
        <v>532</v>
      </c>
      <c r="F195" s="117" t="s">
        <v>633</v>
      </c>
      <c r="G195" s="142" t="s">
        <v>710</v>
      </c>
      <c r="H195" s="143">
        <v>45084</v>
      </c>
      <c r="I195" s="159" t="s">
        <v>1530</v>
      </c>
      <c r="J195" s="160" t="s">
        <v>1531</v>
      </c>
      <c r="K195" s="161" t="s">
        <v>1532</v>
      </c>
      <c r="L195" s="162" t="s">
        <v>1533</v>
      </c>
      <c r="M195" s="117" t="s">
        <v>538</v>
      </c>
      <c r="N195" s="117" t="s">
        <v>748</v>
      </c>
      <c r="O195" s="95"/>
      <c r="P195" s="95"/>
      <c r="Q195" s="95"/>
      <c r="R195" s="95"/>
      <c r="U195" s="95"/>
      <c r="W195" s="95"/>
      <c r="Y195" s="95"/>
    </row>
    <row r="196" spans="1:25" s="123" customFormat="1" x14ac:dyDescent="0.2">
      <c r="A196" s="126">
        <f t="shared" si="3"/>
        <v>117</v>
      </c>
      <c r="B196" s="158" t="s">
        <v>1010</v>
      </c>
      <c r="C196" s="133" t="s">
        <v>701</v>
      </c>
      <c r="D196" s="117" t="s">
        <v>1011</v>
      </c>
      <c r="E196" s="117" t="s">
        <v>532</v>
      </c>
      <c r="F196" s="117" t="s">
        <v>633</v>
      </c>
      <c r="G196" s="142" t="s">
        <v>708</v>
      </c>
      <c r="H196" s="143">
        <v>44851</v>
      </c>
      <c r="I196" s="159" t="s">
        <v>1017</v>
      </c>
      <c r="J196" s="160" t="s">
        <v>1018</v>
      </c>
      <c r="K196" s="161" t="s">
        <v>1158</v>
      </c>
      <c r="L196" s="162" t="s">
        <v>1019</v>
      </c>
      <c r="M196" s="117" t="s">
        <v>538</v>
      </c>
      <c r="N196" s="163" t="s">
        <v>748</v>
      </c>
      <c r="O196" s="95"/>
      <c r="P196" s="95"/>
      <c r="Q196" s="95"/>
      <c r="R196" s="95"/>
      <c r="U196" s="95"/>
      <c r="W196" s="95"/>
      <c r="Y196" s="95"/>
    </row>
    <row r="197" spans="1:25" s="123" customFormat="1" x14ac:dyDescent="0.2">
      <c r="A197" s="126">
        <f t="shared" si="3"/>
        <v>118</v>
      </c>
      <c r="B197" s="158" t="s">
        <v>1187</v>
      </c>
      <c r="C197" s="133" t="s">
        <v>701</v>
      </c>
      <c r="D197" s="117" t="s">
        <v>1188</v>
      </c>
      <c r="E197" s="117" t="s">
        <v>532</v>
      </c>
      <c r="F197" s="117" t="s">
        <v>633</v>
      </c>
      <c r="G197" s="142" t="s">
        <v>707</v>
      </c>
      <c r="H197" s="143">
        <v>44882</v>
      </c>
      <c r="I197" s="159" t="s">
        <v>1192</v>
      </c>
      <c r="J197" s="160" t="s">
        <v>1193</v>
      </c>
      <c r="K197" s="161" t="s">
        <v>1194</v>
      </c>
      <c r="L197" s="162" t="s">
        <v>1195</v>
      </c>
      <c r="M197" s="117" t="s">
        <v>536</v>
      </c>
      <c r="N197" s="163" t="s">
        <v>748</v>
      </c>
      <c r="O197" s="95"/>
      <c r="P197" s="95"/>
      <c r="Q197" s="95"/>
      <c r="R197" s="95"/>
      <c r="U197" s="95"/>
      <c r="W197" s="95"/>
      <c r="Y197" s="95"/>
    </row>
    <row r="198" spans="1:25" s="123" customFormat="1" x14ac:dyDescent="0.2">
      <c r="A198" s="126">
        <f t="shared" si="3"/>
        <v>119</v>
      </c>
      <c r="B198" s="158" t="s">
        <v>1271</v>
      </c>
      <c r="C198" s="133" t="s">
        <v>701</v>
      </c>
      <c r="D198" s="117" t="s">
        <v>1272</v>
      </c>
      <c r="E198" s="117" t="s">
        <v>532</v>
      </c>
      <c r="F198" s="117" t="s">
        <v>633</v>
      </c>
      <c r="G198" s="142" t="s">
        <v>708</v>
      </c>
      <c r="H198" s="143">
        <v>44952</v>
      </c>
      <c r="I198" s="159" t="s">
        <v>1273</v>
      </c>
      <c r="J198" s="160" t="s">
        <v>1274</v>
      </c>
      <c r="K198" s="161" t="s">
        <v>1275</v>
      </c>
      <c r="L198" s="162" t="s">
        <v>1276</v>
      </c>
      <c r="M198" s="117" t="s">
        <v>538</v>
      </c>
      <c r="N198" s="117" t="s">
        <v>748</v>
      </c>
      <c r="O198" s="95"/>
      <c r="P198" s="95"/>
      <c r="Q198" s="95"/>
      <c r="R198" s="95"/>
      <c r="U198" s="95"/>
      <c r="W198" s="95"/>
      <c r="Y198" s="95"/>
    </row>
    <row r="199" spans="1:25" s="123" customFormat="1" x14ac:dyDescent="0.2">
      <c r="A199" s="126">
        <f t="shared" si="3"/>
        <v>120</v>
      </c>
      <c r="B199" s="158" t="s">
        <v>1380</v>
      </c>
      <c r="C199" s="133" t="s">
        <v>701</v>
      </c>
      <c r="D199" s="117" t="s">
        <v>1381</v>
      </c>
      <c r="E199" s="117" t="s">
        <v>532</v>
      </c>
      <c r="F199" s="117" t="s">
        <v>633</v>
      </c>
      <c r="G199" s="142" t="s">
        <v>708</v>
      </c>
      <c r="H199" s="143">
        <v>45011</v>
      </c>
      <c r="I199" s="159" t="s">
        <v>1382</v>
      </c>
      <c r="J199" s="160" t="s">
        <v>1383</v>
      </c>
      <c r="K199" s="161" t="s">
        <v>1384</v>
      </c>
      <c r="L199" s="162" t="s">
        <v>1385</v>
      </c>
      <c r="M199" s="117" t="s">
        <v>538</v>
      </c>
      <c r="N199" s="117" t="s">
        <v>748</v>
      </c>
      <c r="O199" s="95"/>
      <c r="P199" s="95"/>
      <c r="Q199" s="95"/>
      <c r="R199" s="95"/>
      <c r="U199" s="95"/>
      <c r="W199" s="95"/>
      <c r="Y199" s="95"/>
    </row>
    <row r="200" spans="1:25" s="123" customFormat="1" x14ac:dyDescent="0.2">
      <c r="A200" s="126">
        <f t="shared" si="3"/>
        <v>121</v>
      </c>
      <c r="B200" s="158" t="s">
        <v>1613</v>
      </c>
      <c r="C200" s="133" t="s">
        <v>701</v>
      </c>
      <c r="D200" s="117" t="s">
        <v>1614</v>
      </c>
      <c r="E200" s="117" t="s">
        <v>532</v>
      </c>
      <c r="F200" s="117" t="s">
        <v>633</v>
      </c>
      <c r="G200" s="142" t="s">
        <v>707</v>
      </c>
      <c r="H200" s="143">
        <v>45155</v>
      </c>
      <c r="I200" s="159" t="s">
        <v>1615</v>
      </c>
      <c r="J200" s="160" t="s">
        <v>1616</v>
      </c>
      <c r="K200" s="161" t="s">
        <v>1617</v>
      </c>
      <c r="L200" s="162" t="s">
        <v>1618</v>
      </c>
      <c r="M200" s="117" t="s">
        <v>536</v>
      </c>
      <c r="N200" s="117" t="s">
        <v>748</v>
      </c>
      <c r="O200" s="95"/>
      <c r="P200" s="95"/>
      <c r="Q200" s="95"/>
      <c r="R200" s="95"/>
      <c r="U200" s="95"/>
      <c r="W200" s="95"/>
      <c r="Y200" s="95"/>
    </row>
    <row r="201" spans="1:25" s="123" customFormat="1" x14ac:dyDescent="0.2">
      <c r="A201" s="126">
        <f t="shared" si="3"/>
        <v>122</v>
      </c>
      <c r="B201" s="158" t="s">
        <v>1518</v>
      </c>
      <c r="C201" s="133" t="s">
        <v>1190</v>
      </c>
      <c r="D201" s="117" t="s">
        <v>1519</v>
      </c>
      <c r="E201" s="117" t="s">
        <v>532</v>
      </c>
      <c r="F201" s="117" t="s">
        <v>633</v>
      </c>
      <c r="G201" s="142" t="s">
        <v>713</v>
      </c>
      <c r="H201" s="143">
        <v>45084</v>
      </c>
      <c r="I201" s="159" t="s">
        <v>1526</v>
      </c>
      <c r="J201" s="160" t="s">
        <v>1527</v>
      </c>
      <c r="K201" s="161" t="s">
        <v>1528</v>
      </c>
      <c r="L201" s="162" t="s">
        <v>1529</v>
      </c>
      <c r="M201" s="117" t="s">
        <v>538</v>
      </c>
      <c r="N201" s="117" t="s">
        <v>748</v>
      </c>
      <c r="O201" s="95"/>
      <c r="P201" s="95"/>
      <c r="Q201" s="95"/>
      <c r="R201" s="95"/>
      <c r="U201" s="95"/>
      <c r="W201" s="95"/>
      <c r="Y201" s="95"/>
    </row>
    <row r="202" spans="1:25" s="123" customFormat="1" x14ac:dyDescent="0.2">
      <c r="A202" s="126">
        <f t="shared" si="3"/>
        <v>123</v>
      </c>
      <c r="B202" s="158" t="s">
        <v>1592</v>
      </c>
      <c r="C202" s="133" t="s">
        <v>1190</v>
      </c>
      <c r="D202" s="117" t="s">
        <v>1593</v>
      </c>
      <c r="E202" s="117" t="s">
        <v>532</v>
      </c>
      <c r="F202" s="117" t="s">
        <v>633</v>
      </c>
      <c r="G202" s="142" t="s">
        <v>710</v>
      </c>
      <c r="H202" s="143">
        <v>45133</v>
      </c>
      <c r="I202" s="159" t="s">
        <v>1594</v>
      </c>
      <c r="J202" s="160" t="s">
        <v>1595</v>
      </c>
      <c r="K202" s="161" t="s">
        <v>1596</v>
      </c>
      <c r="L202" s="162" t="s">
        <v>1597</v>
      </c>
      <c r="M202" s="117" t="s">
        <v>536</v>
      </c>
      <c r="N202" s="117" t="s">
        <v>748</v>
      </c>
      <c r="O202" s="95"/>
      <c r="P202" s="95"/>
      <c r="Q202" s="95"/>
      <c r="R202" s="95"/>
      <c r="U202" s="95"/>
      <c r="W202" s="95"/>
      <c r="Y202" s="95"/>
    </row>
    <row r="203" spans="1:25" s="123" customFormat="1" x14ac:dyDescent="0.2">
      <c r="A203" s="126">
        <f t="shared" si="3"/>
        <v>124</v>
      </c>
      <c r="B203" s="158" t="s">
        <v>1701</v>
      </c>
      <c r="C203" s="133" t="s">
        <v>1190</v>
      </c>
      <c r="D203" s="117" t="s">
        <v>1702</v>
      </c>
      <c r="E203" s="117" t="s">
        <v>532</v>
      </c>
      <c r="F203" s="117" t="s">
        <v>633</v>
      </c>
      <c r="G203" s="142" t="s">
        <v>710</v>
      </c>
      <c r="H203" s="143">
        <v>45195</v>
      </c>
      <c r="I203" s="159" t="s">
        <v>1705</v>
      </c>
      <c r="J203" s="160" t="s">
        <v>1706</v>
      </c>
      <c r="K203" s="161" t="s">
        <v>1707</v>
      </c>
      <c r="L203" s="162" t="s">
        <v>1708</v>
      </c>
      <c r="M203" s="117" t="s">
        <v>536</v>
      </c>
      <c r="N203" s="117" t="s">
        <v>748</v>
      </c>
      <c r="O203" s="95"/>
      <c r="P203" s="95"/>
      <c r="Q203" s="95"/>
      <c r="R203" s="95"/>
      <c r="U203" s="95"/>
      <c r="W203" s="95"/>
      <c r="Y203" s="95"/>
    </row>
    <row r="204" spans="1:25" s="123" customFormat="1" x14ac:dyDescent="0.2">
      <c r="A204" s="126">
        <f t="shared" ref="A204" si="4">A203+1</f>
        <v>125</v>
      </c>
      <c r="B204" s="158" t="s">
        <v>1703</v>
      </c>
      <c r="C204" s="133" t="s">
        <v>1190</v>
      </c>
      <c r="D204" s="117" t="s">
        <v>1704</v>
      </c>
      <c r="E204" s="117" t="s">
        <v>532</v>
      </c>
      <c r="F204" s="117" t="s">
        <v>633</v>
      </c>
      <c r="G204" s="142" t="s">
        <v>707</v>
      </c>
      <c r="H204" s="143">
        <v>45195</v>
      </c>
      <c r="I204" s="159" t="s">
        <v>1709</v>
      </c>
      <c r="J204" s="160" t="s">
        <v>1710</v>
      </c>
      <c r="K204" s="161" t="s">
        <v>1711</v>
      </c>
      <c r="L204" s="162" t="s">
        <v>1712</v>
      </c>
      <c r="M204" s="117" t="s">
        <v>538</v>
      </c>
      <c r="N204" s="117" t="s">
        <v>748</v>
      </c>
      <c r="O204" s="95"/>
      <c r="P204" s="95"/>
      <c r="Q204" s="95"/>
      <c r="R204" s="95"/>
      <c r="U204" s="95"/>
      <c r="W204" s="95"/>
      <c r="Y204" s="95"/>
    </row>
    <row r="205" spans="1:25" x14ac:dyDescent="0.2">
      <c r="A205" s="151"/>
      <c r="B205" s="151"/>
      <c r="C205" s="151"/>
      <c r="D205" s="189"/>
      <c r="E205" s="151"/>
      <c r="F205" s="151"/>
      <c r="G205" s="151"/>
      <c r="H205" s="151"/>
      <c r="I205" s="151"/>
      <c r="J205" s="151"/>
      <c r="K205" s="152"/>
      <c r="L205" s="152"/>
      <c r="M205" s="39"/>
      <c r="N205" s="183"/>
      <c r="O205" s="150"/>
      <c r="P205" s="1"/>
      <c r="Q205" s="1"/>
      <c r="R205" s="1"/>
      <c r="U205" s="1"/>
      <c r="W205" s="1"/>
      <c r="Y205" s="1"/>
    </row>
    <row r="206" spans="1:25" x14ac:dyDescent="0.2">
      <c r="A206" s="190"/>
      <c r="B206" s="191" t="s">
        <v>237</v>
      </c>
      <c r="C206" s="192"/>
      <c r="D206" s="116"/>
      <c r="E206" s="193"/>
      <c r="F206" s="193"/>
      <c r="G206" s="193"/>
      <c r="H206" s="193"/>
      <c r="I206" s="194"/>
      <c r="J206" s="195"/>
      <c r="K206" s="196"/>
      <c r="L206" s="196"/>
      <c r="M206" s="197"/>
      <c r="N206" s="163"/>
      <c r="O206" s="150"/>
      <c r="P206" s="1"/>
      <c r="Q206" s="1"/>
      <c r="R206" s="1"/>
      <c r="U206" s="1"/>
      <c r="W206" s="1"/>
      <c r="Y206" s="1"/>
    </row>
    <row r="207" spans="1:25" x14ac:dyDescent="0.2">
      <c r="B207" s="44" t="s">
        <v>479</v>
      </c>
      <c r="C207" s="44"/>
      <c r="E207" s="39"/>
      <c r="F207" s="39"/>
      <c r="G207" s="39"/>
      <c r="I207" s="39"/>
      <c r="J207" s="39"/>
      <c r="K207" s="93"/>
      <c r="L207" s="93"/>
      <c r="M207" s="39"/>
      <c r="N207" s="39"/>
      <c r="O207" s="183"/>
      <c r="P207" s="39"/>
      <c r="S207" s="1"/>
      <c r="U207" s="1"/>
      <c r="W207" s="1"/>
      <c r="Y207" s="1"/>
    </row>
    <row r="208" spans="1:25" x14ac:dyDescent="0.2">
      <c r="B208" s="44"/>
      <c r="C208" s="44"/>
      <c r="E208" s="39"/>
      <c r="F208" s="39"/>
      <c r="G208" s="39"/>
      <c r="I208" s="39"/>
      <c r="J208" s="39"/>
      <c r="K208" s="93"/>
      <c r="L208" s="93"/>
      <c r="M208" s="39"/>
      <c r="N208" s="39"/>
      <c r="O208" s="183"/>
      <c r="P208" s="39"/>
      <c r="S208" s="1"/>
      <c r="U208" s="1"/>
      <c r="W208" s="1"/>
      <c r="Y208" s="1"/>
    </row>
    <row r="209" spans="1:25" x14ac:dyDescent="0.2">
      <c r="B209" s="44"/>
      <c r="C209" s="44"/>
      <c r="E209" s="39"/>
      <c r="F209" s="39"/>
      <c r="G209" s="39"/>
      <c r="I209" s="39"/>
      <c r="J209" s="39"/>
      <c r="K209" s="93"/>
      <c r="L209" s="93"/>
      <c r="M209" s="39"/>
      <c r="N209" s="39"/>
      <c r="O209" s="183"/>
      <c r="P209" s="39"/>
      <c r="Q209" s="39"/>
      <c r="R209" s="39"/>
      <c r="U209" s="1"/>
      <c r="W209" s="1"/>
      <c r="Y209" s="1"/>
    </row>
    <row r="210" spans="1:25" x14ac:dyDescent="0.2">
      <c r="B210" s="44"/>
      <c r="C210" s="44"/>
      <c r="E210" s="39"/>
      <c r="F210" s="39"/>
      <c r="G210" s="39" t="s">
        <v>479</v>
      </c>
      <c r="I210" s="39"/>
      <c r="J210" s="39"/>
      <c r="K210" s="93"/>
      <c r="L210" s="93"/>
      <c r="M210" s="39"/>
      <c r="N210" s="39"/>
      <c r="O210" s="183"/>
      <c r="R210" s="1"/>
      <c r="T210" s="1"/>
      <c r="U210" s="1"/>
      <c r="W210" s="1"/>
      <c r="Y210" s="1"/>
    </row>
    <row r="211" spans="1:25" ht="16" thickBot="1" x14ac:dyDescent="0.25">
      <c r="B211" s="44"/>
      <c r="C211" s="44"/>
      <c r="E211" s="39"/>
      <c r="F211" s="39"/>
      <c r="G211" s="39"/>
      <c r="I211" s="39"/>
      <c r="J211" s="151"/>
      <c r="K211" s="152"/>
      <c r="L211" s="152"/>
      <c r="M211" s="39"/>
      <c r="N211" s="39"/>
      <c r="O211" s="183"/>
      <c r="R211" s="1"/>
      <c r="T211" s="1"/>
      <c r="U211" s="1"/>
      <c r="W211" s="1"/>
      <c r="Y211" s="1"/>
    </row>
    <row r="212" spans="1:25" ht="17" thickTop="1" thickBot="1" x14ac:dyDescent="0.25">
      <c r="B212" s="198">
        <f ca="1">NOW()</f>
        <v>45344.880376504632</v>
      </c>
      <c r="C212" s="167" t="s">
        <v>237</v>
      </c>
      <c r="E212" s="39"/>
      <c r="F212" s="39"/>
      <c r="G212" s="39"/>
      <c r="H212" s="39" t="s">
        <v>479</v>
      </c>
      <c r="I212" s="39"/>
      <c r="J212" s="39"/>
      <c r="K212" s="93"/>
      <c r="L212" s="93"/>
      <c r="O212" s="95"/>
      <c r="P212" s="1"/>
      <c r="R212" s="1"/>
      <c r="T212" s="1"/>
    </row>
    <row r="213" spans="1:25" ht="20.25" customHeight="1" thickTop="1" thickBot="1" x14ac:dyDescent="0.25">
      <c r="B213" s="166" t="s">
        <v>116</v>
      </c>
      <c r="C213" s="167">
        <f t="shared" ref="C213:C222" ca="1" si="5">OFFSET($B$3,MATCH(B214,$B$5:$B$206,0)-1,-1,1,1)</f>
        <v>0</v>
      </c>
      <c r="E213" s="39"/>
      <c r="F213" s="39"/>
      <c r="G213" s="39"/>
      <c r="I213" s="39"/>
      <c r="J213" s="39"/>
      <c r="K213" s="93"/>
      <c r="L213" s="93"/>
      <c r="O213" s="95"/>
      <c r="P213" s="1"/>
      <c r="R213" s="1"/>
      <c r="T213" s="1"/>
    </row>
    <row r="214" spans="1:25" ht="20.25" customHeight="1" thickTop="1" thickBot="1" x14ac:dyDescent="0.25">
      <c r="B214" s="166" t="s">
        <v>480</v>
      </c>
      <c r="C214" s="167">
        <f t="shared" ca="1" si="5"/>
        <v>1</v>
      </c>
      <c r="E214" s="39"/>
      <c r="F214" s="39"/>
      <c r="G214" s="39"/>
      <c r="I214" s="39"/>
      <c r="J214" s="39"/>
      <c r="K214" s="93"/>
      <c r="L214" s="93"/>
      <c r="O214" s="95"/>
      <c r="P214" s="1"/>
      <c r="R214" s="1"/>
      <c r="T214" s="1"/>
    </row>
    <row r="215" spans="1:25" ht="20.25" customHeight="1" thickTop="1" thickBot="1" x14ac:dyDescent="0.25">
      <c r="B215" s="166" t="s">
        <v>486</v>
      </c>
      <c r="C215" s="167">
        <f t="shared" ca="1" si="5"/>
        <v>3</v>
      </c>
      <c r="E215" s="39"/>
      <c r="F215" s="39"/>
      <c r="G215" s="39"/>
      <c r="I215" s="39"/>
      <c r="J215" s="39"/>
      <c r="K215" s="93"/>
      <c r="L215" s="168"/>
      <c r="O215" s="95"/>
      <c r="P215" s="1"/>
      <c r="R215" s="1"/>
      <c r="T215" s="1"/>
    </row>
    <row r="216" spans="1:25" ht="20.25" customHeight="1" thickTop="1" thickBot="1" x14ac:dyDescent="0.25">
      <c r="B216" s="166" t="s">
        <v>481</v>
      </c>
      <c r="C216" s="167">
        <f t="shared" ca="1" si="5"/>
        <v>2</v>
      </c>
      <c r="E216" s="39"/>
      <c r="F216" s="151"/>
      <c r="G216" s="151"/>
      <c r="I216" s="39"/>
      <c r="J216" s="39"/>
      <c r="K216" s="93"/>
      <c r="L216" s="93"/>
      <c r="M216" s="39"/>
      <c r="N216" s="39"/>
      <c r="O216" s="183"/>
      <c r="P216" s="1"/>
      <c r="R216" s="1"/>
      <c r="S216" s="1"/>
      <c r="U216" s="1"/>
      <c r="W216" s="1"/>
    </row>
    <row r="217" spans="1:25" ht="20.25" customHeight="1" thickTop="1" thickBot="1" x14ac:dyDescent="0.25">
      <c r="B217" s="166" t="s">
        <v>488</v>
      </c>
      <c r="C217" s="167">
        <f t="shared" ca="1" si="5"/>
        <v>0</v>
      </c>
      <c r="E217" s="39"/>
      <c r="F217" s="151"/>
      <c r="G217" s="151"/>
      <c r="I217" s="39"/>
      <c r="J217" s="39"/>
      <c r="K217" s="93"/>
      <c r="L217" s="93"/>
      <c r="M217" s="39"/>
      <c r="N217" s="39"/>
      <c r="O217" s="183"/>
      <c r="P217" s="1"/>
      <c r="R217" s="1"/>
      <c r="S217" s="1"/>
      <c r="U217" s="1"/>
      <c r="W217" s="1"/>
    </row>
    <row r="218" spans="1:25" ht="20.25" customHeight="1" thickTop="1" thickBot="1" x14ac:dyDescent="0.25">
      <c r="B218" s="166" t="s">
        <v>487</v>
      </c>
      <c r="C218" s="167">
        <f t="shared" ca="1" si="5"/>
        <v>31</v>
      </c>
      <c r="E218" s="39"/>
      <c r="F218" s="151"/>
      <c r="G218" s="151"/>
      <c r="I218" s="39"/>
      <c r="J218" s="39"/>
      <c r="K218" s="93"/>
      <c r="L218" s="93"/>
      <c r="M218" s="39"/>
      <c r="N218" s="39"/>
      <c r="O218" s="183"/>
      <c r="P218" s="1"/>
      <c r="R218" s="1"/>
      <c r="S218" s="1"/>
      <c r="U218" s="1"/>
      <c r="W218" s="1"/>
    </row>
    <row r="219" spans="1:25" ht="20.25" customHeight="1" thickTop="1" thickBot="1" x14ac:dyDescent="0.25">
      <c r="B219" s="166" t="s">
        <v>483</v>
      </c>
      <c r="C219" s="167">
        <f t="shared" ca="1" si="5"/>
        <v>11</v>
      </c>
      <c r="E219" s="39"/>
      <c r="F219" s="151"/>
      <c r="G219" s="151"/>
      <c r="I219" s="39"/>
      <c r="J219" s="39"/>
      <c r="K219" s="93"/>
      <c r="L219" s="93"/>
      <c r="M219" s="39"/>
      <c r="N219" s="39"/>
      <c r="O219" s="183"/>
      <c r="P219" s="1"/>
      <c r="R219" s="1"/>
      <c r="S219" s="1"/>
      <c r="U219" s="1"/>
      <c r="W219" s="1"/>
    </row>
    <row r="220" spans="1:25" ht="20.25" customHeight="1" thickTop="1" thickBot="1" x14ac:dyDescent="0.25">
      <c r="B220" s="166" t="s">
        <v>482</v>
      </c>
      <c r="C220" s="167">
        <f t="shared" ca="1" si="5"/>
        <v>5</v>
      </c>
      <c r="E220" s="39"/>
      <c r="F220" s="151"/>
      <c r="G220" s="151"/>
      <c r="I220" s="39"/>
      <c r="J220" s="39"/>
      <c r="K220" s="93"/>
      <c r="L220" s="93"/>
      <c r="M220" s="39"/>
      <c r="N220" s="39"/>
      <c r="O220" s="183"/>
      <c r="P220" s="1"/>
      <c r="R220" s="1"/>
      <c r="S220" s="1"/>
      <c r="U220" s="1"/>
      <c r="W220" s="1"/>
    </row>
    <row r="221" spans="1:25" ht="20.25" customHeight="1" thickTop="1" thickBot="1" x14ac:dyDescent="0.25">
      <c r="B221" s="166" t="s">
        <v>485</v>
      </c>
      <c r="C221" s="167">
        <f t="shared" ca="1" si="5"/>
        <v>0</v>
      </c>
      <c r="E221" s="39"/>
      <c r="F221" s="151"/>
      <c r="G221" s="151"/>
      <c r="I221" s="39"/>
      <c r="J221" s="39"/>
      <c r="K221" s="93"/>
      <c r="L221" s="93"/>
      <c r="M221" s="39"/>
      <c r="N221" s="39"/>
      <c r="O221" s="183"/>
      <c r="P221" s="1"/>
      <c r="R221" s="1"/>
      <c r="S221" s="1"/>
      <c r="U221" s="1"/>
      <c r="W221" s="1"/>
    </row>
    <row r="222" spans="1:25" ht="20.25" customHeight="1" thickTop="1" thickBot="1" x14ac:dyDescent="0.25">
      <c r="B222" s="166" t="s">
        <v>484</v>
      </c>
      <c r="C222" s="167">
        <f t="shared" ca="1" si="5"/>
        <v>125</v>
      </c>
      <c r="E222" s="39"/>
      <c r="F222" s="151"/>
      <c r="G222" s="151"/>
      <c r="I222" s="39"/>
      <c r="J222" s="39"/>
      <c r="K222" s="93"/>
      <c r="L222" s="93"/>
      <c r="M222" s="39"/>
      <c r="N222" s="39"/>
      <c r="O222" s="183"/>
      <c r="P222" s="1"/>
      <c r="R222" s="1"/>
      <c r="S222" s="1"/>
      <c r="U222" s="1"/>
      <c r="W222" s="1"/>
    </row>
    <row r="223" spans="1:25" ht="17" thickTop="1" thickBot="1" x14ac:dyDescent="0.25">
      <c r="B223" s="169" t="s">
        <v>237</v>
      </c>
      <c r="C223" s="170">
        <f ca="1">SUM(C213:C222)</f>
        <v>178</v>
      </c>
      <c r="E223" s="39"/>
      <c r="F223" s="151"/>
      <c r="G223" s="151"/>
      <c r="I223" s="39"/>
      <c r="J223" s="39"/>
      <c r="K223" s="93"/>
      <c r="L223" s="93"/>
      <c r="M223" s="39"/>
      <c r="N223" s="39"/>
      <c r="O223" s="183"/>
      <c r="P223" s="39"/>
      <c r="S223" s="1"/>
      <c r="U223" s="1"/>
      <c r="W223" s="1"/>
    </row>
    <row r="224" spans="1:25" ht="16" thickTop="1" x14ac:dyDescent="0.2">
      <c r="A224" s="45"/>
      <c r="E224"/>
      <c r="F224"/>
      <c r="G224"/>
      <c r="H224"/>
      <c r="I224" s="38"/>
      <c r="J224" s="62"/>
      <c r="K224" s="92"/>
      <c r="L224" s="92"/>
      <c r="M224" s="38"/>
      <c r="N224" s="38"/>
      <c r="O224" s="86"/>
      <c r="P224" s="39"/>
      <c r="Q224" s="39"/>
      <c r="R224" s="39"/>
      <c r="T224" s="40"/>
      <c r="U224" s="41"/>
      <c r="V224" s="40"/>
      <c r="W224" s="41"/>
      <c r="X224" s="40"/>
      <c r="Y224" s="41"/>
    </row>
    <row r="225" spans="1:25" x14ac:dyDescent="0.2">
      <c r="A225" s="45"/>
      <c r="E225"/>
      <c r="F225"/>
      <c r="G225"/>
      <c r="H225"/>
      <c r="I225" s="38"/>
      <c r="J225" s="62"/>
      <c r="K225" s="92"/>
      <c r="L225" s="92"/>
      <c r="M225" s="38"/>
      <c r="N225" s="38"/>
      <c r="O225" s="86"/>
      <c r="P225" s="39"/>
      <c r="Q225" s="39"/>
      <c r="R225" s="39"/>
      <c r="T225" s="40"/>
      <c r="U225" s="41"/>
      <c r="V225" s="40"/>
      <c r="W225" s="41"/>
      <c r="X225" s="40"/>
      <c r="Y225" s="41"/>
    </row>
    <row r="226" spans="1:25" x14ac:dyDescent="0.2">
      <c r="A226" s="45"/>
      <c r="E226"/>
      <c r="F226"/>
      <c r="G226"/>
      <c r="H226"/>
      <c r="I226" s="39"/>
      <c r="J226" s="62"/>
      <c r="K226" s="92"/>
      <c r="L226" s="92"/>
      <c r="M226" s="39"/>
      <c r="N226" s="39"/>
      <c r="O226" s="183"/>
      <c r="P226" s="39"/>
      <c r="Q226" s="39"/>
      <c r="R226" s="39"/>
      <c r="T226" s="40"/>
      <c r="U226" s="41"/>
      <c r="V226" s="40"/>
      <c r="W226" s="41"/>
      <c r="X226" s="40"/>
      <c r="Y226" s="41"/>
    </row>
    <row r="227" spans="1:25" ht="15.75" customHeight="1" x14ac:dyDescent="0.2">
      <c r="A227" s="45"/>
      <c r="B227" s="81"/>
      <c r="C227" s="81"/>
      <c r="D227" s="82"/>
      <c r="E227" s="83"/>
      <c r="F227" s="81"/>
      <c r="G227" s="81"/>
      <c r="H227" s="81"/>
      <c r="I227" s="92"/>
      <c r="J227" s="39"/>
      <c r="K227" s="39"/>
      <c r="L227" s="183"/>
      <c r="M227" s="84"/>
      <c r="N227" s="84"/>
      <c r="P227" s="40"/>
      <c r="Q227" s="1"/>
      <c r="S227" s="1"/>
      <c r="U227" s="1"/>
    </row>
    <row r="228" spans="1:25" ht="16" x14ac:dyDescent="0.2">
      <c r="A228" s="45"/>
      <c r="B228" s="81"/>
      <c r="C228" s="81"/>
      <c r="D228" s="82"/>
      <c r="E228" s="83"/>
      <c r="F228" s="81"/>
      <c r="G228" s="81"/>
      <c r="H228" s="81"/>
      <c r="I228" s="92"/>
      <c r="J228" s="39"/>
      <c r="K228" s="39"/>
      <c r="L228" s="183"/>
      <c r="M228" s="84"/>
      <c r="N228" s="84"/>
      <c r="P228" s="40"/>
      <c r="Q228" s="1"/>
      <c r="S228" s="1"/>
      <c r="U228" s="1"/>
    </row>
    <row r="229" spans="1:25" ht="16" x14ac:dyDescent="0.2">
      <c r="A229" s="45"/>
      <c r="B229" s="81"/>
      <c r="C229" s="81"/>
      <c r="D229" s="82"/>
      <c r="E229" s="83"/>
      <c r="F229" s="81"/>
      <c r="G229" s="81"/>
      <c r="H229" s="81"/>
      <c r="I229" s="92"/>
      <c r="J229" s="84"/>
      <c r="K229" s="84"/>
      <c r="L229" s="199"/>
      <c r="M229" s="84"/>
      <c r="N229" s="84"/>
      <c r="P229" s="40"/>
      <c r="Q229" s="1"/>
      <c r="S229" s="1"/>
      <c r="U229" s="1"/>
    </row>
    <row r="230" spans="1:25" ht="16" x14ac:dyDescent="0.2">
      <c r="B230" s="81"/>
      <c r="C230" s="81"/>
      <c r="D230" s="82"/>
      <c r="E230" s="83"/>
      <c r="F230" s="85"/>
      <c r="G230" s="85"/>
      <c r="H230" s="85"/>
      <c r="I230" s="92"/>
      <c r="J230" s="84"/>
      <c r="K230" s="84"/>
      <c r="L230" s="199"/>
      <c r="M230" s="84"/>
      <c r="N230" s="84"/>
      <c r="P230" s="40"/>
      <c r="Q230" s="1"/>
      <c r="S230" s="1"/>
      <c r="U230" s="1"/>
    </row>
    <row r="231" spans="1:25" ht="16" x14ac:dyDescent="0.2">
      <c r="B231" s="81"/>
      <c r="C231" s="81"/>
      <c r="D231" s="82"/>
      <c r="E231" s="83"/>
      <c r="F231" s="85"/>
      <c r="G231" s="85"/>
      <c r="H231" s="85"/>
      <c r="I231" s="92"/>
      <c r="J231" s="84"/>
      <c r="K231" s="84"/>
      <c r="L231" s="199"/>
      <c r="M231" s="84"/>
      <c r="N231" s="84"/>
      <c r="P231" s="40"/>
      <c r="Q231" s="1"/>
      <c r="S231" s="1"/>
      <c r="U231" s="1"/>
    </row>
    <row r="232" spans="1:25" ht="16" x14ac:dyDescent="0.2">
      <c r="B232" s="81"/>
      <c r="C232" s="81"/>
      <c r="D232" s="82"/>
      <c r="E232" s="83"/>
      <c r="F232" s="85"/>
      <c r="G232" s="85"/>
      <c r="H232" s="85"/>
      <c r="I232" s="199"/>
      <c r="J232" s="84"/>
      <c r="K232" s="84"/>
      <c r="M232" s="40"/>
      <c r="O232" s="95"/>
      <c r="Q232" s="1"/>
    </row>
    <row r="233" spans="1:25" ht="16" x14ac:dyDescent="0.2">
      <c r="B233" s="81"/>
      <c r="C233" s="81"/>
      <c r="D233" s="82"/>
      <c r="E233" s="83"/>
      <c r="F233" s="85"/>
      <c r="G233" s="85"/>
      <c r="H233" s="85"/>
      <c r="I233" s="199"/>
      <c r="J233" s="84"/>
      <c r="K233" s="84"/>
      <c r="M233" s="40"/>
      <c r="N233" s="40"/>
      <c r="O233" s="43"/>
      <c r="P233" s="40"/>
      <c r="Q233" s="41"/>
    </row>
    <row r="234" spans="1:25" ht="16" x14ac:dyDescent="0.2">
      <c r="B234" s="81"/>
      <c r="C234" s="81"/>
      <c r="D234" s="82"/>
      <c r="E234" s="83"/>
      <c r="F234" s="85"/>
      <c r="G234" s="85"/>
      <c r="H234" s="85"/>
      <c r="I234" s="199"/>
      <c r="J234" s="84"/>
      <c r="K234" s="84"/>
      <c r="M234" s="40"/>
      <c r="N234" s="40"/>
      <c r="O234" s="43"/>
      <c r="P234" s="40"/>
      <c r="Q234" s="41"/>
    </row>
    <row r="235" spans="1:25" ht="16" x14ac:dyDescent="0.2">
      <c r="B235" s="81"/>
      <c r="C235" s="81"/>
      <c r="D235" s="82"/>
      <c r="E235" s="83"/>
      <c r="F235" s="85"/>
      <c r="G235" s="85"/>
      <c r="H235" s="85"/>
      <c r="I235" s="199"/>
      <c r="J235" s="39"/>
      <c r="K235" s="39"/>
      <c r="M235" s="40"/>
      <c r="O235" s="95"/>
      <c r="Q235" s="1"/>
    </row>
    <row r="236" spans="1:25" ht="16" x14ac:dyDescent="0.2">
      <c r="B236" s="81"/>
      <c r="C236" s="81"/>
      <c r="D236" s="82"/>
      <c r="E236" s="83"/>
      <c r="F236" s="85"/>
      <c r="G236" s="85"/>
      <c r="H236" s="85"/>
      <c r="I236" s="199"/>
      <c r="J236" s="39"/>
      <c r="K236" s="39"/>
      <c r="M236" s="40"/>
      <c r="O236" s="95"/>
      <c r="Q236" s="1"/>
    </row>
    <row r="237" spans="1:25" x14ac:dyDescent="0.2">
      <c r="B237" s="87"/>
      <c r="C237" s="87"/>
      <c r="I237" s="183"/>
      <c r="J237" s="84"/>
      <c r="K237" s="84"/>
      <c r="M237" s="40"/>
      <c r="O237" s="95"/>
      <c r="Q237" s="1"/>
    </row>
    <row r="238" spans="1:25" x14ac:dyDescent="0.2">
      <c r="B238" s="87"/>
      <c r="C238" s="87"/>
    </row>
    <row r="239" spans="1:25" x14ac:dyDescent="0.2">
      <c r="B239" s="87"/>
      <c r="C239" s="87"/>
    </row>
  </sheetData>
  <autoFilter ref="A3:N207" xr:uid="{00000000-0001-0000-0000-000000000000}"/>
  <mergeCells count="23">
    <mergeCell ref="A3:A4"/>
    <mergeCell ref="B3:B4"/>
    <mergeCell ref="C3:C4"/>
    <mergeCell ref="D3:D4"/>
    <mergeCell ref="F3:F4"/>
    <mergeCell ref="E3:E4"/>
    <mergeCell ref="B79:D79"/>
    <mergeCell ref="B56:D56"/>
    <mergeCell ref="B11:D11"/>
    <mergeCell ref="B8:D8"/>
    <mergeCell ref="H3:H4"/>
    <mergeCell ref="B20:D20"/>
    <mergeCell ref="B16:D16"/>
    <mergeCell ref="B23:D23"/>
    <mergeCell ref="B69:D69"/>
    <mergeCell ref="B76:D76"/>
    <mergeCell ref="G3:G4"/>
    <mergeCell ref="L3:L4"/>
    <mergeCell ref="M3:M4"/>
    <mergeCell ref="N3:N4"/>
    <mergeCell ref="I3:I4"/>
    <mergeCell ref="J3:J4"/>
    <mergeCell ref="K3:K4"/>
  </mergeCells>
  <phoneticPr fontId="5" type="noConversion"/>
  <conditionalFormatting sqref="M3:M4">
    <cfRule type="duplicateValues" dxfId="1" priority="750"/>
  </conditionalFormatting>
  <conditionalFormatting sqref="N3:N4">
    <cfRule type="duplicateValues" dxfId="0" priority="769"/>
  </conditionalFormatting>
  <printOptions horizontalCentered="1"/>
  <pageMargins left="0" right="0.23622047244094499" top="0.39370078740157499" bottom="0" header="0.31496062992126" footer="0.31496062992126"/>
  <pageSetup paperSize="9" scale="75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F638-6A66-0648-9A13-809F997BC265}">
  <dimension ref="A1:M179"/>
  <sheetViews>
    <sheetView tabSelected="1" workbookViewId="0">
      <selection sqref="A1:M179"/>
    </sheetView>
  </sheetViews>
  <sheetFormatPr baseColWidth="10" defaultRowHeight="15" x14ac:dyDescent="0.2"/>
  <cols>
    <col min="1" max="1" width="12.1640625" bestFit="1" customWidth="1"/>
    <col min="2" max="2" width="32" bestFit="1" customWidth="1"/>
    <col min="3" max="4" width="17.33203125" bestFit="1" customWidth="1"/>
    <col min="5" max="5" width="27.6640625" bestFit="1" customWidth="1"/>
    <col min="6" max="6" width="13" style="254" bestFit="1" customWidth="1"/>
    <col min="7" max="7" width="17.33203125" style="253" bestFit="1" customWidth="1"/>
    <col min="10" max="10" width="58.6640625" bestFit="1" customWidth="1"/>
    <col min="12" max="12" width="14.1640625" bestFit="1" customWidth="1"/>
  </cols>
  <sheetData>
    <row r="1" spans="1:13" x14ac:dyDescent="0.2">
      <c r="A1" t="s">
        <v>1751</v>
      </c>
      <c r="B1" t="s">
        <v>1752</v>
      </c>
      <c r="C1" t="s">
        <v>1753</v>
      </c>
      <c r="D1" s="251" t="s">
        <v>1754</v>
      </c>
      <c r="E1" t="s">
        <v>1755</v>
      </c>
      <c r="F1" s="254" t="s">
        <v>1756</v>
      </c>
      <c r="G1" s="253" t="s">
        <v>1757</v>
      </c>
      <c r="H1" t="s">
        <v>1758</v>
      </c>
      <c r="I1" s="252" t="s">
        <v>1759</v>
      </c>
      <c r="J1" t="s">
        <v>1760</v>
      </c>
      <c r="K1" t="s">
        <v>1761</v>
      </c>
      <c r="L1" s="251" t="s">
        <v>1762</v>
      </c>
      <c r="M1" t="s">
        <v>1763</v>
      </c>
    </row>
    <row r="2" spans="1:13" x14ac:dyDescent="0.2">
      <c r="A2" s="116" t="s">
        <v>610</v>
      </c>
      <c r="B2" s="114" t="s">
        <v>491</v>
      </c>
      <c r="C2" t="str">
        <f>VLOOKUP($A2,'Karyawan PT. MAM'!$D$9:$N$204,7,)</f>
        <v>6472040605790009</v>
      </c>
      <c r="D2" t="str">
        <f>C2</f>
        <v>6472040605790009</v>
      </c>
      <c r="E2" t="s">
        <v>1764</v>
      </c>
      <c r="F2" s="254">
        <v>28981</v>
      </c>
      <c r="G2" t="str">
        <f>VLOOKUP($A2,'Karyawan PT. MAM'!$D$9:$N$204,2,)</f>
        <v>Laki2</v>
      </c>
      <c r="H2" t="str">
        <f>VLOOKUP($A2,'Karyawan PT. MAM'!$D$9:$N$204,10,)</f>
        <v>Katholik</v>
      </c>
      <c r="I2">
        <v>15</v>
      </c>
      <c r="J2" t="str">
        <f>VLOOKUP($A2,'Karyawan PT. MAM'!$D$9:$N$204,8,)</f>
        <v>Jln. A.W. Syahranie GG.53 No.77 RT. 024 Kel. Air Hitam Kec. Samarinda Ulu</v>
      </c>
      <c r="K2" t="str">
        <f>J2</f>
        <v>Jln. A.W. Syahranie GG.53 No.77 RT. 024 Kel. Air Hitam Kec. Samarinda Ulu</v>
      </c>
      <c r="L2" t="str">
        <f>VLOOKUP($A2,'Karyawan PT. MAM'!$D$9:$N$204,6,)</f>
        <v>0822-5130-3509</v>
      </c>
      <c r="M2">
        <f>VLOOKUP($A2,'Karyawan PT. MAM'!$D$9:$N$204,5,)</f>
        <v>42759</v>
      </c>
    </row>
    <row r="3" spans="1:13" x14ac:dyDescent="0.2">
      <c r="A3" s="125" t="s">
        <v>611</v>
      </c>
      <c r="B3" s="124" t="s">
        <v>489</v>
      </c>
      <c r="C3" t="str">
        <f>VLOOKUP($A3,'Karyawan PT. MAM'!$D$9:$N$204,7,)</f>
        <v>6472051912820001</v>
      </c>
      <c r="D3" t="str">
        <f t="shared" ref="D3:D66" si="0">C3</f>
        <v>6472051912820001</v>
      </c>
      <c r="E3" t="s">
        <v>1765</v>
      </c>
      <c r="F3" s="254">
        <v>30304</v>
      </c>
      <c r="G3" t="str">
        <f>VLOOKUP($A3,'Karyawan PT. MAM'!$D$9:$N$204,2,)</f>
        <v>Laki2</v>
      </c>
      <c r="H3" t="str">
        <f>VLOOKUP($A3,'Karyawan PT. MAM'!$D$9:$N$204,10,)</f>
        <v>Kristen</v>
      </c>
      <c r="I3">
        <v>16</v>
      </c>
      <c r="J3" t="str">
        <f>VLOOKUP($A3,'Karyawan PT. MAM'!$D$9:$N$204,8,)</f>
        <v>Jln. Gerilya Gg. Mesjid Blok B Rt 49. Kel. Sungai Pinang Dalam Kec. Sungai Pinang - Samarinda</v>
      </c>
      <c r="K3" t="str">
        <f t="shared" ref="K3:K66" si="1">J3</f>
        <v>Jln. Gerilya Gg. Mesjid Blok B Rt 49. Kel. Sungai Pinang Dalam Kec. Sungai Pinang - Samarinda</v>
      </c>
      <c r="L3" t="str">
        <f>VLOOKUP($A3,'Karyawan PT. MAM'!$D$9:$N$204,6,)</f>
        <v>0813-5065-6303</v>
      </c>
      <c r="M3">
        <f>VLOOKUP($A3,'Karyawan PT. MAM'!$D$9:$N$204,5,)</f>
        <v>44629</v>
      </c>
    </row>
    <row r="4" spans="1:13" x14ac:dyDescent="0.2">
      <c r="A4" s="117" t="s">
        <v>636</v>
      </c>
      <c r="B4" s="133" t="s">
        <v>635</v>
      </c>
      <c r="C4" t="str">
        <f>VLOOKUP($A4,'Karyawan PT. MAM'!$D$9:$N$204,7,)</f>
        <v>6402061509890006</v>
      </c>
      <c r="D4" t="str">
        <f t="shared" si="0"/>
        <v>6402061509890006</v>
      </c>
      <c r="E4" t="s">
        <v>1766</v>
      </c>
      <c r="F4" s="254">
        <v>32766</v>
      </c>
      <c r="G4" t="str">
        <f>VLOOKUP($A4,'Karyawan PT. MAM'!$D$9:$N$204,2,)</f>
        <v>Laki2</v>
      </c>
      <c r="H4" t="str">
        <f>VLOOKUP($A4,'Karyawan PT. MAM'!$D$9:$N$204,10,)</f>
        <v>Islam</v>
      </c>
      <c r="I4">
        <v>17</v>
      </c>
      <c r="J4" t="str">
        <f>VLOOKUP($A4,'Karyawan PT. MAM'!$D$9:$N$204,8,)</f>
        <v>Jln. Rapak Lambur RT. 10 Kel. Rapak Lambur Kec. Tenggarong</v>
      </c>
      <c r="K4" t="str">
        <f t="shared" si="1"/>
        <v>Jln. Rapak Lambur RT. 10 Kel. Rapak Lambur Kec. Tenggarong</v>
      </c>
      <c r="L4" t="str">
        <f>VLOOKUP($A4,'Karyawan PT. MAM'!$D$9:$N$204,6,)</f>
        <v>0852-5047-9337</v>
      </c>
      <c r="M4">
        <f>VLOOKUP($A4,'Karyawan PT. MAM'!$D$9:$N$204,5,)</f>
        <v>42718</v>
      </c>
    </row>
    <row r="5" spans="1:13" x14ac:dyDescent="0.2">
      <c r="A5" s="125" t="s">
        <v>690</v>
      </c>
      <c r="B5" s="124" t="s">
        <v>688</v>
      </c>
      <c r="C5" t="str">
        <f>VLOOKUP($A5,'Karyawan PT. MAM'!$D$9:$N$204,7,)</f>
        <v>6471040504770001</v>
      </c>
      <c r="D5" t="str">
        <f t="shared" si="0"/>
        <v>6471040504770001</v>
      </c>
      <c r="E5" t="s">
        <v>1767</v>
      </c>
      <c r="F5" s="254">
        <v>28220</v>
      </c>
      <c r="G5" t="str">
        <f>VLOOKUP($A5,'Karyawan PT. MAM'!$D$9:$N$204,2,)</f>
        <v>Laki2</v>
      </c>
      <c r="H5" t="str">
        <f>VLOOKUP($A5,'Karyawan PT. MAM'!$D$9:$N$204,10,)</f>
        <v>Kristen</v>
      </c>
      <c r="I5">
        <v>18</v>
      </c>
      <c r="J5" t="str">
        <f>VLOOKUP($A5,'Karyawan PT. MAM'!$D$9:$N$204,8,)</f>
        <v>Jln. Punai 5 No. 28  Ring Road RT.21 Kel. Gunung Bahagia Kec. Balikpapan Selatan</v>
      </c>
      <c r="K5" t="str">
        <f t="shared" si="1"/>
        <v>Jln. Punai 5 No. 28  Ring Road RT.21 Kel. Gunung Bahagia Kec. Balikpapan Selatan</v>
      </c>
      <c r="L5" t="str">
        <f>VLOOKUP($A5,'Karyawan PT. MAM'!$D$9:$N$204,6,)</f>
        <v>0812-5058-8824</v>
      </c>
      <c r="M5">
        <f>VLOOKUP($A5,'Karyawan PT. MAM'!$D$9:$N$204,5,)</f>
        <v>44707</v>
      </c>
    </row>
    <row r="6" spans="1:13" x14ac:dyDescent="0.2">
      <c r="A6" s="125" t="s">
        <v>1161</v>
      </c>
      <c r="B6" s="124" t="s">
        <v>1159</v>
      </c>
      <c r="C6" t="str">
        <f>VLOOKUP($A6,'Karyawan PT. MAM'!$D$9:$N$204,7,)</f>
        <v>6473010382880003</v>
      </c>
      <c r="D6" t="str">
        <f t="shared" si="0"/>
        <v>6473010382880003</v>
      </c>
      <c r="E6" t="s">
        <v>1768</v>
      </c>
      <c r="F6" s="254">
        <v>35857</v>
      </c>
      <c r="G6" t="str">
        <f>VLOOKUP($A6,'Karyawan PT. MAM'!$D$9:$N$204,2,)</f>
        <v>Laki2</v>
      </c>
      <c r="H6" t="str">
        <f>VLOOKUP($A6,'Karyawan PT. MAM'!$D$9:$N$204,10,)</f>
        <v>Islam</v>
      </c>
      <c r="I6">
        <v>19</v>
      </c>
      <c r="J6" t="str">
        <f>VLOOKUP($A6,'Karyawan PT. MAM'!$D$9:$N$204,8,)</f>
        <v>Jln. Gajah Mada No. 99 RT. 002 Kel. Karang Anyar Pantai Kec. Tarakan Barat</v>
      </c>
      <c r="K6" t="str">
        <f t="shared" si="1"/>
        <v>Jln. Gajah Mada No. 99 RT. 002 Kel. Karang Anyar Pantai Kec. Tarakan Barat</v>
      </c>
      <c r="L6" t="str">
        <f>VLOOKUP($A6,'Karyawan PT. MAM'!$D$9:$N$204,6,)</f>
        <v>0821-5577-2411</v>
      </c>
      <c r="M6">
        <f>VLOOKUP($A6,'Karyawan PT. MAM'!$D$9:$N$204,5,)</f>
        <v>44869</v>
      </c>
    </row>
    <row r="7" spans="1:13" x14ac:dyDescent="0.2">
      <c r="A7" s="117" t="s">
        <v>1496</v>
      </c>
      <c r="B7" s="133" t="s">
        <v>1495</v>
      </c>
      <c r="C7" t="str">
        <f>VLOOKUP($A7,'Karyawan PT. MAM'!$D$9:$N$204,7,)</f>
        <v>6472052503940004</v>
      </c>
      <c r="D7" t="str">
        <f t="shared" si="0"/>
        <v>6472052503940004</v>
      </c>
      <c r="E7" t="s">
        <v>1769</v>
      </c>
      <c r="F7" s="254">
        <v>34418</v>
      </c>
      <c r="G7" t="str">
        <f>VLOOKUP($A7,'Karyawan PT. MAM'!$D$9:$N$204,2,)</f>
        <v>Laki2</v>
      </c>
      <c r="H7" t="str">
        <f>VLOOKUP($A7,'Karyawan PT. MAM'!$D$9:$N$204,10,)</f>
        <v>Kristen</v>
      </c>
      <c r="I7">
        <v>20</v>
      </c>
      <c r="J7" t="str">
        <f>VLOOKUP($A7,'Karyawan PT. MAM'!$D$9:$N$204,8,)</f>
        <v>Jln. Gunung Lingai GG Berkat Blok AF RT.005 Kel. Gunung Lingai Kec. Sungai pinang</v>
      </c>
      <c r="K7" t="str">
        <f t="shared" si="1"/>
        <v>Jln. Gunung Lingai GG Berkat Blok AF RT.005 Kel. Gunung Lingai Kec. Sungai pinang</v>
      </c>
      <c r="L7" t="str">
        <f>VLOOKUP($A7,'Karyawan PT. MAM'!$D$9:$N$204,6,)</f>
        <v>0822-1365-4319</v>
      </c>
      <c r="M7">
        <f>VLOOKUP($A7,'Karyawan PT. MAM'!$D$9:$N$204,5,)</f>
        <v>45062</v>
      </c>
    </row>
    <row r="8" spans="1:13" x14ac:dyDescent="0.2">
      <c r="A8" s="140" t="s">
        <v>612</v>
      </c>
      <c r="B8" s="138" t="s">
        <v>622</v>
      </c>
      <c r="C8" t="str">
        <f>VLOOKUP($A8,'Karyawan PT. MAM'!$D$9:$N$204,7,)</f>
        <v>7372020308710001</v>
      </c>
      <c r="D8" t="str">
        <f t="shared" si="0"/>
        <v>7372020308710001</v>
      </c>
      <c r="E8" t="s">
        <v>1770</v>
      </c>
      <c r="F8" s="254">
        <v>26148</v>
      </c>
      <c r="G8" t="str">
        <f>VLOOKUP($A8,'Karyawan PT. MAM'!$D$9:$N$204,2,)</f>
        <v>Laki2</v>
      </c>
      <c r="H8" t="str">
        <f>VLOOKUP($A8,'Karyawan PT. MAM'!$D$9:$N$204,10,)</f>
        <v>Islam</v>
      </c>
      <c r="I8">
        <v>21</v>
      </c>
      <c r="J8" t="str">
        <f>VLOOKUP($A8,'Karyawan PT. MAM'!$D$9:$N$204,8,)</f>
        <v>Jln. Manungke No. 16 C RT.002 Kel, ujung sabbang Kec. Ujung Kota Pare-pare</v>
      </c>
      <c r="K8" t="str">
        <f t="shared" si="1"/>
        <v>Jln. Manungke No. 16 C RT.002 Kel, ujung sabbang Kec. Ujung Kota Pare-pare</v>
      </c>
      <c r="L8" t="str">
        <f>VLOOKUP($A8,'Karyawan PT. MAM'!$D$9:$N$204,6,)</f>
        <v>0821-9525-1299</v>
      </c>
      <c r="M8">
        <f>VLOOKUP($A8,'Karyawan PT. MAM'!$D$9:$N$204,5,)</f>
        <v>44652</v>
      </c>
    </row>
    <row r="9" spans="1:13" x14ac:dyDescent="0.2">
      <c r="A9" s="117" t="s">
        <v>514</v>
      </c>
      <c r="B9" s="138" t="s">
        <v>503</v>
      </c>
      <c r="C9" t="str">
        <f>VLOOKUP($A9,'Karyawan PT. MAM'!$D$9:$N$204,7,)</f>
        <v>6472022802800003</v>
      </c>
      <c r="D9" t="str">
        <f t="shared" si="0"/>
        <v>6472022802800003</v>
      </c>
      <c r="E9" t="s">
        <v>1771</v>
      </c>
      <c r="F9" s="254">
        <v>29279</v>
      </c>
      <c r="G9" t="str">
        <f>VLOOKUP($A9,'Karyawan PT. MAM'!$D$9:$N$204,2,)</f>
        <v>Laki2</v>
      </c>
      <c r="H9" t="str">
        <f>VLOOKUP($A9,'Karyawan PT. MAM'!$D$9:$N$204,10,)</f>
        <v>Islam</v>
      </c>
      <c r="I9">
        <v>22</v>
      </c>
      <c r="J9" t="str">
        <f>VLOOKUP($A9,'Karyawan PT. MAM'!$D$9:$N$204,8,)</f>
        <v>Jln Mulawarman NO 31 RT. 017 Kel. Balikpapan Timur Kec. Balikpapan</v>
      </c>
      <c r="K9" t="str">
        <f t="shared" si="1"/>
        <v>Jln Mulawarman NO 31 RT. 017 Kel. Balikpapan Timur Kec. Balikpapan</v>
      </c>
      <c r="L9" t="str">
        <f>VLOOKUP($A9,'Karyawan PT. MAM'!$D$9:$N$204,6,)</f>
        <v>0822-5521-8758</v>
      </c>
      <c r="M9">
        <f>VLOOKUP($A9,'Karyawan PT. MAM'!$D$9:$N$204,5,)</f>
        <v>43494</v>
      </c>
    </row>
    <row r="10" spans="1:13" x14ac:dyDescent="0.2">
      <c r="A10" s="117" t="s">
        <v>613</v>
      </c>
      <c r="B10" s="148" t="s">
        <v>625</v>
      </c>
      <c r="C10" t="str">
        <f>VLOOKUP($A10,'Karyawan PT. MAM'!$D$9:$N$204,7,)</f>
        <v>180707108820001</v>
      </c>
      <c r="D10" t="str">
        <f t="shared" si="0"/>
        <v>180707108820001</v>
      </c>
      <c r="E10" t="s">
        <v>1772</v>
      </c>
      <c r="F10" s="253">
        <v>30164</v>
      </c>
      <c r="G10" t="str">
        <f>VLOOKUP($A10,'Karyawan PT. MAM'!$D$9:$N$204,2,)</f>
        <v>Laki2</v>
      </c>
      <c r="H10" t="str">
        <f>VLOOKUP($A10,'Karyawan PT. MAM'!$D$9:$N$204,10,)</f>
        <v>Islam</v>
      </c>
      <c r="I10">
        <v>23</v>
      </c>
      <c r="J10" t="str">
        <f>VLOOKUP($A10,'Karyawan PT. MAM'!$D$9:$N$204,8,)</f>
        <v>Jln. Proklamasi A Ujung RT.056 Kel. Sei Pinang Dalam Kec. Sei Pinang Kota Samarinda</v>
      </c>
      <c r="K10" t="str">
        <f t="shared" si="1"/>
        <v>Jln. Proklamasi A Ujung RT.056 Kel. Sei Pinang Dalam Kec. Sei Pinang Kota Samarinda</v>
      </c>
      <c r="L10" t="str">
        <f>VLOOKUP($A10,'Karyawan PT. MAM'!$D$9:$N$204,6,)</f>
        <v>0858-4598-1390</v>
      </c>
      <c r="M10">
        <f>VLOOKUP($A10,'Karyawan PT. MAM'!$D$9:$N$204,5,)</f>
        <v>44653</v>
      </c>
    </row>
    <row r="11" spans="1:13" x14ac:dyDescent="0.2">
      <c r="A11" s="117" t="s">
        <v>515</v>
      </c>
      <c r="B11" s="138" t="s">
        <v>506</v>
      </c>
      <c r="C11" t="str">
        <f>VLOOKUP($A11,'Karyawan PT. MAM'!$D$9:$N$204,7,)</f>
        <v>6471030211750001</v>
      </c>
      <c r="D11" t="str">
        <f t="shared" si="0"/>
        <v>6471030211750001</v>
      </c>
      <c r="E11" t="s">
        <v>1773</v>
      </c>
      <c r="F11" s="253">
        <v>27700</v>
      </c>
      <c r="G11" t="str">
        <f>VLOOKUP($A11,'Karyawan PT. MAM'!$D$9:$N$204,2,)</f>
        <v>Laki2</v>
      </c>
      <c r="H11" t="str">
        <f>VLOOKUP($A11,'Karyawan PT. MAM'!$D$9:$N$204,10,)</f>
        <v>Islam</v>
      </c>
      <c r="I11">
        <v>24</v>
      </c>
      <c r="J11" t="str">
        <f>VLOOKUP($A11,'Karyawan PT. MAM'!$D$9:$N$204,8,)</f>
        <v>Jln. Borobudur No.08 RT.039 Kel. Muara Rapak Kec. Balikpapan Utara</v>
      </c>
      <c r="K11" t="str">
        <f t="shared" si="1"/>
        <v>Jln. Borobudur No.08 RT.039 Kel. Muara Rapak Kec. Balikpapan Utara</v>
      </c>
      <c r="L11" t="str">
        <f>VLOOKUP($A11,'Karyawan PT. MAM'!$D$9:$N$204,6,)</f>
        <v>0813-5183-0504</v>
      </c>
      <c r="M11">
        <f>VLOOKUP($A11,'Karyawan PT. MAM'!$D$9:$N$204,5,)</f>
        <v>44497</v>
      </c>
    </row>
    <row r="12" spans="1:13" x14ac:dyDescent="0.2">
      <c r="A12" s="117" t="s">
        <v>678</v>
      </c>
      <c r="B12" s="148" t="s">
        <v>677</v>
      </c>
      <c r="C12" t="str">
        <f>VLOOKUP($A12,'Karyawan PT. MAM'!$D$9:$N$204,7,)</f>
        <v>6472061204910001</v>
      </c>
      <c r="D12" t="str">
        <f t="shared" si="0"/>
        <v>6472061204910001</v>
      </c>
      <c r="E12" t="s">
        <v>1772</v>
      </c>
      <c r="F12" s="253">
        <v>33309</v>
      </c>
      <c r="G12" t="str">
        <f>VLOOKUP($A12,'Karyawan PT. MAM'!$D$9:$N$204,2,)</f>
        <v>Laki2</v>
      </c>
      <c r="H12" t="str">
        <f>VLOOKUP($A12,'Karyawan PT. MAM'!$D$9:$N$204,10,)</f>
        <v>Islam</v>
      </c>
      <c r="I12">
        <v>25</v>
      </c>
      <c r="J12" t="str">
        <f>VLOOKUP($A12,'Karyawan PT. MAM'!$D$9:$N$204,8,)</f>
        <v>Jln. Teuku Umar GG. Durian Tunggal Rt.036 Kel. Lok bahu Kec. Sungai kunjang Kota Samarinda</v>
      </c>
      <c r="K12" t="str">
        <f t="shared" si="1"/>
        <v>Jln. Teuku Umar GG. Durian Tunggal Rt.036 Kel. Lok bahu Kec. Sungai kunjang Kota Samarinda</v>
      </c>
      <c r="L12" t="str">
        <f>VLOOKUP($A12,'Karyawan PT. MAM'!$D$9:$N$204,6,)</f>
        <v>0852-4999-4104</v>
      </c>
      <c r="M12">
        <f>VLOOKUP($A12,'Karyawan PT. MAM'!$D$9:$N$204,5,)</f>
        <v>44707</v>
      </c>
    </row>
    <row r="13" spans="1:13" x14ac:dyDescent="0.2">
      <c r="A13" s="117" t="s">
        <v>1578</v>
      </c>
      <c r="B13" s="148" t="s">
        <v>1576</v>
      </c>
      <c r="C13" t="str">
        <f>VLOOKUP($A13,'Karyawan PT. MAM'!$D$9:$N$204,7,)</f>
        <v>6402061705990003</v>
      </c>
      <c r="D13" t="str">
        <f t="shared" si="0"/>
        <v>6402061705990003</v>
      </c>
      <c r="E13" t="s">
        <v>1772</v>
      </c>
      <c r="F13" s="253">
        <v>33102</v>
      </c>
      <c r="G13" t="str">
        <f>VLOOKUP($A13,'Karyawan PT. MAM'!$D$9:$N$204,2,)</f>
        <v>Laki2</v>
      </c>
      <c r="H13" t="str">
        <f>VLOOKUP($A13,'Karyawan PT. MAM'!$D$9:$N$204,10,)</f>
        <v>Kristen</v>
      </c>
      <c r="I13">
        <v>26</v>
      </c>
      <c r="J13" t="str">
        <f>VLOOKUP($A13,'Karyawan PT. MAM'!$D$9:$N$204,8,)</f>
        <v>Jln. Danau Wis No.08 RT.026 Kel. Loa Ipuh Kec. Tenggarong</v>
      </c>
      <c r="K13" t="str">
        <f t="shared" si="1"/>
        <v>Jln. Danau Wis No.08 RT.026 Kel. Loa Ipuh Kec. Tenggarong</v>
      </c>
      <c r="L13" t="str">
        <f>VLOOKUP($A13,'Karyawan PT. MAM'!$D$9:$N$204,6,)</f>
        <v>0822-5174-5832</v>
      </c>
      <c r="M13">
        <f>VLOOKUP($A13,'Karyawan PT. MAM'!$D$9:$N$204,5,)</f>
        <v>45122</v>
      </c>
    </row>
    <row r="14" spans="1:13" x14ac:dyDescent="0.2">
      <c r="A14" s="117" t="s">
        <v>614</v>
      </c>
      <c r="B14" s="148" t="s">
        <v>507</v>
      </c>
      <c r="C14" t="str">
        <f>VLOOKUP($A14,'Karyawan PT. MAM'!$D$9:$N$204,7,)</f>
        <v>6472051708900002</v>
      </c>
      <c r="D14" t="str">
        <f t="shared" si="0"/>
        <v>6472051708900002</v>
      </c>
      <c r="E14" t="s">
        <v>1772</v>
      </c>
      <c r="F14" s="253">
        <v>29397</v>
      </c>
      <c r="G14" t="str">
        <f>VLOOKUP($A14,'Karyawan PT. MAM'!$D$9:$N$204,2,)</f>
        <v>Laki2</v>
      </c>
      <c r="H14" t="str">
        <f>VLOOKUP($A14,'Karyawan PT. MAM'!$D$9:$N$204,10,)</f>
        <v>Islam</v>
      </c>
      <c r="I14">
        <v>27</v>
      </c>
      <c r="J14" t="str">
        <f>VLOOKUP($A14,'Karyawan PT. MAM'!$D$9:$N$204,8,)</f>
        <v>Jln. Muang Dalam  RT. 034 Kel. Lempake Kec. Samarinda Utara</v>
      </c>
      <c r="K14" t="str">
        <f t="shared" si="1"/>
        <v>Jln. Muang Dalam  RT. 034 Kel. Lempake Kec. Samarinda Utara</v>
      </c>
      <c r="L14" t="str">
        <f>VLOOKUP($A14,'Karyawan PT. MAM'!$D$9:$N$204,6,)</f>
        <v>0813-2922-9610</v>
      </c>
      <c r="M14">
        <f>VLOOKUP($A14,'Karyawan PT. MAM'!$D$9:$N$204,5,)</f>
        <v>44657</v>
      </c>
    </row>
    <row r="15" spans="1:13" x14ac:dyDescent="0.2">
      <c r="A15" s="117" t="s">
        <v>659</v>
      </c>
      <c r="B15" s="148" t="s">
        <v>658</v>
      </c>
      <c r="C15" t="str">
        <f>VLOOKUP($A15,'Karyawan PT. MAM'!$D$9:$N$204,7,)</f>
        <v>6472032506800005</v>
      </c>
      <c r="D15" t="str">
        <f t="shared" si="0"/>
        <v>6472032506800005</v>
      </c>
      <c r="E15" t="s">
        <v>1772</v>
      </c>
      <c r="F15" s="253">
        <v>29253</v>
      </c>
      <c r="G15" t="str">
        <f>VLOOKUP($A15,'Karyawan PT. MAM'!$D$9:$N$204,2,)</f>
        <v>Laki2</v>
      </c>
      <c r="H15" t="str">
        <f>VLOOKUP($A15,'Karyawan PT. MAM'!$D$9:$N$204,10,)</f>
        <v>Islam</v>
      </c>
      <c r="I15">
        <v>28</v>
      </c>
      <c r="J15" t="str">
        <f>VLOOKUP($A15,'Karyawan PT. MAM'!$D$9:$N$204,8,)</f>
        <v>Jln. Bukit Barisan Rt.020 Kel. Jawa Kec. Samarinda ulu</v>
      </c>
      <c r="K15" t="str">
        <f t="shared" si="1"/>
        <v>Jln. Bukit Barisan Rt.020 Kel. Jawa Kec. Samarinda ulu</v>
      </c>
      <c r="L15" t="str">
        <f>VLOOKUP($A15,'Karyawan PT. MAM'!$D$9:$N$204,6,)</f>
        <v>0821-5811-7788</v>
      </c>
      <c r="M15">
        <f>VLOOKUP($A15,'Karyawan PT. MAM'!$D$9:$N$204,5,)</f>
        <v>44698</v>
      </c>
    </row>
    <row r="16" spans="1:13" x14ac:dyDescent="0.2">
      <c r="A16" s="117" t="s">
        <v>1045</v>
      </c>
      <c r="B16" s="148" t="s">
        <v>1048</v>
      </c>
      <c r="C16" t="str">
        <f>VLOOKUP($A16,'Karyawan PT. MAM'!$D$9:$N$204,7,)</f>
        <v>1306090202800000</v>
      </c>
      <c r="D16" t="str">
        <f t="shared" si="0"/>
        <v>1306090202800000</v>
      </c>
      <c r="E16" t="s">
        <v>1774</v>
      </c>
      <c r="F16" s="253">
        <v>36124</v>
      </c>
      <c r="G16" t="str">
        <f>VLOOKUP($A16,'Karyawan PT. MAM'!$D$9:$N$204,2,)</f>
        <v>Laki2</v>
      </c>
      <c r="H16" t="str">
        <f>VLOOKUP($A16,'Karyawan PT. MAM'!$D$9:$N$204,10,)</f>
        <v>Islam</v>
      </c>
      <c r="I16">
        <v>29</v>
      </c>
      <c r="J16" t="str">
        <f>VLOOKUP($A16,'Karyawan PT. MAM'!$D$9:$N$204,8,)</f>
        <v>Jln. Letjen S. Parman No. 133 RT.003 Kel. Sepakat Kec. Loa Kulu Kukar</v>
      </c>
      <c r="K16" t="str">
        <f t="shared" si="1"/>
        <v>Jln. Letjen S. Parman No. 133 RT.003 Kel. Sepakat Kec. Loa Kulu Kukar</v>
      </c>
      <c r="L16" t="str">
        <f>VLOOKUP($A16,'Karyawan PT. MAM'!$D$9:$N$204,6,)</f>
        <v>0813-4868-5703</v>
      </c>
      <c r="M16">
        <f>VLOOKUP($A16,'Karyawan PT. MAM'!$D$9:$N$204,5,)</f>
        <v>44860</v>
      </c>
    </row>
    <row r="17" spans="1:13" x14ac:dyDescent="0.2">
      <c r="A17" s="117" t="s">
        <v>727</v>
      </c>
      <c r="B17" s="148" t="s">
        <v>726</v>
      </c>
      <c r="C17" t="str">
        <f>VLOOKUP($A17,'Karyawan PT. MAM'!$D$9:$N$204,7,)</f>
        <v>6472052509020001</v>
      </c>
      <c r="D17" t="str">
        <f t="shared" si="0"/>
        <v>6472052509020001</v>
      </c>
      <c r="E17" t="s">
        <v>1772</v>
      </c>
      <c r="F17" s="253">
        <v>36701</v>
      </c>
      <c r="G17" t="str">
        <f>VLOOKUP($A17,'Karyawan PT. MAM'!$D$9:$N$204,2,)</f>
        <v>Laki2</v>
      </c>
      <c r="H17" t="str">
        <f>VLOOKUP($A17,'Karyawan PT. MAM'!$D$9:$N$204,10,)</f>
        <v>Katholik</v>
      </c>
      <c r="I17">
        <v>30</v>
      </c>
      <c r="J17" t="str">
        <f>VLOOKUP($A17,'Karyawan PT. MAM'!$D$9:$N$204,8,)</f>
        <v>Jln. Joyo Mulyo RT.031 Kel. Lempake Kec. Samarinda Utara</v>
      </c>
      <c r="K17" t="str">
        <f t="shared" si="1"/>
        <v>Jln. Joyo Mulyo RT.031 Kel. Lempake Kec. Samarinda Utara</v>
      </c>
      <c r="L17" t="str">
        <f>VLOOKUP($A17,'Karyawan PT. MAM'!$D$9:$N$204,6,)</f>
        <v>0857-5417-4775</v>
      </c>
      <c r="M17">
        <f>VLOOKUP($A17,'Karyawan PT. MAM'!$D$9:$N$204,5,)</f>
        <v>44738</v>
      </c>
    </row>
    <row r="18" spans="1:13" x14ac:dyDescent="0.2">
      <c r="A18" s="117" t="s">
        <v>738</v>
      </c>
      <c r="B18" s="148" t="s">
        <v>737</v>
      </c>
      <c r="C18" t="str">
        <f>VLOOKUP($A18,'Karyawan PT. MAM'!$D$9:$N$204,7,)</f>
        <v>6405052205960002</v>
      </c>
      <c r="D18" t="str">
        <f t="shared" si="0"/>
        <v>6405052205960002</v>
      </c>
      <c r="E18" t="s">
        <v>1775</v>
      </c>
      <c r="F18" s="253">
        <v>33798</v>
      </c>
      <c r="G18" t="str">
        <f>VLOOKUP($A18,'Karyawan PT. MAM'!$D$9:$N$204,2,)</f>
        <v>Laki2</v>
      </c>
      <c r="H18" t="str">
        <f>VLOOKUP($A18,'Karyawan PT. MAM'!$D$9:$N$204,10,)</f>
        <v>Kristen</v>
      </c>
      <c r="I18">
        <v>31</v>
      </c>
      <c r="J18" t="str">
        <f>VLOOKUP($A18,'Karyawan PT. MAM'!$D$9:$N$204,8,)</f>
        <v>Jln. Pa' Putuk RT. 005 Kel. Pa'putuk Kec. Krayan Kab. Nununkan</v>
      </c>
      <c r="K18" t="str">
        <f t="shared" si="1"/>
        <v>Jln. Pa' Putuk RT. 005 Kel. Pa'putuk Kec. Krayan Kab. Nununkan</v>
      </c>
      <c r="L18" t="str">
        <f>VLOOKUP($A18,'Karyawan PT. MAM'!$D$9:$N$204,6,)</f>
        <v>0853-9787-2995</v>
      </c>
      <c r="M18">
        <f>VLOOKUP($A18,'Karyawan PT. MAM'!$D$9:$N$204,5,)</f>
        <v>44768</v>
      </c>
    </row>
    <row r="19" spans="1:13" x14ac:dyDescent="0.2">
      <c r="A19" s="117" t="s">
        <v>929</v>
      </c>
      <c r="B19" s="148" t="s">
        <v>928</v>
      </c>
      <c r="C19" t="str">
        <f>VLOOKUP($A19,'Karyawan PT. MAM'!$D$9:$N$204,7,)</f>
        <v>6405052103980001</v>
      </c>
      <c r="D19" t="str">
        <f t="shared" si="0"/>
        <v>6405052103980001</v>
      </c>
      <c r="E19" t="s">
        <v>1775</v>
      </c>
      <c r="F19" s="253">
        <v>34097</v>
      </c>
      <c r="G19" t="str">
        <f>VLOOKUP($A19,'Karyawan PT. MAM'!$D$9:$N$204,2,)</f>
        <v>Laki2</v>
      </c>
      <c r="H19" t="str">
        <f>VLOOKUP($A19,'Karyawan PT. MAM'!$D$9:$N$204,10,)</f>
        <v>Kristen</v>
      </c>
      <c r="I19">
        <v>32</v>
      </c>
      <c r="J19" t="str">
        <f>VLOOKUP($A19,'Karyawan PT. MAM'!$D$9:$N$204,8,)</f>
        <v>Jln. Pa'Matung RT.001 Kel. Pa'Matung Kec. Krayan Kaltara</v>
      </c>
      <c r="K19" t="str">
        <f t="shared" si="1"/>
        <v>Jln. Pa'Matung RT.001 Kel. Pa'Matung Kec. Krayan Kaltara</v>
      </c>
      <c r="L19" t="str">
        <f>VLOOKUP($A19,'Karyawan PT. MAM'!$D$9:$N$204,6,)</f>
        <v>0813-4820-8810</v>
      </c>
      <c r="M19">
        <f>VLOOKUP($A19,'Karyawan PT. MAM'!$D$9:$N$204,5,)</f>
        <v>44830</v>
      </c>
    </row>
    <row r="20" spans="1:13" x14ac:dyDescent="0.2">
      <c r="A20" s="117" t="s">
        <v>927</v>
      </c>
      <c r="B20" s="148" t="s">
        <v>926</v>
      </c>
      <c r="C20" t="str">
        <f>VLOOKUP($A20,'Karyawan PT. MAM'!$D$9:$N$204,7,)</f>
        <v>3509110511880006</v>
      </c>
      <c r="D20" t="str">
        <f t="shared" si="0"/>
        <v>3509110511880006</v>
      </c>
      <c r="E20" t="s">
        <v>1776</v>
      </c>
      <c r="F20" s="253">
        <v>34699</v>
      </c>
      <c r="G20" t="str">
        <f>VLOOKUP($A20,'Karyawan PT. MAM'!$D$9:$N$204,2,)</f>
        <v>Laki2</v>
      </c>
      <c r="H20" t="str">
        <f>VLOOKUP($A20,'Karyawan PT. MAM'!$D$9:$N$204,10,)</f>
        <v>Islam</v>
      </c>
      <c r="I20">
        <v>33</v>
      </c>
      <c r="J20" t="str">
        <f>VLOOKUP($A20,'Karyawan PT. MAM'!$D$9:$N$204,8,)</f>
        <v>Jln. Dusun Krajan Wetan RT. 013 Kel. Tanjung Rejo Kec. Wuluhan Jember</v>
      </c>
      <c r="K20" t="str">
        <f t="shared" si="1"/>
        <v>Jln. Dusun Krajan Wetan RT. 013 Kel. Tanjung Rejo Kec. Wuluhan Jember</v>
      </c>
      <c r="L20" t="str">
        <f>VLOOKUP($A20,'Karyawan PT. MAM'!$D$9:$N$204,6,)</f>
        <v>0853-4756-4102</v>
      </c>
      <c r="M20">
        <f>VLOOKUP($A20,'Karyawan PT. MAM'!$D$9:$N$204,5,)</f>
        <v>44830</v>
      </c>
    </row>
    <row r="21" spans="1:13" x14ac:dyDescent="0.2">
      <c r="A21" s="117" t="s">
        <v>931</v>
      </c>
      <c r="B21" s="148" t="s">
        <v>930</v>
      </c>
      <c r="C21" t="str">
        <f>VLOOKUP($A21,'Karyawan PT. MAM'!$D$9:$N$204,7,)</f>
        <v>6407022304000001</v>
      </c>
      <c r="D21" t="str">
        <f t="shared" si="0"/>
        <v>6407022304000001</v>
      </c>
      <c r="E21" t="s">
        <v>1777</v>
      </c>
      <c r="F21" s="253">
        <v>24702</v>
      </c>
      <c r="G21" t="str">
        <f>VLOOKUP($A21,'Karyawan PT. MAM'!$D$9:$N$204,2,)</f>
        <v>Laki2</v>
      </c>
      <c r="H21" t="str">
        <f>VLOOKUP($A21,'Karyawan PT. MAM'!$D$9:$N$204,10,)</f>
        <v>Katholik</v>
      </c>
      <c r="I21">
        <v>34</v>
      </c>
      <c r="J21" t="str">
        <f>VLOOKUP($A21,'Karyawan PT. MAM'!$D$9:$N$204,8,)</f>
        <v>Jln. Jakarta Blok Y No. 6 RT. 020 Kel. Loa Bakung Kel. Sungai Kunjang</v>
      </c>
      <c r="K21" t="str">
        <f t="shared" si="1"/>
        <v>Jln. Jakarta Blok Y No. 6 RT. 020 Kel. Loa Bakung Kel. Sungai Kunjang</v>
      </c>
      <c r="L21" t="str">
        <f>VLOOKUP($A21,'Karyawan PT. MAM'!$D$9:$N$204,6,)</f>
        <v>0821-9782-7214</v>
      </c>
      <c r="M21">
        <f>VLOOKUP($A21,'Karyawan PT. MAM'!$D$9:$N$204,5,)</f>
        <v>44830</v>
      </c>
    </row>
    <row r="22" spans="1:13" x14ac:dyDescent="0.2">
      <c r="A22" s="117" t="s">
        <v>986</v>
      </c>
      <c r="B22" s="148" t="s">
        <v>985</v>
      </c>
      <c r="C22" t="str">
        <f>VLOOKUP($A22,'Karyawan PT. MAM'!$D$9:$N$204,7,)</f>
        <v>6405051307920001</v>
      </c>
      <c r="D22" t="str">
        <f t="shared" si="0"/>
        <v>6405051307920001</v>
      </c>
      <c r="E22" t="s">
        <v>1778</v>
      </c>
      <c r="F22" s="253">
        <v>28186</v>
      </c>
      <c r="G22" t="str">
        <f>VLOOKUP($A22,'Karyawan PT. MAM'!$D$9:$N$204,2,)</f>
        <v>Laki2</v>
      </c>
      <c r="H22" t="str">
        <f>VLOOKUP($A22,'Karyawan PT. MAM'!$D$9:$N$204,10,)</f>
        <v>Kristen</v>
      </c>
      <c r="I22">
        <v>35</v>
      </c>
      <c r="J22" t="str">
        <f>VLOOKUP($A22,'Karyawan PT. MAM'!$D$9:$N$204,8,)</f>
        <v>Jln. Buduk Kinangan RT. 001 Kel. Buduk kinangan Kec. Krayan Kaltara</v>
      </c>
      <c r="K22" t="str">
        <f t="shared" si="1"/>
        <v>Jln. Buduk Kinangan RT. 001 Kel. Buduk kinangan Kec. Krayan Kaltara</v>
      </c>
      <c r="L22" t="str">
        <f>VLOOKUP($A22,'Karyawan PT. MAM'!$D$9:$N$204,6,)</f>
        <v>0812-5393-6106</v>
      </c>
      <c r="M22">
        <f>VLOOKUP($A22,'Karyawan PT. MAM'!$D$9:$N$204,5,)</f>
        <v>44845</v>
      </c>
    </row>
    <row r="23" spans="1:13" x14ac:dyDescent="0.2">
      <c r="A23" s="117" t="s">
        <v>1040</v>
      </c>
      <c r="B23" s="148" t="s">
        <v>1039</v>
      </c>
      <c r="C23" t="str">
        <f>VLOOKUP($A23,'Karyawan PT. MAM'!$D$9:$N$204,7,)</f>
        <v>6405050805930001</v>
      </c>
      <c r="D23" t="str">
        <f t="shared" si="0"/>
        <v>6405050805930001</v>
      </c>
      <c r="E23" t="s">
        <v>1779</v>
      </c>
      <c r="F23" s="253">
        <v>34679</v>
      </c>
      <c r="G23" t="str">
        <f>VLOOKUP($A23,'Karyawan PT. MAM'!$D$9:$N$204,2,)</f>
        <v>Laki2</v>
      </c>
      <c r="H23" t="str">
        <f>VLOOKUP($A23,'Karyawan PT. MAM'!$D$9:$N$204,10,)</f>
        <v>Kristen</v>
      </c>
      <c r="I23">
        <v>36</v>
      </c>
      <c r="J23" t="str">
        <f>VLOOKUP($A23,'Karyawan PT. MAM'!$D$9:$N$204,8,)</f>
        <v>Jln. Pa'Api RT.001 Kel. Pa'Api Kec. Krayan Kab. Nunukan Kaltara</v>
      </c>
      <c r="K23" t="str">
        <f t="shared" si="1"/>
        <v>Jln. Pa'Api RT.001 Kel. Pa'Api Kec. Krayan Kab. Nunukan Kaltara</v>
      </c>
      <c r="L23" t="str">
        <f>VLOOKUP($A23,'Karyawan PT. MAM'!$D$9:$N$204,6,)</f>
        <v>0822-2821-7846</v>
      </c>
      <c r="M23">
        <f>VLOOKUP($A23,'Karyawan PT. MAM'!$D$9:$N$204,5,)</f>
        <v>44860</v>
      </c>
    </row>
    <row r="24" spans="1:13" x14ac:dyDescent="0.2">
      <c r="A24" s="117" t="s">
        <v>1201</v>
      </c>
      <c r="B24" s="148" t="s">
        <v>1200</v>
      </c>
      <c r="C24" t="str">
        <f>VLOOKUP($A24,'Karyawan PT. MAM'!$D$9:$N$204,7,)</f>
        <v>6405052312990001</v>
      </c>
      <c r="D24" t="str">
        <f t="shared" si="0"/>
        <v>6405052312990001</v>
      </c>
      <c r="E24" t="s">
        <v>1780</v>
      </c>
      <c r="F24" s="253">
        <v>27948</v>
      </c>
      <c r="G24" t="str">
        <f>VLOOKUP($A24,'Karyawan PT. MAM'!$D$9:$N$204,2,)</f>
        <v>Laki2</v>
      </c>
      <c r="H24" t="str">
        <f>VLOOKUP($A24,'Karyawan PT. MAM'!$D$9:$N$204,10,)</f>
        <v>Kristen</v>
      </c>
      <c r="I24">
        <v>37</v>
      </c>
      <c r="J24" t="str">
        <f>VLOOKUP($A24,'Karyawan PT. MAM'!$D$9:$N$204,8,)</f>
        <v>Jln. Pa'inan RT.003 Kel. Pa' inan Kec. Krayan Barat Kab. Nunukan</v>
      </c>
      <c r="K24" t="str">
        <f t="shared" si="1"/>
        <v>Jln. Pa'inan RT.003 Kel. Pa' inan Kec. Krayan Barat Kab. Nunukan</v>
      </c>
      <c r="L24" t="str">
        <f>VLOOKUP($A24,'Karyawan PT. MAM'!$D$9:$N$204,6,)</f>
        <v>0822-5612-8867</v>
      </c>
      <c r="M24">
        <f>VLOOKUP($A24,'Karyawan PT. MAM'!$D$9:$N$204,5,)</f>
        <v>44882</v>
      </c>
    </row>
    <row r="25" spans="1:13" x14ac:dyDescent="0.2">
      <c r="A25" s="117" t="s">
        <v>1205</v>
      </c>
      <c r="B25" s="148" t="s">
        <v>1204</v>
      </c>
      <c r="C25" t="str">
        <f>VLOOKUP($A25,'Karyawan PT. MAM'!$D$9:$N$204,7,)</f>
        <v>6472023103010004</v>
      </c>
      <c r="D25" t="str">
        <f t="shared" si="0"/>
        <v>6472023103010004</v>
      </c>
      <c r="E25" t="s">
        <v>1772</v>
      </c>
      <c r="F25" s="253">
        <v>28090</v>
      </c>
      <c r="G25" t="str">
        <f>VLOOKUP($A25,'Karyawan PT. MAM'!$D$9:$N$204,2,)</f>
        <v>Laki2</v>
      </c>
      <c r="H25" t="str">
        <f>VLOOKUP($A25,'Karyawan PT. MAM'!$D$9:$N$204,10,)</f>
        <v>Islam</v>
      </c>
      <c r="I25">
        <v>38</v>
      </c>
      <c r="J25" t="str">
        <f>VLOOKUP($A25,'Karyawan PT. MAM'!$D$9:$N$204,8,)</f>
        <v>Jln. Cipto Mangkusumo RT.016 Kel. Harapan Baru Kec. Loa Janan ilir</v>
      </c>
      <c r="K25" t="str">
        <f t="shared" si="1"/>
        <v>Jln. Cipto Mangkusumo RT.016 Kel. Harapan Baru Kec. Loa Janan ilir</v>
      </c>
      <c r="L25" t="str">
        <f>VLOOKUP($A25,'Karyawan PT. MAM'!$D$9:$N$204,6,)</f>
        <v>0877-7084-4422</v>
      </c>
      <c r="M25">
        <f>VLOOKUP($A25,'Karyawan PT. MAM'!$D$9:$N$204,5,)</f>
        <v>44882</v>
      </c>
    </row>
    <row r="26" spans="1:13" x14ac:dyDescent="0.2">
      <c r="A26" s="117" t="s">
        <v>684</v>
      </c>
      <c r="B26" s="148" t="s">
        <v>682</v>
      </c>
      <c r="C26" t="str">
        <f>VLOOKUP($A26,'Karyawan PT. MAM'!$D$9:$N$204,7,)</f>
        <v>7604153112940075</v>
      </c>
      <c r="D26" t="str">
        <f t="shared" si="0"/>
        <v>7604153112940075</v>
      </c>
      <c r="E26" t="s">
        <v>1781</v>
      </c>
      <c r="F26" s="253">
        <v>37243</v>
      </c>
      <c r="G26" t="str">
        <f>VLOOKUP($A26,'Karyawan PT. MAM'!$D$9:$N$204,2,)</f>
        <v>Laki2</v>
      </c>
      <c r="H26" t="str">
        <f>VLOOKUP($A26,'Karyawan PT. MAM'!$D$9:$N$204,10,)</f>
        <v>Islam</v>
      </c>
      <c r="I26">
        <v>39</v>
      </c>
      <c r="J26" t="str">
        <f>VLOOKUP($A26,'Karyawan PT. MAM'!$D$9:$N$204,8,)</f>
        <v>Jln. Karang anyar Rt. 61 kel. Barrur ilir kec. Balikpapan Barat</v>
      </c>
      <c r="K26" t="str">
        <f t="shared" si="1"/>
        <v>Jln. Karang anyar Rt. 61 kel. Barrur ilir kec. Balikpapan Barat</v>
      </c>
      <c r="L26" t="str">
        <f>VLOOKUP($A26,'Karyawan PT. MAM'!$D$9:$N$204,6,)</f>
        <v>0813-4867-9996</v>
      </c>
      <c r="M26">
        <f>VLOOKUP($A26,'Karyawan PT. MAM'!$D$9:$N$204,5,)</f>
        <v>44707</v>
      </c>
    </row>
    <row r="27" spans="1:13" x14ac:dyDescent="0.2">
      <c r="A27" s="117" t="s">
        <v>1203</v>
      </c>
      <c r="B27" s="148" t="s">
        <v>1202</v>
      </c>
      <c r="C27" t="str">
        <f>VLOOKUP($A27,'Karyawan PT. MAM'!$D$9:$N$204,7,)</f>
        <v>3376032906930002</v>
      </c>
      <c r="D27" t="str">
        <f t="shared" si="0"/>
        <v>3376032906930002</v>
      </c>
      <c r="E27" t="s">
        <v>1782</v>
      </c>
      <c r="F27" s="253">
        <v>28391</v>
      </c>
      <c r="G27" t="str">
        <f>VLOOKUP($A27,'Karyawan PT. MAM'!$D$9:$N$204,2,)</f>
        <v>Laki2</v>
      </c>
      <c r="H27" t="str">
        <f>VLOOKUP($A27,'Karyawan PT. MAM'!$D$9:$N$204,10,)</f>
        <v>Kristen</v>
      </c>
      <c r="I27">
        <v>40</v>
      </c>
      <c r="J27" t="str">
        <f>VLOOKUP($A27,'Karyawan PT. MAM'!$D$9:$N$204,8,)</f>
        <v>Jln. Sumber baktikan RT.003 Kel. Trirenggo Kec. Bantul Yogyakarta</v>
      </c>
      <c r="K27" t="str">
        <f t="shared" si="1"/>
        <v>Jln. Sumber baktikan RT.003 Kel. Trirenggo Kec. Bantul Yogyakarta</v>
      </c>
      <c r="L27" t="str">
        <f>VLOOKUP($A27,'Karyawan PT. MAM'!$D$9:$N$204,6,)</f>
        <v>0823-1491-1800</v>
      </c>
      <c r="M27">
        <f>VLOOKUP($A27,'Karyawan PT. MAM'!$D$9:$N$204,5,)</f>
        <v>44882</v>
      </c>
    </row>
    <row r="28" spans="1:13" x14ac:dyDescent="0.2">
      <c r="A28" s="117" t="s">
        <v>628</v>
      </c>
      <c r="B28" s="148" t="s">
        <v>626</v>
      </c>
      <c r="C28" t="str">
        <f>VLOOKUP($A28,'Karyawan PT. MAM'!$D$9:$N$204,7,)</f>
        <v>6472031808670003</v>
      </c>
      <c r="D28" t="str">
        <f t="shared" si="0"/>
        <v>6472031808670003</v>
      </c>
      <c r="E28" t="s">
        <v>1783</v>
      </c>
      <c r="F28" s="253">
        <v>35487</v>
      </c>
      <c r="G28" t="str">
        <f>VLOOKUP($A28,'Karyawan PT. MAM'!$D$9:$N$204,2,)</f>
        <v>Laki2</v>
      </c>
      <c r="H28" t="str">
        <f>VLOOKUP($A28,'Karyawan PT. MAM'!$D$9:$N$204,10,)</f>
        <v>Islam</v>
      </c>
      <c r="I28">
        <v>41</v>
      </c>
      <c r="J28" t="str">
        <f>VLOOKUP($A28,'Karyawan PT. MAM'!$D$9:$N$204,8,)</f>
        <v>Jln. Anggrek Panda No.19 BAP Rt.024 Kel. Air putih Kec. Samarinda ulu</v>
      </c>
      <c r="K28" t="str">
        <f t="shared" si="1"/>
        <v>Jln. Anggrek Panda No.19 BAP Rt.024 Kel. Air putih Kec. Samarinda ulu</v>
      </c>
      <c r="L28" t="str">
        <f>VLOOKUP($A28,'Karyawan PT. MAM'!$D$9:$N$204,6,)</f>
        <v>0821-5973-7245</v>
      </c>
      <c r="M28">
        <f>VLOOKUP($A28,'Karyawan PT. MAM'!$D$9:$N$204,5,)</f>
        <v>44686</v>
      </c>
    </row>
    <row r="29" spans="1:13" x14ac:dyDescent="0.2">
      <c r="A29" s="117" t="s">
        <v>996</v>
      </c>
      <c r="B29" s="148" t="s">
        <v>994</v>
      </c>
      <c r="C29" t="str">
        <f>VLOOKUP($A29,'Karyawan PT. MAM'!$D$9:$N$204,7,)</f>
        <v>6472062811980003</v>
      </c>
      <c r="D29" t="str">
        <f t="shared" si="0"/>
        <v>6472062811980003</v>
      </c>
      <c r="E29" t="s">
        <v>1772</v>
      </c>
      <c r="F29" s="253">
        <v>26830</v>
      </c>
      <c r="G29" t="str">
        <f>VLOOKUP($A29,'Karyawan PT. MAM'!$D$9:$N$204,2,)</f>
        <v>Laki2</v>
      </c>
      <c r="H29" t="str">
        <f>VLOOKUP($A29,'Karyawan PT. MAM'!$D$9:$N$204,10,)</f>
        <v>Islam</v>
      </c>
      <c r="I29">
        <v>42</v>
      </c>
      <c r="J29" t="str">
        <f>VLOOKUP($A29,'Karyawan PT. MAM'!$D$9:$N$204,8,)</f>
        <v xml:space="preserve">Jln. Ekonomi RT.014 Kel. Loa Buah Kec. Sungai Kunjang Samarinda </v>
      </c>
      <c r="K29" t="str">
        <f t="shared" si="1"/>
        <v xml:space="preserve">Jln. Ekonomi RT.014 Kel. Loa Buah Kec. Sungai Kunjang Samarinda </v>
      </c>
      <c r="L29" t="str">
        <f>VLOOKUP($A29,'Karyawan PT. MAM'!$D$9:$N$204,6,)</f>
        <v>0812-1574-2204</v>
      </c>
      <c r="M29">
        <f>VLOOKUP($A29,'Karyawan PT. MAM'!$D$9:$N$204,5,)</f>
        <v>44847</v>
      </c>
    </row>
    <row r="30" spans="1:13" x14ac:dyDescent="0.2">
      <c r="A30" s="117" t="s">
        <v>791</v>
      </c>
      <c r="B30" s="148" t="s">
        <v>789</v>
      </c>
      <c r="C30" t="str">
        <f>VLOOKUP($A30,'Karyawan PT. MAM'!$D$9:$N$204,7,)</f>
        <v>6402020203770002</v>
      </c>
      <c r="D30" t="str">
        <f t="shared" si="0"/>
        <v>6402020203770002</v>
      </c>
      <c r="E30" t="s">
        <v>1784</v>
      </c>
      <c r="F30" s="253">
        <v>31147</v>
      </c>
      <c r="G30" t="str">
        <f>VLOOKUP($A30,'Karyawan PT. MAM'!$D$9:$N$204,2,)</f>
        <v>Laki2</v>
      </c>
      <c r="H30" t="str">
        <f>VLOOKUP($A30,'Karyawan PT. MAM'!$D$9:$N$204,10,)</f>
        <v>Islam</v>
      </c>
      <c r="I30">
        <v>43</v>
      </c>
      <c r="J30" t="str">
        <f>VLOOKUP($A30,'Karyawan PT. MAM'!$D$9:$N$204,8,)</f>
        <v>Jln. Jembayan RT. 017 Kel. Jembayan Kec. Loa Kulu Kukar</v>
      </c>
      <c r="K30" t="str">
        <f t="shared" si="1"/>
        <v>Jln. Jembayan RT. 017 Kel. Jembayan Kec. Loa Kulu Kukar</v>
      </c>
      <c r="L30" t="str">
        <f>VLOOKUP($A30,'Karyawan PT. MAM'!$D$9:$N$204,6,)</f>
        <v>0812-5629-0244</v>
      </c>
      <c r="M30">
        <f>VLOOKUP($A30,'Karyawan PT. MAM'!$D$9:$N$204,5,)</f>
        <v>44789</v>
      </c>
    </row>
    <row r="31" spans="1:13" x14ac:dyDescent="0.2">
      <c r="A31" s="117" t="s">
        <v>909</v>
      </c>
      <c r="B31" s="148" t="s">
        <v>908</v>
      </c>
      <c r="C31" t="str">
        <f>VLOOKUP($A31,'Karyawan PT. MAM'!$D$9:$N$204,7,)</f>
        <v>6402170504920004</v>
      </c>
      <c r="D31" t="str">
        <f t="shared" si="0"/>
        <v>6402170504920004</v>
      </c>
      <c r="E31" t="s">
        <v>1785</v>
      </c>
      <c r="F31" s="253">
        <v>36353</v>
      </c>
      <c r="G31" t="str">
        <f>VLOOKUP($A31,'Karyawan PT. MAM'!$D$9:$N$204,2,)</f>
        <v>Laki2</v>
      </c>
      <c r="H31" t="str">
        <f>VLOOKUP($A31,'Karyawan PT. MAM'!$D$9:$N$204,10,)</f>
        <v>Islam</v>
      </c>
      <c r="I31">
        <v>44</v>
      </c>
      <c r="J31" t="str">
        <f>VLOOKUP($A31,'Karyawan PT. MAM'!$D$9:$N$204,8,)</f>
        <v>Jln. Bunga Putih RT.008 Ssn Selomanis Kel. Bunga putih Kec. Marang kayu kukar</v>
      </c>
      <c r="K31" t="str">
        <f t="shared" si="1"/>
        <v>Jln. Bunga Putih RT.008 Ssn Selomanis Kel. Bunga putih Kec. Marang kayu kukar</v>
      </c>
      <c r="L31" t="str">
        <f>VLOOKUP($A31,'Karyawan PT. MAM'!$D$9:$N$204,6,)</f>
        <v>0813-4707-4231</v>
      </c>
      <c r="M31">
        <f>VLOOKUP($A31,'Karyawan PT. MAM'!$D$9:$N$204,5,)</f>
        <v>44821</v>
      </c>
    </row>
    <row r="32" spans="1:13" x14ac:dyDescent="0.2">
      <c r="A32" s="117" t="s">
        <v>732</v>
      </c>
      <c r="B32" s="148" t="s">
        <v>731</v>
      </c>
      <c r="C32" t="str">
        <f>VLOOKUP($A32,'Karyawan PT. MAM'!$D$9:$N$204,7,)</f>
        <v>640205112900001</v>
      </c>
      <c r="D32" t="str">
        <f t="shared" si="0"/>
        <v>640205112900001</v>
      </c>
      <c r="E32" t="s">
        <v>1786</v>
      </c>
      <c r="F32" s="253">
        <v>38234</v>
      </c>
      <c r="G32" t="str">
        <f>VLOOKUP($A32,'Karyawan PT. MAM'!$D$9:$N$204,2,)</f>
        <v>Laki2</v>
      </c>
      <c r="H32" t="str">
        <f>VLOOKUP($A32,'Karyawan PT. MAM'!$D$9:$N$204,10,)</f>
        <v>Islam</v>
      </c>
      <c r="I32">
        <v>45</v>
      </c>
      <c r="J32" t="str">
        <f>VLOOKUP($A32,'Karyawan PT. MAM'!$D$9:$N$204,8,)</f>
        <v xml:space="preserve">Jln. Soekarno Hatta KM.28 Rt.003 Kel. Karya merdeka Kec. Samboja </v>
      </c>
      <c r="K32" t="str">
        <f t="shared" si="1"/>
        <v xml:space="preserve">Jln. Soekarno Hatta KM.28 Rt.003 Kel. Karya merdeka Kec. Samboja </v>
      </c>
      <c r="L32" t="str">
        <f>VLOOKUP($A32,'Karyawan PT. MAM'!$D$9:$N$204,6,)</f>
        <v>0812-5044-2868</v>
      </c>
      <c r="M32">
        <f>VLOOKUP($A32,'Karyawan PT. MAM'!$D$9:$N$204,5,)</f>
        <v>44738</v>
      </c>
    </row>
    <row r="33" spans="1:13" x14ac:dyDescent="0.2">
      <c r="A33" s="117" t="s">
        <v>831</v>
      </c>
      <c r="B33" s="148" t="s">
        <v>829</v>
      </c>
      <c r="C33" t="str">
        <f>VLOOKUP($A33,'Karyawan PT. MAM'!$D$9:$N$204,7,)</f>
        <v>6402060707760010</v>
      </c>
      <c r="D33" t="str">
        <f t="shared" si="0"/>
        <v>6402060707760010</v>
      </c>
      <c r="E33" t="s">
        <v>1787</v>
      </c>
      <c r="F33" s="253">
        <v>35346</v>
      </c>
      <c r="G33" t="str">
        <f>VLOOKUP($A33,'Karyawan PT. MAM'!$D$9:$N$204,2,)</f>
        <v>Laki2</v>
      </c>
      <c r="H33" t="str">
        <f>VLOOKUP($A33,'Karyawan PT. MAM'!$D$9:$N$204,10,)</f>
        <v>Kristen</v>
      </c>
      <c r="I33">
        <v>46</v>
      </c>
      <c r="J33" t="str">
        <f>VLOOKUP($A33,'Karyawan PT. MAM'!$D$9:$N$204,8,)</f>
        <v>Jln. Etam RT.012 Kel. Jahab Kec. Tenggarong</v>
      </c>
      <c r="K33" t="str">
        <f t="shared" si="1"/>
        <v>Jln. Etam RT.012 Kel. Jahab Kec. Tenggarong</v>
      </c>
      <c r="L33" t="str">
        <f>VLOOKUP($A33,'Karyawan PT. MAM'!$D$9:$N$204,6,)</f>
        <v>0852-5421-3190</v>
      </c>
      <c r="M33">
        <f>VLOOKUP($A33,'Karyawan PT. MAM'!$D$9:$N$204,5,)</f>
        <v>44796</v>
      </c>
    </row>
    <row r="34" spans="1:13" x14ac:dyDescent="0.2">
      <c r="A34" s="117" t="s">
        <v>1476</v>
      </c>
      <c r="B34" s="148" t="s">
        <v>1474</v>
      </c>
      <c r="C34" t="str">
        <f>VLOOKUP($A34,'Karyawan PT. MAM'!$D$9:$N$204,7,)</f>
        <v>6471012611760001</v>
      </c>
      <c r="D34" t="str">
        <f t="shared" si="0"/>
        <v>6471012611760001</v>
      </c>
      <c r="E34" t="s">
        <v>1773</v>
      </c>
      <c r="F34" s="253">
        <v>37013</v>
      </c>
      <c r="G34" t="str">
        <f>VLOOKUP($A34,'Karyawan PT. MAM'!$D$9:$N$204,2,)</f>
        <v>Laki2</v>
      </c>
      <c r="H34" t="str">
        <f>VLOOKUP($A34,'Karyawan PT. MAM'!$D$9:$N$204,10,)</f>
        <v>Islam</v>
      </c>
      <c r="I34">
        <v>47</v>
      </c>
      <c r="J34" t="str">
        <f>VLOOKUP($A34,'Karyawan PT. MAM'!$D$9:$N$204,8,)</f>
        <v>Jln. Mulawarman GG sepakat RT.046 Kel. Manggar Kec. Balikpapan</v>
      </c>
      <c r="K34" t="str">
        <f t="shared" si="1"/>
        <v>Jln. Mulawarman GG sepakat RT.046 Kel. Manggar Kec. Balikpapan</v>
      </c>
      <c r="L34" t="str">
        <f>VLOOKUP($A34,'Karyawan PT. MAM'!$D$9:$N$204,6,)</f>
        <v>0852-5085-4850</v>
      </c>
      <c r="M34">
        <f>VLOOKUP($A34,'Karyawan PT. MAM'!$D$9:$N$204,5,)</f>
        <v>45055</v>
      </c>
    </row>
    <row r="35" spans="1:13" x14ac:dyDescent="0.2">
      <c r="A35" s="117" t="s">
        <v>1058</v>
      </c>
      <c r="B35" s="158" t="s">
        <v>719</v>
      </c>
      <c r="C35" t="str">
        <f>VLOOKUP($A35,'Karyawan PT. MAM'!$D$9:$N$204,7,)</f>
        <v>7302081302760001</v>
      </c>
      <c r="D35" t="str">
        <f t="shared" si="0"/>
        <v>7302081302760001</v>
      </c>
      <c r="E35" t="s">
        <v>1788</v>
      </c>
      <c r="F35" s="253">
        <v>31786</v>
      </c>
      <c r="G35" t="str">
        <f>VLOOKUP($A35,'Karyawan PT. MAM'!$D$9:$N$204,2,)</f>
        <v>Laki2</v>
      </c>
      <c r="H35" t="str">
        <f>VLOOKUP($A35,'Karyawan PT. MAM'!$D$9:$N$204,10,)</f>
        <v>Islam</v>
      </c>
      <c r="I35">
        <v>48</v>
      </c>
      <c r="J35" t="str">
        <f>VLOOKUP($A35,'Karyawan PT. MAM'!$D$9:$N$204,8,)</f>
        <v>Jln. Kaluku RT. 004 Kel. Benteng Palioi Kec. Kindang Kab. Bulukumba</v>
      </c>
      <c r="K35" t="str">
        <f t="shared" si="1"/>
        <v>Jln. Kaluku RT. 004 Kel. Benteng Palioi Kec. Kindang Kab. Bulukumba</v>
      </c>
      <c r="L35" t="str">
        <f>VLOOKUP($A35,'Karyawan PT. MAM'!$D$9:$N$204,6,)</f>
        <v>0812-4260-3811</v>
      </c>
      <c r="M35">
        <f>VLOOKUP($A35,'Karyawan PT. MAM'!$D$9:$N$204,5,)</f>
        <v>44863</v>
      </c>
    </row>
    <row r="36" spans="1:13" x14ac:dyDescent="0.2">
      <c r="A36" s="117" t="s">
        <v>743</v>
      </c>
      <c r="B36" s="148" t="s">
        <v>742</v>
      </c>
      <c r="C36" t="str">
        <f>VLOOKUP($A36,'Karyawan PT. MAM'!$D$9:$N$204,7,)</f>
        <v>6402131801940001</v>
      </c>
      <c r="D36" t="str">
        <f t="shared" si="0"/>
        <v>6402131801940001</v>
      </c>
      <c r="E36" t="s">
        <v>1783</v>
      </c>
      <c r="F36" s="253">
        <v>27325</v>
      </c>
      <c r="G36" t="str">
        <f>VLOOKUP($A36,'Karyawan PT. MAM'!$D$9:$N$204,2,)</f>
        <v>Laki2</v>
      </c>
      <c r="H36" t="str">
        <f>VLOOKUP($A36,'Karyawan PT. MAM'!$D$9:$N$204,10,)</f>
        <v>Islam</v>
      </c>
      <c r="I36">
        <v>49</v>
      </c>
      <c r="J36" t="str">
        <f>VLOOKUP($A36,'Karyawan PT. MAM'!$D$9:$N$204,8,)</f>
        <v xml:space="preserve">Jln. Soekarno Hatta KM.29 Rt.007 Kel. Karya merdeka Kec. Samboja </v>
      </c>
      <c r="K36" t="str">
        <f t="shared" si="1"/>
        <v xml:space="preserve">Jln. Soekarno Hatta KM.29 Rt.007 Kel. Karya merdeka Kec. Samboja </v>
      </c>
      <c r="L36" t="str">
        <f>VLOOKUP($A36,'Karyawan PT. MAM'!$D$9:$N$204,6,)</f>
        <v>0812-5809-3746</v>
      </c>
      <c r="M36">
        <f>VLOOKUP($A36,'Karyawan PT. MAM'!$D$9:$N$204,5,)</f>
        <v>44768</v>
      </c>
    </row>
    <row r="37" spans="1:13" x14ac:dyDescent="0.2">
      <c r="A37" s="117" t="s">
        <v>1641</v>
      </c>
      <c r="B37" s="148" t="s">
        <v>1640</v>
      </c>
      <c r="C37" t="str">
        <f>VLOOKUP($A37,'Karyawan PT. MAM'!$D$9:$N$204,7,)</f>
        <v>6405051812010001</v>
      </c>
      <c r="D37" t="str">
        <f t="shared" si="0"/>
        <v>6405051812010001</v>
      </c>
      <c r="E37" t="s">
        <v>1789</v>
      </c>
      <c r="F37" s="253">
        <v>27322</v>
      </c>
      <c r="G37" t="str">
        <f>VLOOKUP($A37,'Karyawan PT. MAM'!$D$9:$N$204,2,)</f>
        <v>Laki2</v>
      </c>
      <c r="H37" t="str">
        <f>VLOOKUP($A37,'Karyawan PT. MAM'!$D$9:$N$204,10,)</f>
        <v>Kristen</v>
      </c>
      <c r="I37">
        <v>50</v>
      </c>
      <c r="J37" t="str">
        <f>VLOOKUP($A37,'Karyawan PT. MAM'!$D$9:$N$204,8,)</f>
        <v>Jln.Pa'Delung RT.004 Kel. Pa'Delung Kec. Krayan Kaltara</v>
      </c>
      <c r="K37" t="str">
        <f t="shared" si="1"/>
        <v>Jln.Pa'Delung RT.004 Kel. Pa'Delung Kec. Krayan Kaltara</v>
      </c>
      <c r="L37" t="str">
        <f>VLOOKUP($A37,'Karyawan PT. MAM'!$D$9:$N$204,6,)</f>
        <v>0822-1474-9510</v>
      </c>
      <c r="M37">
        <f>VLOOKUP($A37,'Karyawan PT. MAM'!$D$9:$N$204,5,)</f>
        <v>45164</v>
      </c>
    </row>
    <row r="38" spans="1:13" x14ac:dyDescent="0.2">
      <c r="A38" s="117" t="s">
        <v>1642</v>
      </c>
      <c r="B38" s="148" t="s">
        <v>1628</v>
      </c>
      <c r="C38" t="str">
        <f>VLOOKUP($A38,'Karyawan PT. MAM'!$D$9:$N$204,7,)</f>
        <v>6472053110050003</v>
      </c>
      <c r="D38" t="str">
        <f t="shared" si="0"/>
        <v>6472053110050003</v>
      </c>
      <c r="E38" t="s">
        <v>1772</v>
      </c>
      <c r="F38" s="253">
        <v>35934</v>
      </c>
      <c r="G38" t="str">
        <f>VLOOKUP($A38,'Karyawan PT. MAM'!$D$9:$N$204,2,)</f>
        <v>Laki2</v>
      </c>
      <c r="H38" t="str">
        <f>VLOOKUP($A38,'Karyawan PT. MAM'!$D$9:$N$204,10,)</f>
        <v>Kristen</v>
      </c>
      <c r="I38">
        <v>51</v>
      </c>
      <c r="J38" t="str">
        <f>VLOOKUP($A38,'Karyawan PT. MAM'!$D$9:$N$204,8,)</f>
        <v>Jln.Joyo Mulyo RT. 031 Kel. Lempake Kec. Samarinda Utara</v>
      </c>
      <c r="K38" t="str">
        <f t="shared" si="1"/>
        <v>Jln.Joyo Mulyo RT. 031 Kel. Lempake Kec. Samarinda Utara</v>
      </c>
      <c r="L38" t="str">
        <f>VLOOKUP($A38,'Karyawan PT. MAM'!$D$9:$N$204,6,)</f>
        <v>0857-5151-6430</v>
      </c>
      <c r="M38">
        <f>VLOOKUP($A38,'Karyawan PT. MAM'!$D$9:$N$204,5,)</f>
        <v>45164</v>
      </c>
    </row>
    <row r="39" spans="1:13" x14ac:dyDescent="0.2">
      <c r="A39" s="117" t="s">
        <v>517</v>
      </c>
      <c r="B39" s="133" t="s">
        <v>516</v>
      </c>
      <c r="C39" t="str">
        <f>VLOOKUP($A39,'Karyawan PT. MAM'!$D$9:$N$204,7,)</f>
        <v>6472012309770001</v>
      </c>
      <c r="D39" t="str">
        <f t="shared" si="0"/>
        <v>6472012309770001</v>
      </c>
      <c r="E39" t="s">
        <v>1790</v>
      </c>
      <c r="F39" s="253">
        <v>25381</v>
      </c>
      <c r="G39" t="str">
        <f>VLOOKUP($A39,'Karyawan PT. MAM'!$D$9:$N$204,2,)</f>
        <v>Laki2</v>
      </c>
      <c r="H39" t="str">
        <f>VLOOKUP($A39,'Karyawan PT. MAM'!$D$9:$N$204,10,)</f>
        <v>Islam</v>
      </c>
      <c r="I39">
        <v>52</v>
      </c>
      <c r="J39" t="str">
        <f>VLOOKUP($A39,'Karyawan PT. MAM'!$D$9:$N$204,8,)</f>
        <v>Jln. Gaya Baru GG. Baru 1 RT. 009 Kel. Rawa Makmur Kec. Palaran</v>
      </c>
      <c r="K39" t="str">
        <f t="shared" si="1"/>
        <v>Jln. Gaya Baru GG. Baru 1 RT. 009 Kel. Rawa Makmur Kec. Palaran</v>
      </c>
      <c r="L39" t="str">
        <f>VLOOKUP($A39,'Karyawan PT. MAM'!$D$9:$N$204,6,)</f>
        <v>0823-9946-3737</v>
      </c>
      <c r="M39">
        <f>VLOOKUP($A39,'Karyawan PT. MAM'!$D$9:$N$204,5,)</f>
        <v>44253</v>
      </c>
    </row>
    <row r="40" spans="1:13" x14ac:dyDescent="0.2">
      <c r="A40" s="117" t="s">
        <v>1746</v>
      </c>
      <c r="B40" s="228" t="s">
        <v>1745</v>
      </c>
      <c r="C40" t="str">
        <f>VLOOKUP($A40,'Karyawan PT. MAM'!$D$9:$N$204,7,)</f>
        <v>6472033103810001</v>
      </c>
      <c r="D40" t="str">
        <f t="shared" si="0"/>
        <v>6472033103810001</v>
      </c>
      <c r="E40" t="s">
        <v>1772</v>
      </c>
      <c r="F40" s="253">
        <v>30915</v>
      </c>
      <c r="G40" t="str">
        <f>VLOOKUP($A40,'Karyawan PT. MAM'!$D$9:$N$204,2,)</f>
        <v>Laki2</v>
      </c>
      <c r="H40" t="str">
        <f>VLOOKUP($A40,'Karyawan PT. MAM'!$D$9:$N$204,10,)</f>
        <v>Katholik</v>
      </c>
      <c r="I40">
        <v>53</v>
      </c>
      <c r="J40" t="str">
        <f>VLOOKUP($A40,'Karyawan PT. MAM'!$D$9:$N$204,8,)</f>
        <v>Jln. Naiwel RT.000 Kel. Naiwel Ahinulin Kec. Siwalalat Kab. Seram Bagian Timur Maluku</v>
      </c>
      <c r="K40" t="str">
        <f t="shared" si="1"/>
        <v>Jln. Naiwel RT.000 Kel. Naiwel Ahinulin Kec. Siwalalat Kab. Seram Bagian Timur Maluku</v>
      </c>
      <c r="L40" t="str">
        <f>VLOOKUP($A40,'Karyawan PT. MAM'!$D$9:$N$204,6,)</f>
        <v>0852-4701-8995</v>
      </c>
      <c r="M40">
        <f>VLOOKUP($A40,'Karyawan PT. MAM'!$D$9:$N$204,5,)</f>
        <v>45342</v>
      </c>
    </row>
    <row r="41" spans="1:13" x14ac:dyDescent="0.2">
      <c r="A41" s="117" t="s">
        <v>605</v>
      </c>
      <c r="B41" s="133" t="s">
        <v>499</v>
      </c>
      <c r="C41" t="str">
        <f>VLOOKUP($A41,'Karyawan PT. MAM'!$D$9:$N$204,7,)</f>
        <v>1804162407970001</v>
      </c>
      <c r="D41" t="str">
        <f t="shared" si="0"/>
        <v>1804162407970001</v>
      </c>
      <c r="E41" t="s">
        <v>1791</v>
      </c>
      <c r="F41" s="253">
        <v>29139</v>
      </c>
      <c r="G41" t="str">
        <f>VLOOKUP($A41,'Karyawan PT. MAM'!$D$9:$N$204,2,)</f>
        <v>Laki2</v>
      </c>
      <c r="H41" t="str">
        <f>VLOOKUP($A41,'Karyawan PT. MAM'!$D$9:$N$204,10,)</f>
        <v>Islam</v>
      </c>
      <c r="I41">
        <v>54</v>
      </c>
      <c r="J41" t="str">
        <f>VLOOKUP($A41,'Karyawan PT. MAM'!$D$9:$N$204,8,)</f>
        <v>Jln. SDI Hasaniyah Blok. C RT.027 Kel. Bangun Rejo Kec. Tenggarong Seberang</v>
      </c>
      <c r="K41" t="str">
        <f t="shared" si="1"/>
        <v>Jln. SDI Hasaniyah Blok. C RT.027 Kel. Bangun Rejo Kec. Tenggarong Seberang</v>
      </c>
      <c r="L41" t="str">
        <f>VLOOKUP($A41,'Karyawan PT. MAM'!$D$9:$N$204,6,)</f>
        <v>0822-6072-1726</v>
      </c>
      <c r="M41">
        <f>VLOOKUP($A41,'Karyawan PT. MAM'!$D$9:$N$204,5,)</f>
        <v>44434</v>
      </c>
    </row>
    <row r="42" spans="1:13" x14ac:dyDescent="0.2">
      <c r="A42" s="117" t="s">
        <v>606</v>
      </c>
      <c r="B42" s="133" t="s">
        <v>501</v>
      </c>
      <c r="C42" t="str">
        <f>VLOOKUP($A42,'Karyawan PT. MAM'!$D$9:$N$204,7,)</f>
        <v>6474011506730024</v>
      </c>
      <c r="D42" t="str">
        <f t="shared" si="0"/>
        <v>6474011506730024</v>
      </c>
      <c r="E42" t="s">
        <v>1790</v>
      </c>
      <c r="F42" s="253">
        <v>29110</v>
      </c>
      <c r="G42" t="str">
        <f>VLOOKUP($A42,'Karyawan PT. MAM'!$D$9:$N$204,2,)</f>
        <v>Laki2</v>
      </c>
      <c r="H42" t="str">
        <f>VLOOKUP($A42,'Karyawan PT. MAM'!$D$9:$N$204,10,)</f>
        <v>Islam</v>
      </c>
      <c r="I42">
        <v>55</v>
      </c>
      <c r="J42" t="str">
        <f>VLOOKUP($A42,'Karyawan PT. MAM'!$D$9:$N$204,8,)</f>
        <v>Jln. Pattimura RT.041 Kel. Api-Api Kec. Bontang Utara</v>
      </c>
      <c r="K42" t="str">
        <f t="shared" si="1"/>
        <v>Jln. Pattimura RT.041 Kel. Api-Api Kec. Bontang Utara</v>
      </c>
      <c r="L42" t="str">
        <f>VLOOKUP($A42,'Karyawan PT. MAM'!$D$9:$N$204,6,)</f>
        <v>0853-8654-4273</v>
      </c>
      <c r="M42">
        <f>VLOOKUP($A42,'Karyawan PT. MAM'!$D$9:$N$204,5,)</f>
        <v>44489</v>
      </c>
    </row>
    <row r="43" spans="1:13" x14ac:dyDescent="0.2">
      <c r="A43" s="117" t="s">
        <v>1458</v>
      </c>
      <c r="B43" s="133" t="s">
        <v>1457</v>
      </c>
      <c r="C43" t="str">
        <f>VLOOKUP($A43,'Karyawan PT. MAM'!$D$9:$N$204,7,)</f>
        <v>6402021004850001</v>
      </c>
      <c r="D43" t="str">
        <f t="shared" si="0"/>
        <v>6402021004850001</v>
      </c>
      <c r="E43" t="s">
        <v>1792</v>
      </c>
      <c r="F43" s="253">
        <v>27175</v>
      </c>
      <c r="G43" t="str">
        <f>VLOOKUP($A43,'Karyawan PT. MAM'!$D$9:$N$204,2,)</f>
        <v>Laki2</v>
      </c>
      <c r="H43" t="str">
        <f>VLOOKUP($A43,'Karyawan PT. MAM'!$D$9:$N$204,10,)</f>
        <v>Islam</v>
      </c>
      <c r="I43">
        <v>56</v>
      </c>
      <c r="J43" t="str">
        <f>VLOOKUP($A43,'Karyawan PT. MAM'!$D$9:$N$204,8,)</f>
        <v>Jln. DSN Ngandang RT.010 Kel. Beloro Kec. Sebulu Kukar</v>
      </c>
      <c r="K43" t="str">
        <f t="shared" si="1"/>
        <v>Jln. DSN Ngandang RT.010 Kel. Beloro Kec. Sebulu Kukar</v>
      </c>
      <c r="L43" t="str">
        <f>VLOOKUP($A43,'Karyawan PT. MAM'!$D$9:$N$204,6,)</f>
        <v>0822-5159-6703</v>
      </c>
      <c r="M43">
        <f>VLOOKUP($A43,'Karyawan PT. MAM'!$D$9:$N$204,5,)</f>
        <v>45052</v>
      </c>
    </row>
    <row r="44" spans="1:13" x14ac:dyDescent="0.2">
      <c r="A44" s="117" t="s">
        <v>653</v>
      </c>
      <c r="B44" s="133" t="s">
        <v>652</v>
      </c>
      <c r="C44" t="str">
        <f>VLOOKUP($A44,'Karyawan PT. MAM'!$D$9:$N$204,7,)</f>
        <v>6402161207990001</v>
      </c>
      <c r="D44" t="str">
        <f t="shared" si="0"/>
        <v>6402161207990001</v>
      </c>
      <c r="E44" t="s">
        <v>1772</v>
      </c>
      <c r="F44" s="253">
        <v>26070</v>
      </c>
      <c r="G44" t="str">
        <f>VLOOKUP($A44,'Karyawan PT. MAM'!$D$9:$N$204,2,)</f>
        <v>Laki2</v>
      </c>
      <c r="H44" t="str">
        <f>VLOOKUP($A44,'Karyawan PT. MAM'!$D$9:$N$204,10,)</f>
        <v>Islam</v>
      </c>
      <c r="I44">
        <v>57</v>
      </c>
      <c r="J44" t="str">
        <f>VLOOKUP($A44,'Karyawan PT. MAM'!$D$9:$N$204,8,)</f>
        <v xml:space="preserve">Jln. Dusun Tulak Tepen Rt. 002 Kel. Embalut Kec. Tenggarong seberang     </v>
      </c>
      <c r="K44" t="str">
        <f t="shared" si="1"/>
        <v xml:space="preserve">Jln. Dusun Tulak Tepen Rt. 002 Kel. Embalut Kec. Tenggarong seberang     </v>
      </c>
      <c r="L44" t="str">
        <f>VLOOKUP($A44,'Karyawan PT. MAM'!$D$9:$N$204,6,)</f>
        <v>0856-5190-8200</v>
      </c>
      <c r="M44">
        <f>VLOOKUP($A44,'Karyawan PT. MAM'!$D$9:$N$204,5,)</f>
        <v>44693</v>
      </c>
    </row>
    <row r="45" spans="1:13" x14ac:dyDescent="0.2">
      <c r="A45" s="117" t="s">
        <v>1255</v>
      </c>
      <c r="B45" s="133" t="s">
        <v>1254</v>
      </c>
      <c r="C45" t="str">
        <f>VLOOKUP($A45,'Karyawan PT. MAM'!$D$9:$N$204,7,)</f>
        <v>6472031312860004</v>
      </c>
      <c r="D45" t="str">
        <f t="shared" si="0"/>
        <v>6472031312860004</v>
      </c>
      <c r="E45" t="s">
        <v>1772</v>
      </c>
      <c r="F45" s="253">
        <v>32048</v>
      </c>
      <c r="G45" t="str">
        <f>VLOOKUP($A45,'Karyawan PT. MAM'!$D$9:$N$204,2,)</f>
        <v>Laki2</v>
      </c>
      <c r="H45" t="str">
        <f>VLOOKUP($A45,'Karyawan PT. MAM'!$D$9:$N$204,10,)</f>
        <v>Islam</v>
      </c>
      <c r="I45">
        <v>58</v>
      </c>
      <c r="J45" t="str">
        <f>VLOOKUP($A45,'Karyawan PT. MAM'!$D$9:$N$204,8,)</f>
        <v>Jln. ST Alimuddin GG. Swadaya No.30 RT. 004 Kel. Sambutan Kec. Sambutan</v>
      </c>
      <c r="K45" t="str">
        <f t="shared" si="1"/>
        <v>Jln. ST Alimuddin GG. Swadaya No.30 RT. 004 Kel. Sambutan Kec. Sambutan</v>
      </c>
      <c r="L45" t="str">
        <f>VLOOKUP($A45,'Karyawan PT. MAM'!$D$9:$N$204,6,)</f>
        <v>0831-5299-8898</v>
      </c>
      <c r="M45">
        <f>VLOOKUP($A45,'Karyawan PT. MAM'!$D$9:$N$204,5,)</f>
        <v>44942</v>
      </c>
    </row>
    <row r="46" spans="1:13" x14ac:dyDescent="0.2">
      <c r="A46" s="117" t="s">
        <v>1498</v>
      </c>
      <c r="B46" s="133" t="s">
        <v>1497</v>
      </c>
      <c r="C46" t="str">
        <f>VLOOKUP($A46,'Karyawan PT. MAM'!$D$9:$N$204,7,)</f>
        <v>6472030409040008</v>
      </c>
      <c r="D46" t="str">
        <f t="shared" si="0"/>
        <v>6472030409040008</v>
      </c>
      <c r="E46" t="s">
        <v>1772</v>
      </c>
      <c r="F46" s="253">
        <v>31572</v>
      </c>
      <c r="G46" t="str">
        <f>VLOOKUP($A46,'Karyawan PT. MAM'!$D$9:$N$204,2,)</f>
        <v>Laki2</v>
      </c>
      <c r="H46" t="str">
        <f>VLOOKUP($A46,'Karyawan PT. MAM'!$D$9:$N$204,10,)</f>
        <v>Islam</v>
      </c>
      <c r="I46">
        <v>59</v>
      </c>
      <c r="J46" t="str">
        <f>VLOOKUP($A46,'Karyawan PT. MAM'!$D$9:$N$204,8,)</f>
        <v>Jln. P Suryanata RT.017 Kel. Bukit pinang Kec. Samarinda Ulu</v>
      </c>
      <c r="K46" t="str">
        <f t="shared" si="1"/>
        <v>Jln. P Suryanata RT.017 Kel. Bukit pinang Kec. Samarinda Ulu</v>
      </c>
      <c r="L46" t="str">
        <f>VLOOKUP($A46,'Karyawan PT. MAM'!$D$9:$N$204,6,)</f>
        <v>0831-3949-1402</v>
      </c>
      <c r="M46">
        <f>VLOOKUP($A46,'Karyawan PT. MAM'!$D$9:$N$204,5,)</f>
        <v>45062</v>
      </c>
    </row>
    <row r="47" spans="1:13" x14ac:dyDescent="0.2">
      <c r="A47" s="117" t="s">
        <v>1536</v>
      </c>
      <c r="B47" s="133" t="s">
        <v>1535</v>
      </c>
      <c r="C47" t="str">
        <f>VLOOKUP($A47,'Karyawan PT. MAM'!$D$9:$N$204,7,)</f>
        <v>6405050810960001</v>
      </c>
      <c r="D47" t="str">
        <f t="shared" si="0"/>
        <v>6405050810960001</v>
      </c>
      <c r="E47" t="s">
        <v>1793</v>
      </c>
      <c r="F47" s="253">
        <v>35626</v>
      </c>
      <c r="G47" t="str">
        <f>VLOOKUP($A47,'Karyawan PT. MAM'!$D$9:$N$204,2,)</f>
        <v>Laki2</v>
      </c>
      <c r="H47" t="str">
        <f>VLOOKUP($A47,'Karyawan PT. MAM'!$D$9:$N$204,10,)</f>
        <v>Kristen</v>
      </c>
      <c r="I47">
        <v>60</v>
      </c>
      <c r="J47" t="str">
        <f>VLOOKUP($A47,'Karyawan PT. MAM'!$D$9:$N$204,8,)</f>
        <v>Jln. Wa'Laya RT.001 Kel. Wa'Laya Kec. Krayan Kaltara</v>
      </c>
      <c r="K47" t="str">
        <f t="shared" si="1"/>
        <v>Jln. Wa'Laya RT.001 Kel. Wa'Laya Kec. Krayan Kaltara</v>
      </c>
      <c r="L47" t="str">
        <f>VLOOKUP($A47,'Karyawan PT. MAM'!$D$9:$N$204,6,)</f>
        <v>0823-5277-6570</v>
      </c>
      <c r="M47">
        <f>VLOOKUP($A47,'Karyawan PT. MAM'!$D$9:$N$204,5,)</f>
        <v>45103</v>
      </c>
    </row>
    <row r="48" spans="1:13" x14ac:dyDescent="0.2">
      <c r="A48" s="117" t="s">
        <v>1538</v>
      </c>
      <c r="B48" s="133" t="s">
        <v>1537</v>
      </c>
      <c r="C48" t="str">
        <f>VLOOKUP($A48,'Karyawan PT. MAM'!$D$9:$N$204,7,)</f>
        <v>6401040205010001</v>
      </c>
      <c r="D48" t="str">
        <f t="shared" si="0"/>
        <v>6401040205010001</v>
      </c>
      <c r="E48" t="s">
        <v>1794</v>
      </c>
      <c r="F48" s="253">
        <v>31572</v>
      </c>
      <c r="G48" t="str">
        <f>VLOOKUP($A48,'Karyawan PT. MAM'!$D$9:$N$204,2,)</f>
        <v>Laki2</v>
      </c>
      <c r="H48" t="str">
        <f>VLOOKUP($A48,'Karyawan PT. MAM'!$D$9:$N$204,10,)</f>
        <v>Islam</v>
      </c>
      <c r="I48">
        <v>61</v>
      </c>
      <c r="J48" t="str">
        <f>VLOOKUP($A48,'Karyawan PT. MAM'!$D$9:$N$204,8,)</f>
        <v>Jln. Slamet Riyadi RT.005 Kel. Padang Jaya Kec. Kuaro</v>
      </c>
      <c r="K48" t="str">
        <f t="shared" si="1"/>
        <v>Jln. Slamet Riyadi RT.005 Kel. Padang Jaya Kec. Kuaro</v>
      </c>
      <c r="L48" t="str">
        <f>VLOOKUP($A48,'Karyawan PT. MAM'!$D$9:$N$204,6,)</f>
        <v>0851-6117-8129</v>
      </c>
      <c r="M48">
        <f>VLOOKUP($A48,'Karyawan PT. MAM'!$D$9:$N$204,5,)</f>
        <v>45103</v>
      </c>
    </row>
    <row r="49" spans="1:13" x14ac:dyDescent="0.2">
      <c r="A49" s="117" t="s">
        <v>1741</v>
      </c>
      <c r="B49" s="133" t="s">
        <v>1719</v>
      </c>
      <c r="C49" t="str">
        <f>VLOOKUP($A49,'Karyawan PT. MAM'!$D$9:$N$204,7,)</f>
        <v>6402160901870004</v>
      </c>
      <c r="D49" t="str">
        <f t="shared" si="0"/>
        <v>6402160901870004</v>
      </c>
      <c r="E49" t="s">
        <v>1773</v>
      </c>
      <c r="F49" s="253">
        <v>36855</v>
      </c>
      <c r="G49" t="str">
        <f>VLOOKUP($A49,'Karyawan PT. MAM'!$D$9:$N$204,2,)</f>
        <v>Laki2</v>
      </c>
      <c r="H49" t="str">
        <f>VLOOKUP($A49,'Karyawan PT. MAM'!$D$9:$N$204,10,)</f>
        <v>Islam</v>
      </c>
      <c r="I49">
        <v>62</v>
      </c>
      <c r="J49" t="str">
        <f>VLOOKUP($A49,'Karyawan PT. MAM'!$D$9:$N$204,8,)</f>
        <v xml:space="preserve">Jln. Kartini RT.005 Kel. Bukit Raya Kec. Tenggarong seberang </v>
      </c>
      <c r="K49" t="str">
        <f t="shared" si="1"/>
        <v xml:space="preserve">Jln. Kartini RT.005 Kel. Bukit Raya Kec. Tenggarong seberang </v>
      </c>
      <c r="L49" t="str">
        <f>VLOOKUP($A49,'Karyawan PT. MAM'!$D$9:$N$204,6,)</f>
        <v>0852-4681-7785</v>
      </c>
      <c r="M49">
        <f>VLOOKUP($A49,'Karyawan PT. MAM'!$D$9:$N$204,5,)</f>
        <v>45283</v>
      </c>
    </row>
    <row r="50" spans="1:13" x14ac:dyDescent="0.2">
      <c r="A50" s="116" t="s">
        <v>704</v>
      </c>
      <c r="B50" s="114" t="s">
        <v>657</v>
      </c>
      <c r="C50" t="str">
        <f>VLOOKUP($A50,'Karyawan PT. MAM'!$D$9:$N$204,7,)</f>
        <v>6472052310740004</v>
      </c>
      <c r="D50" t="str">
        <f t="shared" si="0"/>
        <v>6472052310740004</v>
      </c>
      <c r="E50" t="s">
        <v>1772</v>
      </c>
      <c r="F50" s="253">
        <v>36538</v>
      </c>
      <c r="G50" t="str">
        <f>VLOOKUP($A50,'Karyawan PT. MAM'!$D$9:$N$204,2,)</f>
        <v>Laki2</v>
      </c>
      <c r="H50" t="str">
        <f>VLOOKUP($A50,'Karyawan PT. MAM'!$D$9:$N$204,10,)</f>
        <v>Islam</v>
      </c>
      <c r="I50">
        <v>63</v>
      </c>
      <c r="J50" t="str">
        <f>VLOOKUP($A50,'Karyawan PT. MAM'!$D$9:$N$204,8,)</f>
        <v>Jln. Nusantara V No. 27 RT.032 Kel. Sei Pinang Dalam Kec. Sei Pinang</v>
      </c>
      <c r="K50" t="str">
        <f t="shared" si="1"/>
        <v>Jln. Nusantara V No. 27 RT.032 Kel. Sei Pinang Dalam Kec. Sei Pinang</v>
      </c>
      <c r="L50" t="str">
        <f>VLOOKUP($A50,'Karyawan PT. MAM'!$D$9:$N$204,6,)</f>
        <v>0813-4735-3873</v>
      </c>
      <c r="M50">
        <f>VLOOKUP($A50,'Karyawan PT. MAM'!$D$9:$N$204,5,)</f>
        <v>44228</v>
      </c>
    </row>
    <row r="51" spans="1:13" x14ac:dyDescent="0.2">
      <c r="A51" s="141" t="s">
        <v>705</v>
      </c>
      <c r="B51" s="114" t="s">
        <v>565</v>
      </c>
      <c r="C51" t="str">
        <f>VLOOKUP($A51,'Karyawan PT. MAM'!$D$9:$N$204,7,)</f>
        <v>3525162010740121</v>
      </c>
      <c r="D51" t="str">
        <f t="shared" si="0"/>
        <v>3525162010740121</v>
      </c>
      <c r="E51" t="s">
        <v>1795</v>
      </c>
      <c r="F51" s="253">
        <v>34463</v>
      </c>
      <c r="G51" t="str">
        <f>VLOOKUP($A51,'Karyawan PT. MAM'!$D$9:$N$204,2,)</f>
        <v>Laki2</v>
      </c>
      <c r="H51" t="str">
        <f>VLOOKUP($A51,'Karyawan PT. MAM'!$D$9:$N$204,10,)</f>
        <v>Islam</v>
      </c>
      <c r="I51">
        <v>64</v>
      </c>
      <c r="J51" t="str">
        <f>VLOOKUP($A51,'Karyawan PT. MAM'!$D$9:$N$204,8,)</f>
        <v>Jln. KH. Wahid Hasyim RT. 004 Kel. Sempaja Barat Kec. Samarinda Utara</v>
      </c>
      <c r="K51" t="str">
        <f t="shared" si="1"/>
        <v>Jln. KH. Wahid Hasyim RT. 004 Kel. Sempaja Barat Kec. Samarinda Utara</v>
      </c>
      <c r="L51" t="str">
        <f>VLOOKUP($A51,'Karyawan PT. MAM'!$D$9:$N$204,6,)</f>
        <v>0853-8666-0499</v>
      </c>
      <c r="M51">
        <f>VLOOKUP($A51,'Karyawan PT. MAM'!$D$9:$N$204,5,)</f>
        <v>44456</v>
      </c>
    </row>
    <row r="52" spans="1:13" x14ac:dyDescent="0.2">
      <c r="A52" s="117" t="s">
        <v>778</v>
      </c>
      <c r="B52" s="114" t="s">
        <v>777</v>
      </c>
      <c r="C52" t="str">
        <f>VLOOKUP($A52,'Karyawan PT. MAM'!$D$9:$N$204,7,)</f>
        <v>6213011905980003</v>
      </c>
      <c r="D52" t="str">
        <f t="shared" si="0"/>
        <v>6213011905980003</v>
      </c>
      <c r="E52" t="s">
        <v>1796</v>
      </c>
      <c r="F52" s="253">
        <v>32290</v>
      </c>
      <c r="G52" t="str">
        <f>VLOOKUP($A52,'Karyawan PT. MAM'!$D$9:$N$204,2,)</f>
        <v>Laki2</v>
      </c>
      <c r="H52" t="str">
        <f>VLOOKUP($A52,'Karyawan PT. MAM'!$D$9:$N$204,10,)</f>
        <v>Katholik</v>
      </c>
      <c r="I52">
        <v>65</v>
      </c>
      <c r="J52" t="str">
        <f>VLOOKUP($A52,'Karyawan PT. MAM'!$D$9:$N$204,8,)</f>
        <v>Jln. Perumnas Nansarunai No. 13C RT. 005 Kel. Tamiang Layang Kec. Dusun Timur Bartim</v>
      </c>
      <c r="K52" t="str">
        <f t="shared" si="1"/>
        <v>Jln. Perumnas Nansarunai No. 13C RT. 005 Kel. Tamiang Layang Kec. Dusun Timur Bartim</v>
      </c>
      <c r="L52" t="str">
        <f>VLOOKUP($A52,'Karyawan PT. MAM'!$D$9:$N$204,6,)</f>
        <v>0853-4944-7021</v>
      </c>
      <c r="M52">
        <f>VLOOKUP($A52,'Karyawan PT. MAM'!$D$9:$N$204,5,)</f>
        <v>44783</v>
      </c>
    </row>
    <row r="53" spans="1:13" x14ac:dyDescent="0.2">
      <c r="A53" s="117" t="s">
        <v>1278</v>
      </c>
      <c r="B53" s="114" t="s">
        <v>1277</v>
      </c>
      <c r="C53" t="str">
        <f>VLOOKUP($A53,'Karyawan PT. MAM'!$D$9:$N$204,7,)</f>
        <v>6405052801920001</v>
      </c>
      <c r="D53" t="str">
        <f t="shared" si="0"/>
        <v>6405052801920001</v>
      </c>
      <c r="E53" t="s">
        <v>1797</v>
      </c>
      <c r="F53" s="253">
        <v>36713</v>
      </c>
      <c r="G53" t="str">
        <f>VLOOKUP($A53,'Karyawan PT. MAM'!$D$9:$N$204,2,)</f>
        <v>Laki2</v>
      </c>
      <c r="H53" t="str">
        <f>VLOOKUP($A53,'Karyawan PT. MAM'!$D$9:$N$204,10,)</f>
        <v>Kristen</v>
      </c>
      <c r="I53">
        <v>66</v>
      </c>
      <c r="J53" t="str">
        <f>VLOOKUP($A53,'Karyawan PT. MAM'!$D$9:$N$204,8,)</f>
        <v>Jln. Ladang RT.009 Kel. Malinau seberang Kec. Malinau Kaltara</v>
      </c>
      <c r="K53" t="str">
        <f t="shared" si="1"/>
        <v>Jln. Ladang RT.009 Kel. Malinau seberang Kec. Malinau Kaltara</v>
      </c>
      <c r="L53" t="str">
        <f>VLOOKUP($A53,'Karyawan PT. MAM'!$D$9:$N$204,6,)</f>
        <v>0822-2777-6674</v>
      </c>
      <c r="M53">
        <f>VLOOKUP($A53,'Karyawan PT. MAM'!$D$9:$N$204,5,)</f>
        <v>44952</v>
      </c>
    </row>
    <row r="54" spans="1:13" x14ac:dyDescent="0.2">
      <c r="A54" s="117" t="s">
        <v>1635</v>
      </c>
      <c r="B54" s="114" t="s">
        <v>1634</v>
      </c>
      <c r="C54" t="str">
        <f>VLOOKUP($A54,'Karyawan PT. MAM'!$D$9:$N$204,7,)</f>
        <v>6472053004940002</v>
      </c>
      <c r="D54" t="str">
        <f t="shared" si="0"/>
        <v>6472053004940002</v>
      </c>
      <c r="E54" t="s">
        <v>1772</v>
      </c>
      <c r="F54" s="253">
        <v>29952</v>
      </c>
      <c r="G54" t="str">
        <f>VLOOKUP($A54,'Karyawan PT. MAM'!$D$9:$N$204,2,)</f>
        <v>Laki2</v>
      </c>
      <c r="H54" t="str">
        <f>VLOOKUP($A54,'Karyawan PT. MAM'!$D$9:$N$204,10,)</f>
        <v>Kristen</v>
      </c>
      <c r="I54">
        <v>67</v>
      </c>
      <c r="J54" t="str">
        <f>VLOOKUP($A54,'Karyawan PT. MAM'!$D$9:$N$204,8,)</f>
        <v>Jln. Gerilya Gg. Mesjid Blok B Rt 49 No.60 Kel. Sungai Pinang Dalam Kec. Sungai Pinang - Samarinda</v>
      </c>
      <c r="K54" t="str">
        <f t="shared" si="1"/>
        <v>Jln. Gerilya Gg. Mesjid Blok B Rt 49 No.60 Kel. Sungai Pinang Dalam Kec. Sungai Pinang - Samarinda</v>
      </c>
      <c r="L54" t="str">
        <f>VLOOKUP($A54,'Karyawan PT. MAM'!$D$9:$N$204,6,)</f>
        <v>0812-1868-0991</v>
      </c>
      <c r="M54">
        <f>VLOOKUP($A54,'Karyawan PT. MAM'!$D$9:$N$204,5,)</f>
        <v>45159</v>
      </c>
    </row>
    <row r="55" spans="1:13" x14ac:dyDescent="0.2">
      <c r="A55" s="117" t="s">
        <v>518</v>
      </c>
      <c r="B55" s="158" t="s">
        <v>1329</v>
      </c>
      <c r="C55" t="str">
        <f>VLOOKUP($A55,'Karyawan PT. MAM'!$D$9:$N$204,7,)</f>
        <v>6472052706690003</v>
      </c>
      <c r="D55" t="str">
        <f t="shared" si="0"/>
        <v>6472052706690003</v>
      </c>
      <c r="E55" t="s">
        <v>1798</v>
      </c>
      <c r="F55" s="253">
        <v>37250</v>
      </c>
      <c r="G55" t="str">
        <f>VLOOKUP($A55,'Karyawan PT. MAM'!$D$9:$N$204,2,)</f>
        <v>Laki2</v>
      </c>
      <c r="H55" t="str">
        <f>VLOOKUP($A55,'Karyawan PT. MAM'!$D$9:$N$204,10,)</f>
        <v>Katholik</v>
      </c>
      <c r="I55">
        <v>68</v>
      </c>
      <c r="J55" t="str">
        <f>VLOOKUP($A55,'Karyawan PT. MAM'!$D$9:$N$204,8,)</f>
        <v>Jln. Joyo Mulyo Rt.31 Kel. Lempake Kec. Samarinda Utara</v>
      </c>
      <c r="K55" t="str">
        <f t="shared" si="1"/>
        <v>Jln. Joyo Mulyo Rt.31 Kel. Lempake Kec. Samarinda Utara</v>
      </c>
      <c r="L55" t="str">
        <f>VLOOKUP($A55,'Karyawan PT. MAM'!$D$9:$N$204,6,)</f>
        <v>0813-4625-4062</v>
      </c>
      <c r="M55">
        <f>VLOOKUP($A55,'Karyawan PT. MAM'!$D$9:$N$204,5,)</f>
        <v>42790</v>
      </c>
    </row>
    <row r="56" spans="1:13" x14ac:dyDescent="0.2">
      <c r="A56" s="117" t="s">
        <v>519</v>
      </c>
      <c r="B56" s="158" t="s">
        <v>494</v>
      </c>
      <c r="C56" t="str">
        <f>VLOOKUP($A56,'Karyawan PT. MAM'!$D$9:$N$204,7,)</f>
        <v xml:space="preserve">6472012101840001 </v>
      </c>
      <c r="D56" t="str">
        <f t="shared" si="0"/>
        <v xml:space="preserve">6472012101840001 </v>
      </c>
      <c r="E56" t="s">
        <v>1799</v>
      </c>
      <c r="F56" s="253">
        <v>31566</v>
      </c>
      <c r="G56" t="str">
        <f>VLOOKUP($A56,'Karyawan PT. MAM'!$D$9:$N$204,2,)</f>
        <v>Laki2</v>
      </c>
      <c r="H56" t="str">
        <f>VLOOKUP($A56,'Karyawan PT. MAM'!$D$9:$N$204,10,)</f>
        <v>Islam</v>
      </c>
      <c r="I56">
        <v>69</v>
      </c>
      <c r="J56" t="str">
        <f>VLOOKUP($A56,'Karyawan PT. MAM'!$D$9:$N$204,8,)</f>
        <v xml:space="preserve">Jln. Telaga Sari GG Sari 3 RT.046 Kel. Rawa Makmur Kec. Palaran </v>
      </c>
      <c r="K56" t="str">
        <f t="shared" si="1"/>
        <v xml:space="preserve">Jln. Telaga Sari GG Sari 3 RT.046 Kel. Rawa Makmur Kec. Palaran </v>
      </c>
      <c r="L56" t="str">
        <f>VLOOKUP($A56,'Karyawan PT. MAM'!$D$9:$N$204,6,)</f>
        <v>0813-5192-5577</v>
      </c>
      <c r="M56">
        <f>VLOOKUP($A56,'Karyawan PT. MAM'!$D$9:$N$204,5,)</f>
        <v>43433</v>
      </c>
    </row>
    <row r="57" spans="1:13" x14ac:dyDescent="0.2">
      <c r="A57" s="117" t="s">
        <v>958</v>
      </c>
      <c r="B57" s="158" t="s">
        <v>957</v>
      </c>
      <c r="C57" t="str">
        <f>VLOOKUP($A57,'Karyawan PT. MAM'!$D$9:$N$204,7,)</f>
        <v>6472062504720002</v>
      </c>
      <c r="D57" t="str">
        <f t="shared" si="0"/>
        <v>6472062504720002</v>
      </c>
      <c r="E57" t="s">
        <v>1800</v>
      </c>
      <c r="F57" s="253">
        <v>37679</v>
      </c>
      <c r="G57" t="str">
        <f>VLOOKUP($A57,'Karyawan PT. MAM'!$D$9:$N$204,2,)</f>
        <v>Laki2</v>
      </c>
      <c r="H57" t="str">
        <f>VLOOKUP($A57,'Karyawan PT. MAM'!$D$9:$N$204,10,)</f>
        <v>Katholik</v>
      </c>
      <c r="I57">
        <v>70</v>
      </c>
      <c r="J57" t="str">
        <f>VLOOKUP($A57,'Karyawan PT. MAM'!$D$9:$N$204,8,)</f>
        <v>Jln. Latsitarda I blok I No. 4A RT.029 Kel. Karang Asam ulu Kec. Sungai kunjang</v>
      </c>
      <c r="K57" t="str">
        <f t="shared" si="1"/>
        <v>Jln. Latsitarda I blok I No. 4A RT.029 Kel. Karang Asam ulu Kec. Sungai kunjang</v>
      </c>
      <c r="L57" t="str">
        <f>VLOOKUP($A57,'Karyawan PT. MAM'!$D$9:$N$204,6,)</f>
        <v>0813-4912-5244</v>
      </c>
      <c r="M57">
        <f>VLOOKUP($A57,'Karyawan PT. MAM'!$D$9:$N$204,5,)</f>
        <v>44833</v>
      </c>
    </row>
    <row r="58" spans="1:13" x14ac:dyDescent="0.2">
      <c r="A58" s="117" t="s">
        <v>1163</v>
      </c>
      <c r="B58" s="158" t="s">
        <v>1162</v>
      </c>
      <c r="C58" t="str">
        <f>VLOOKUP($A58,'Karyawan PT. MAM'!$D$9:$N$204,7,)</f>
        <v>6402070603700002</v>
      </c>
      <c r="D58" t="str">
        <f t="shared" si="0"/>
        <v>6402070603700002</v>
      </c>
      <c r="E58" t="s">
        <v>1801</v>
      </c>
      <c r="F58" s="253">
        <v>36876</v>
      </c>
      <c r="G58" t="str">
        <f>VLOOKUP($A58,'Karyawan PT. MAM'!$D$9:$N$204,2,)</f>
        <v>Laki2</v>
      </c>
      <c r="H58" t="str">
        <f>VLOOKUP($A58,'Karyawan PT. MAM'!$D$9:$N$204,10,)</f>
        <v>Islam</v>
      </c>
      <c r="I58">
        <v>71</v>
      </c>
      <c r="J58" t="str">
        <f>VLOOKUP($A58,'Karyawan PT. MAM'!$D$9:$N$204,8,)</f>
        <v xml:space="preserve">Jln. Serayu RT.022 Kel. Tanah Merah Kec. Samarinda Utara </v>
      </c>
      <c r="K58" t="str">
        <f t="shared" si="1"/>
        <v xml:space="preserve">Jln. Serayu RT.022 Kel. Tanah Merah Kec. Samarinda Utara </v>
      </c>
      <c r="L58" t="str">
        <f>VLOOKUP($A58,'Karyawan PT. MAM'!$D$9:$N$204,6,)</f>
        <v>0812-5488-8339</v>
      </c>
      <c r="M58">
        <f>VLOOKUP($A58,'Karyawan PT. MAM'!$D$9:$N$204,5,)</f>
        <v>43437</v>
      </c>
    </row>
    <row r="59" spans="1:13" x14ac:dyDescent="0.2">
      <c r="A59" s="117" t="s">
        <v>520</v>
      </c>
      <c r="B59" s="158" t="s">
        <v>495</v>
      </c>
      <c r="C59" t="str">
        <f>VLOOKUP($A59,'Karyawan PT. MAM'!$D$9:$N$204,7,)</f>
        <v>6472051110790009</v>
      </c>
      <c r="D59" t="str">
        <f t="shared" si="0"/>
        <v>6472051110790009</v>
      </c>
      <c r="E59" t="s">
        <v>1802</v>
      </c>
      <c r="F59" s="253">
        <v>32740</v>
      </c>
      <c r="G59" t="str">
        <f>VLOOKUP($A59,'Karyawan PT. MAM'!$D$9:$N$204,2,)</f>
        <v>Laki2</v>
      </c>
      <c r="H59" t="str">
        <f>VLOOKUP($A59,'Karyawan PT. MAM'!$D$9:$N$204,10,)</f>
        <v>Islam</v>
      </c>
      <c r="I59">
        <v>72</v>
      </c>
      <c r="J59" t="str">
        <f>VLOOKUP($A59,'Karyawan PT. MAM'!$D$9:$N$204,8,)</f>
        <v>Jln. Teluk Kedondong RT.022 Kel. Sempaja Utara Kec. Samarinda utara</v>
      </c>
      <c r="K59" t="str">
        <f t="shared" si="1"/>
        <v>Jln. Teluk Kedondong RT.022 Kel. Sempaja Utara Kec. Samarinda utara</v>
      </c>
      <c r="L59" t="str">
        <f>VLOOKUP($A59,'Karyawan PT. MAM'!$D$9:$N$204,6,)</f>
        <v>0813-5044-2525</v>
      </c>
      <c r="M59">
        <f>VLOOKUP($A59,'Karyawan PT. MAM'!$D$9:$N$204,5,)</f>
        <v>44372</v>
      </c>
    </row>
    <row r="60" spans="1:13" x14ac:dyDescent="0.2">
      <c r="A60" s="117" t="s">
        <v>616</v>
      </c>
      <c r="B60" s="158" t="s">
        <v>615</v>
      </c>
      <c r="C60" t="str">
        <f>VLOOKUP($A60,'Karyawan PT. MAM'!$D$9:$N$204,7,)</f>
        <v>3510071005670006</v>
      </c>
      <c r="D60" t="str">
        <f t="shared" si="0"/>
        <v>3510071005670006</v>
      </c>
      <c r="E60" t="s">
        <v>1803</v>
      </c>
      <c r="F60" s="253">
        <v>25331</v>
      </c>
      <c r="G60" t="str">
        <f>VLOOKUP($A60,'Karyawan PT. MAM'!$D$9:$N$204,2,)</f>
        <v>Laki2</v>
      </c>
      <c r="H60" t="str">
        <f>VLOOKUP($A60,'Karyawan PT. MAM'!$D$9:$N$204,10,)</f>
        <v>Islam</v>
      </c>
      <c r="I60">
        <v>73</v>
      </c>
      <c r="J60" t="str">
        <f>VLOOKUP($A60,'Karyawan PT. MAM'!$D$9:$N$204,8,)</f>
        <v>Jln. Dusun Krajan RT. 005 RW. 001 Kel. Jajag Kec. Gambiran Kab. Banyuwangi</v>
      </c>
      <c r="K60" t="str">
        <f t="shared" si="1"/>
        <v>Jln. Dusun Krajan RT. 005 RW. 001 Kel. Jajag Kec. Gambiran Kab. Banyuwangi</v>
      </c>
      <c r="L60" t="str">
        <f>VLOOKUP($A60,'Karyawan PT. MAM'!$D$9:$N$204,6,)</f>
        <v>0813-4634-1726</v>
      </c>
      <c r="M60">
        <f>VLOOKUP($A60,'Karyawan PT. MAM'!$D$9:$N$204,5,)</f>
        <v>44653</v>
      </c>
    </row>
    <row r="61" spans="1:13" x14ac:dyDescent="0.2">
      <c r="A61" s="117" t="s">
        <v>579</v>
      </c>
      <c r="B61" s="158" t="s">
        <v>496</v>
      </c>
      <c r="C61" t="str">
        <f>VLOOKUP($A61,'Karyawan PT. MAM'!$D$9:$N$204,7,)</f>
        <v>6409031209790001</v>
      </c>
      <c r="D61" t="str">
        <f t="shared" si="0"/>
        <v>6409031209790001</v>
      </c>
      <c r="E61" t="s">
        <v>1804</v>
      </c>
      <c r="F61" s="253">
        <v>32714</v>
      </c>
      <c r="G61" t="str">
        <f>VLOOKUP($A61,'Karyawan PT. MAM'!$D$9:$N$204,2,)</f>
        <v>Laki2</v>
      </c>
      <c r="H61" t="str">
        <f>VLOOKUP($A61,'Karyawan PT. MAM'!$D$9:$N$204,10,)</f>
        <v>Islam</v>
      </c>
      <c r="I61">
        <v>74</v>
      </c>
      <c r="J61" t="str">
        <f>VLOOKUP($A61,'Karyawan PT. MAM'!$D$9:$N$204,8,)</f>
        <v>Jln. Teluk Kedondong RT.022 Kel. Sempaja  Kec. Samarinda utara</v>
      </c>
      <c r="K61" t="str">
        <f t="shared" si="1"/>
        <v>Jln. Teluk Kedondong RT.022 Kel. Sempaja  Kec. Samarinda utara</v>
      </c>
      <c r="L61" t="str">
        <f>VLOOKUP($A61,'Karyawan PT. MAM'!$D$9:$N$204,6,)</f>
        <v>0857-0822-0956</v>
      </c>
      <c r="M61">
        <f>VLOOKUP($A61,'Karyawan PT. MAM'!$D$9:$N$204,5,)</f>
        <v>44450</v>
      </c>
    </row>
    <row r="62" spans="1:13" x14ac:dyDescent="0.2">
      <c r="A62" s="117" t="s">
        <v>813</v>
      </c>
      <c r="B62" s="158" t="s">
        <v>812</v>
      </c>
      <c r="C62" t="str">
        <f>VLOOKUP($A62,'Karyawan PT. MAM'!$D$9:$N$204,7,)</f>
        <v>6402162605740001</v>
      </c>
      <c r="D62" t="str">
        <f t="shared" si="0"/>
        <v>6402162605740001</v>
      </c>
      <c r="E62" t="s">
        <v>1805</v>
      </c>
      <c r="F62" s="253">
        <v>30547</v>
      </c>
      <c r="G62" t="str">
        <f>VLOOKUP($A62,'Karyawan PT. MAM'!$D$9:$N$204,2,)</f>
        <v>Laki2</v>
      </c>
      <c r="H62" t="str">
        <f>VLOOKUP($A62,'Karyawan PT. MAM'!$D$9:$N$204,10,)</f>
        <v>Islam</v>
      </c>
      <c r="I62">
        <v>75</v>
      </c>
      <c r="J62" t="str">
        <f>VLOOKUP($A62,'Karyawan PT. MAM'!$D$9:$N$204,8,)</f>
        <v>Jln. Embalut RT. 003 Kel. Embalut Kec. Tenggarong Seberang Kukar</v>
      </c>
      <c r="K62" t="str">
        <f t="shared" si="1"/>
        <v>Jln. Embalut RT. 003 Kel. Embalut Kec. Tenggarong Seberang Kukar</v>
      </c>
      <c r="L62" t="str">
        <f>VLOOKUP($A62,'Karyawan PT. MAM'!$D$9:$N$204,6,)</f>
        <v>0852-5010-2922</v>
      </c>
      <c r="M62">
        <f>VLOOKUP($A62,'Karyawan PT. MAM'!$D$9:$N$204,5,)</f>
        <v>44792</v>
      </c>
    </row>
    <row r="63" spans="1:13" x14ac:dyDescent="0.2">
      <c r="A63" s="117" t="s">
        <v>914</v>
      </c>
      <c r="B63" s="158" t="s">
        <v>913</v>
      </c>
      <c r="C63" t="str">
        <f>VLOOKUP($A63,'Karyawan PT. MAM'!$D$9:$N$204,7,)</f>
        <v>6402061705710006</v>
      </c>
      <c r="D63" t="str">
        <f t="shared" si="0"/>
        <v>6402061705710006</v>
      </c>
      <c r="E63" t="s">
        <v>1806</v>
      </c>
      <c r="F63" s="253">
        <v>25183</v>
      </c>
      <c r="G63" t="str">
        <f>VLOOKUP($A63,'Karyawan PT. MAM'!$D$9:$N$204,2,)</f>
        <v>Laki2</v>
      </c>
      <c r="H63" t="str">
        <f>VLOOKUP($A63,'Karyawan PT. MAM'!$D$9:$N$204,10,)</f>
        <v>Islam</v>
      </c>
      <c r="I63">
        <v>76</v>
      </c>
      <c r="J63" t="str">
        <f>VLOOKUP($A63,'Karyawan PT. MAM'!$D$9:$N$204,8,)</f>
        <v>Jln. Sinopati Gg. Potlot RT. 24 Kel. Bukit Biru Kec. Tenggarong</v>
      </c>
      <c r="K63" t="str">
        <f t="shared" si="1"/>
        <v>Jln. Sinopati Gg. Potlot RT. 24 Kel. Bukit Biru Kec. Tenggarong</v>
      </c>
      <c r="L63" t="str">
        <f>VLOOKUP($A63,'Karyawan PT. MAM'!$D$9:$N$204,6,)</f>
        <v>0823-5025-3086</v>
      </c>
      <c r="M63">
        <f>VLOOKUP($A63,'Karyawan PT. MAM'!$D$9:$N$204,5,)</f>
        <v>44825</v>
      </c>
    </row>
    <row r="64" spans="1:13" x14ac:dyDescent="0.2">
      <c r="A64" s="117" t="s">
        <v>1229</v>
      </c>
      <c r="B64" s="158" t="s">
        <v>1228</v>
      </c>
      <c r="C64" t="str">
        <f>VLOOKUP($A64,'Karyawan PT. MAM'!$D$9:$N$204,7,)</f>
        <v>6472051810810009</v>
      </c>
      <c r="D64" t="str">
        <f t="shared" si="0"/>
        <v>6472051810810009</v>
      </c>
      <c r="E64" t="s">
        <v>1807</v>
      </c>
      <c r="F64" s="253">
        <v>35780</v>
      </c>
      <c r="G64" t="str">
        <f>VLOOKUP($A64,'Karyawan PT. MAM'!$D$9:$N$204,2,)</f>
        <v>Laki2</v>
      </c>
      <c r="H64" t="str">
        <f>VLOOKUP($A64,'Karyawan PT. MAM'!$D$9:$N$204,10,)</f>
        <v>Islam</v>
      </c>
      <c r="I64">
        <v>77</v>
      </c>
      <c r="J64" t="str">
        <f>VLOOKUP($A64,'Karyawan PT. MAM'!$D$9:$N$204,8,)</f>
        <v>Jln. Purwodadi RT.010  Kel. Lempake Kec. Samarinda Utara</v>
      </c>
      <c r="K64" t="str">
        <f t="shared" si="1"/>
        <v>Jln. Purwodadi RT.010  Kel. Lempake Kec. Samarinda Utara</v>
      </c>
      <c r="L64" t="str">
        <f>VLOOKUP($A64,'Karyawan PT. MAM'!$D$9:$N$204,6,)</f>
        <v>0812-5333-8462</v>
      </c>
      <c r="M64">
        <f>VLOOKUP($A64,'Karyawan PT. MAM'!$D$9:$N$204,5,)</f>
        <v>44139</v>
      </c>
    </row>
    <row r="65" spans="1:13" x14ac:dyDescent="0.2">
      <c r="A65" s="117" t="s">
        <v>1260</v>
      </c>
      <c r="B65" s="158" t="s">
        <v>1259</v>
      </c>
      <c r="C65" t="str">
        <f>VLOOKUP($A65,'Karyawan PT. MAM'!$D$9:$N$204,7,)</f>
        <v>6472050306850003</v>
      </c>
      <c r="D65" t="str">
        <f t="shared" si="0"/>
        <v>6472050306850003</v>
      </c>
      <c r="E65" t="s">
        <v>1772</v>
      </c>
      <c r="F65" s="253">
        <v>23874</v>
      </c>
      <c r="G65" t="str">
        <f>VLOOKUP($A65,'Karyawan PT. MAM'!$D$9:$N$204,2,)</f>
        <v>Laki2</v>
      </c>
      <c r="H65" t="str">
        <f>VLOOKUP($A65,'Karyawan PT. MAM'!$D$9:$N$204,10,)</f>
        <v>Islam</v>
      </c>
      <c r="I65">
        <v>78</v>
      </c>
      <c r="J65" t="str">
        <f>VLOOKUP($A65,'Karyawan PT. MAM'!$D$9:$N$204,8,)</f>
        <v>Jln. Mulawarman RT.017 Kel. Sempaja utara Kec. Samarinda utara</v>
      </c>
      <c r="K65" t="str">
        <f t="shared" si="1"/>
        <v>Jln. Mulawarman RT.017 Kel. Sempaja utara Kec. Samarinda utara</v>
      </c>
      <c r="L65" t="str">
        <f>VLOOKUP($A65,'Karyawan PT. MAM'!$D$9:$N$204,6,)</f>
        <v>0852-4799-8600</v>
      </c>
      <c r="M65">
        <f>VLOOKUP($A65,'Karyawan PT. MAM'!$D$9:$N$204,5,)</f>
        <v>44946</v>
      </c>
    </row>
    <row r="66" spans="1:13" x14ac:dyDescent="0.2">
      <c r="A66" s="117" t="s">
        <v>1331</v>
      </c>
      <c r="B66" s="158" t="s">
        <v>1330</v>
      </c>
      <c r="C66" t="str">
        <f>VLOOKUP($A66,'Karyawan PT. MAM'!$D$9:$N$204,7,)</f>
        <v>6402161105760001</v>
      </c>
      <c r="D66" t="str">
        <f t="shared" si="0"/>
        <v>6402161105760001</v>
      </c>
      <c r="E66" t="s">
        <v>1790</v>
      </c>
      <c r="F66" s="253">
        <v>35970</v>
      </c>
      <c r="G66" t="str">
        <f>VLOOKUP($A66,'Karyawan PT. MAM'!$D$9:$N$204,2,)</f>
        <v>Laki2</v>
      </c>
      <c r="H66" t="str">
        <f>VLOOKUP($A66,'Karyawan PT. MAM'!$D$9:$N$204,10,)</f>
        <v>Islam</v>
      </c>
      <c r="I66">
        <v>79</v>
      </c>
      <c r="J66" t="str">
        <f>VLOOKUP($A66,'Karyawan PT. MAM'!$D$9:$N$204,8,)</f>
        <v>Jln. Bangun Rejo RT. 001 Kel. Bangun Rejo Kec. Tenggarong seberang</v>
      </c>
      <c r="K66" t="str">
        <f t="shared" si="1"/>
        <v>Jln. Bangun Rejo RT. 001 Kel. Bangun Rejo Kec. Tenggarong seberang</v>
      </c>
      <c r="L66" t="str">
        <f>VLOOKUP($A66,'Karyawan PT. MAM'!$D$9:$N$204,6,)</f>
        <v>0853-4643-1222</v>
      </c>
      <c r="M66">
        <f>VLOOKUP($A66,'Karyawan PT. MAM'!$D$9:$N$204,5,)</f>
        <v>44986</v>
      </c>
    </row>
    <row r="67" spans="1:13" x14ac:dyDescent="0.2">
      <c r="A67" s="117" t="s">
        <v>1387</v>
      </c>
      <c r="B67" s="158" t="s">
        <v>1386</v>
      </c>
      <c r="C67" t="str">
        <f>VLOOKUP($A67,'Karyawan PT. MAM'!$D$9:$N$204,7,)</f>
        <v>6472031112800006</v>
      </c>
      <c r="D67" t="str">
        <f t="shared" ref="D67:D130" si="2">C67</f>
        <v>6472031112800006</v>
      </c>
      <c r="E67" t="s">
        <v>1772</v>
      </c>
      <c r="F67" s="253">
        <v>28040</v>
      </c>
      <c r="G67" t="str">
        <f>VLOOKUP($A67,'Karyawan PT. MAM'!$D$9:$N$204,2,)</f>
        <v>Laki2</v>
      </c>
      <c r="H67" t="str">
        <f>VLOOKUP($A67,'Karyawan PT. MAM'!$D$9:$N$204,10,)</f>
        <v>Katholik</v>
      </c>
      <c r="I67">
        <v>80</v>
      </c>
      <c r="J67" t="str">
        <f>VLOOKUP($A67,'Karyawan PT. MAM'!$D$9:$N$204,8,)</f>
        <v>Jln. Srikaya 1 No.33 RT.010 Kel. Air Hitam Kec. Samarinda Ulu</v>
      </c>
      <c r="K67" t="str">
        <f t="shared" ref="K67:K130" si="3">J67</f>
        <v>Jln. Srikaya 1 No.33 RT.010 Kel. Air Hitam Kec. Samarinda Ulu</v>
      </c>
      <c r="L67" t="str">
        <f>VLOOKUP($A67,'Karyawan PT. MAM'!$D$9:$N$204,6,)</f>
        <v>0821-4902-1988</v>
      </c>
      <c r="M67">
        <f>VLOOKUP($A67,'Karyawan PT. MAM'!$D$9:$N$204,5,)</f>
        <v>45014</v>
      </c>
    </row>
    <row r="68" spans="1:13" x14ac:dyDescent="0.2">
      <c r="A68" s="117" t="s">
        <v>1423</v>
      </c>
      <c r="B68" s="158" t="s">
        <v>1422</v>
      </c>
      <c r="C68" t="str">
        <f>VLOOKUP($A68,'Karyawan PT. MAM'!$D$9:$N$204,7,)</f>
        <v>6402030411700002</v>
      </c>
      <c r="D68" t="str">
        <f t="shared" si="2"/>
        <v>6402030411700002</v>
      </c>
      <c r="E68" t="s">
        <v>1808</v>
      </c>
      <c r="F68" s="253">
        <v>28034</v>
      </c>
      <c r="G68" t="str">
        <f>VLOOKUP($A68,'Karyawan PT. MAM'!$D$9:$N$204,2,)</f>
        <v>Laki2</v>
      </c>
      <c r="H68" t="str">
        <f>VLOOKUP($A68,'Karyawan PT. MAM'!$D$9:$N$204,10,)</f>
        <v>Islam</v>
      </c>
      <c r="I68">
        <v>81</v>
      </c>
      <c r="J68" t="str">
        <f>VLOOKUP($A68,'Karyawan PT. MAM'!$D$9:$N$204,8,)</f>
        <v>Jln. Warga Tunggal RT.006 Kel. Purwajaya Kec. Loa Janan</v>
      </c>
      <c r="K68" t="str">
        <f t="shared" si="3"/>
        <v>Jln. Warga Tunggal RT.006 Kel. Purwajaya Kec. Loa Janan</v>
      </c>
      <c r="L68" t="str">
        <f>VLOOKUP($A68,'Karyawan PT. MAM'!$D$9:$N$204,6,)</f>
        <v>0821-4909-8146</v>
      </c>
      <c r="M68">
        <f>VLOOKUP($A68,'Karyawan PT. MAM'!$D$9:$N$204,5,)</f>
        <v>45047</v>
      </c>
    </row>
    <row r="69" spans="1:13" x14ac:dyDescent="0.2">
      <c r="A69" s="117" t="s">
        <v>1490</v>
      </c>
      <c r="B69" s="158" t="s">
        <v>1489</v>
      </c>
      <c r="C69" t="str">
        <f>VLOOKUP($A69,'Karyawan PT. MAM'!$D$9:$N$204,7,)</f>
        <v>6402162105800002</v>
      </c>
      <c r="D69" t="str">
        <f t="shared" si="2"/>
        <v>6402162105800002</v>
      </c>
      <c r="E69" t="s">
        <v>1809</v>
      </c>
      <c r="F69" s="253">
        <v>27486</v>
      </c>
      <c r="G69" t="str">
        <f>VLOOKUP($A69,'Karyawan PT. MAM'!$D$9:$N$204,2,)</f>
        <v>Laki2</v>
      </c>
      <c r="H69" t="str">
        <f>VLOOKUP($A69,'Karyawan PT. MAM'!$D$9:$N$204,10,)</f>
        <v>Islam</v>
      </c>
      <c r="I69">
        <v>82</v>
      </c>
      <c r="J69" t="str">
        <f>VLOOKUP($A69,'Karyawan PT. MAM'!$D$9:$N$204,8,)</f>
        <v>Jln. Dusun Bangun Rejo II RT.11 Kel. Bangun Rejo Kec. Tenggarong seberang</v>
      </c>
      <c r="K69" t="str">
        <f t="shared" si="3"/>
        <v>Jln. Dusun Bangun Rejo II RT.11 Kel. Bangun Rejo Kec. Tenggarong seberang</v>
      </c>
      <c r="L69" t="str">
        <f>VLOOKUP($A69,'Karyawan PT. MAM'!$D$9:$N$204,6,)</f>
        <v>0812-2122-4920</v>
      </c>
      <c r="M69">
        <f>VLOOKUP($A69,'Karyawan PT. MAM'!$D$9:$N$204,5,)</f>
        <v>45058</v>
      </c>
    </row>
    <row r="70" spans="1:13" x14ac:dyDescent="0.2">
      <c r="A70" s="117" t="s">
        <v>1548</v>
      </c>
      <c r="B70" s="158" t="s">
        <v>1547</v>
      </c>
      <c r="C70" t="str">
        <f>VLOOKUP($A70,'Karyawan PT. MAM'!$D$9:$N$204,7,)</f>
        <v>6402162809870003</v>
      </c>
      <c r="D70" t="str">
        <f t="shared" si="2"/>
        <v>6402162809870003</v>
      </c>
      <c r="E70" t="s">
        <v>1810</v>
      </c>
      <c r="F70" s="253">
        <v>28321</v>
      </c>
      <c r="G70" t="str">
        <f>VLOOKUP($A70,'Karyawan PT. MAM'!$D$9:$N$204,2,)</f>
        <v>Laki2</v>
      </c>
      <c r="H70" t="str">
        <f>VLOOKUP($A70,'Karyawan PT. MAM'!$D$9:$N$204,10,)</f>
        <v>Islam</v>
      </c>
      <c r="I70">
        <v>83</v>
      </c>
      <c r="J70" t="str">
        <f>VLOOKUP($A70,'Karyawan PT. MAM'!$D$9:$N$204,8,)</f>
        <v>Jln. Ks. Tubun GG. 07 RT.002 Kel. Dadi Mulya Kec. Samarinda Ulu</v>
      </c>
      <c r="K70" t="str">
        <f t="shared" si="3"/>
        <v>Jln. Ks. Tubun GG. 07 RT.002 Kel. Dadi Mulya Kec. Samarinda Ulu</v>
      </c>
      <c r="L70" t="str">
        <f>VLOOKUP($A70,'Karyawan PT. MAM'!$D$9:$N$204,6,)</f>
        <v>0821-3476-8843</v>
      </c>
      <c r="M70">
        <f>VLOOKUP($A70,'Karyawan PT. MAM'!$D$9:$N$204,5,)</f>
        <v>44139</v>
      </c>
    </row>
    <row r="71" spans="1:13" x14ac:dyDescent="0.2">
      <c r="A71" s="117" t="s">
        <v>1550</v>
      </c>
      <c r="B71" s="158" t="s">
        <v>1549</v>
      </c>
      <c r="C71" t="str">
        <f>VLOOKUP($A71,'Karyawan PT. MAM'!$D$9:$N$204,7,)</f>
        <v>6402160906860008</v>
      </c>
      <c r="D71" t="str">
        <f t="shared" si="2"/>
        <v>6402160906860008</v>
      </c>
      <c r="E71" t="s">
        <v>1811</v>
      </c>
      <c r="F71" s="253">
        <v>36004</v>
      </c>
      <c r="G71" t="str">
        <f>VLOOKUP($A71,'Karyawan PT. MAM'!$D$9:$N$204,2,)</f>
        <v>Laki2</v>
      </c>
      <c r="H71" t="str">
        <f>VLOOKUP($A71,'Karyawan PT. MAM'!$D$9:$N$204,10,)</f>
        <v>Islam</v>
      </c>
      <c r="I71">
        <v>84</v>
      </c>
      <c r="J71" t="str">
        <f>VLOOKUP($A71,'Karyawan PT. MAM'!$D$9:$N$204,8,)</f>
        <v>Jln. Betet RT. 008 Kel. Bukit Raya Kec. Tenggarong Seberang</v>
      </c>
      <c r="K71" t="str">
        <f t="shared" si="3"/>
        <v>Jln. Betet RT. 008 Kel. Bukit Raya Kec. Tenggarong Seberang</v>
      </c>
      <c r="L71" t="str">
        <f>VLOOKUP($A71,'Karyawan PT. MAM'!$D$9:$N$204,6,)</f>
        <v>0812-5628-7742</v>
      </c>
      <c r="M71">
        <f>VLOOKUP($A71,'Karyawan PT. MAM'!$D$9:$N$204,5,)</f>
        <v>44182</v>
      </c>
    </row>
    <row r="72" spans="1:13" x14ac:dyDescent="0.2">
      <c r="A72" s="117" t="s">
        <v>1552</v>
      </c>
      <c r="B72" s="158" t="s">
        <v>1551</v>
      </c>
      <c r="C72" t="str">
        <f>VLOOKUP($A72,'Karyawan PT. MAM'!$D$9:$N$204,7,)</f>
        <v>6406081705960001</v>
      </c>
      <c r="D72" t="str">
        <f t="shared" si="2"/>
        <v>6406081705960001</v>
      </c>
      <c r="E72" t="s">
        <v>1812</v>
      </c>
      <c r="F72" s="253">
        <v>33584</v>
      </c>
      <c r="G72" t="str">
        <f>VLOOKUP($A72,'Karyawan PT. MAM'!$D$9:$N$204,2,)</f>
        <v>Laki2</v>
      </c>
      <c r="H72" t="str">
        <f>VLOOKUP($A72,'Karyawan PT. MAM'!$D$9:$N$204,10,)</f>
        <v>Kristen</v>
      </c>
      <c r="I72">
        <v>85</v>
      </c>
      <c r="J72" t="str">
        <f>VLOOKUP($A72,'Karyawan PT. MAM'!$D$9:$N$204,8,)</f>
        <v>Jln. PM. Noor RT. 005 Kel. Sempaja timur Kec. Samarinda Utara</v>
      </c>
      <c r="K72" t="str">
        <f t="shared" si="3"/>
        <v>Jln. PM. Noor RT. 005 Kel. Sempaja timur Kec. Samarinda Utara</v>
      </c>
      <c r="L72" t="str">
        <f>VLOOKUP($A72,'Karyawan PT. MAM'!$D$9:$N$204,6,)</f>
        <v>0823-5069-8994</v>
      </c>
      <c r="M72">
        <f>VLOOKUP($A72,'Karyawan PT. MAM'!$D$9:$N$204,5,)</f>
        <v>44222</v>
      </c>
    </row>
    <row r="73" spans="1:13" x14ac:dyDescent="0.2">
      <c r="A73" s="117" t="s">
        <v>1555</v>
      </c>
      <c r="B73" s="158" t="s">
        <v>1553</v>
      </c>
      <c r="C73" t="str">
        <f>VLOOKUP($A73,'Karyawan PT. MAM'!$D$9:$N$204,7,)</f>
        <v>6402160906860006</v>
      </c>
      <c r="D73" t="str">
        <f t="shared" si="2"/>
        <v>6402160906860006</v>
      </c>
      <c r="E73" t="s">
        <v>1790</v>
      </c>
      <c r="F73" s="253">
        <v>30922</v>
      </c>
      <c r="G73" t="str">
        <f>VLOOKUP($A73,'Karyawan PT. MAM'!$D$9:$N$204,2,)</f>
        <v>Laki2</v>
      </c>
      <c r="H73" t="str">
        <f>VLOOKUP($A73,'Karyawan PT. MAM'!$D$9:$N$204,10,)</f>
        <v>Islam</v>
      </c>
      <c r="I73">
        <v>86</v>
      </c>
      <c r="J73" t="str">
        <f>VLOOKUP($A73,'Karyawan PT. MAM'!$D$9:$N$204,8,)</f>
        <v>Jl. Dusun Sukasari RT. 16 Kel. Bukit Pariaman Kec. Tenggarong Seberang</v>
      </c>
      <c r="K73" t="str">
        <f t="shared" si="3"/>
        <v>Jl. Dusun Sukasari RT. 16 Kel. Bukit Pariaman Kec. Tenggarong Seberang</v>
      </c>
      <c r="L73" t="str">
        <f>VLOOKUP($A73,'Karyawan PT. MAM'!$D$9:$N$204,6,)</f>
        <v>0812-5368-5226</v>
      </c>
      <c r="M73">
        <f>VLOOKUP($A73,'Karyawan PT. MAM'!$D$9:$N$204,5,)</f>
        <v>44238</v>
      </c>
    </row>
    <row r="74" spans="1:13" x14ac:dyDescent="0.2">
      <c r="A74" s="117" t="s">
        <v>1007</v>
      </c>
      <c r="B74" s="158" t="s">
        <v>1020</v>
      </c>
      <c r="C74" t="str">
        <f>VLOOKUP($A74,'Karyawan PT. MAM'!$D$9:$N$204,7,)</f>
        <v>6472062511000001</v>
      </c>
      <c r="D74" t="str">
        <f t="shared" si="2"/>
        <v>6472062511000001</v>
      </c>
      <c r="E74" t="s">
        <v>1772</v>
      </c>
      <c r="F74" s="253">
        <v>34949</v>
      </c>
      <c r="G74" t="str">
        <f>VLOOKUP($A74,'Karyawan PT. MAM'!$D$9:$N$204,2,)</f>
        <v>Laki2</v>
      </c>
      <c r="H74" t="str">
        <f>VLOOKUP($A74,'Karyawan PT. MAM'!$D$9:$N$204,10,)</f>
        <v>Katholik</v>
      </c>
      <c r="I74">
        <v>87</v>
      </c>
      <c r="J74" t="str">
        <f>VLOOKUP($A74,'Karyawan PT. MAM'!$D$9:$N$204,8,)</f>
        <v>Jln. Aster RT. 007 Kel. Loa Buah Kec. Sungai Kunjang  Samarinda</v>
      </c>
      <c r="K74" t="str">
        <f t="shared" si="3"/>
        <v>Jln. Aster RT. 007 Kel. Loa Buah Kec. Sungai Kunjang  Samarinda</v>
      </c>
      <c r="L74" t="str">
        <f>VLOOKUP($A74,'Karyawan PT. MAM'!$D$9:$N$204,6,)</f>
        <v>0831-4416-8307</v>
      </c>
      <c r="M74">
        <f>VLOOKUP($A74,'Karyawan PT. MAM'!$D$9:$N$204,5,)</f>
        <v>44851</v>
      </c>
    </row>
    <row r="75" spans="1:13" x14ac:dyDescent="0.2">
      <c r="A75" s="117" t="s">
        <v>696</v>
      </c>
      <c r="B75" s="158" t="s">
        <v>694</v>
      </c>
      <c r="C75" t="str">
        <f>VLOOKUP($A75,'Karyawan PT. MAM'!$D$9:$N$204,7,)</f>
        <v>6402135301000002</v>
      </c>
      <c r="D75" t="str">
        <f t="shared" si="2"/>
        <v>6402135301000002</v>
      </c>
      <c r="E75" t="s">
        <v>1783</v>
      </c>
      <c r="F75" s="253">
        <v>36033</v>
      </c>
      <c r="G75" t="str">
        <f>VLOOKUP($A75,'Karyawan PT. MAM'!$D$9:$N$204,2,)</f>
        <v>Perempuan</v>
      </c>
      <c r="H75" t="str">
        <f>VLOOKUP($A75,'Karyawan PT. MAM'!$D$9:$N$204,10,)</f>
        <v>Islam</v>
      </c>
      <c r="I75">
        <v>88</v>
      </c>
      <c r="J75" t="str">
        <f>VLOOKUP($A75,'Karyawan PT. MAM'!$D$9:$N$204,8,)</f>
        <v xml:space="preserve">Jln. Soekarno Hatta KM.28 Rt.003 Kel. Karya merdeka Kec. Samboja </v>
      </c>
      <c r="K75" t="str">
        <f t="shared" si="3"/>
        <v xml:space="preserve">Jln. Soekarno Hatta KM.28 Rt.003 Kel. Karya merdeka Kec. Samboja </v>
      </c>
      <c r="L75" t="str">
        <f>VLOOKUP($A75,'Karyawan PT. MAM'!$D$9:$N$204,6,)</f>
        <v>0857-8691-5008</v>
      </c>
      <c r="M75">
        <f>VLOOKUP($A75,'Karyawan PT. MAM'!$D$9:$N$204,5,)</f>
        <v>44707</v>
      </c>
    </row>
    <row r="76" spans="1:13" x14ac:dyDescent="0.2">
      <c r="A76" s="117" t="s">
        <v>837</v>
      </c>
      <c r="B76" s="158" t="s">
        <v>835</v>
      </c>
      <c r="C76" t="str">
        <f>VLOOKUP($A76,'Karyawan PT. MAM'!$D$9:$N$204,7,)</f>
        <v>6402111005940002</v>
      </c>
      <c r="D76" t="str">
        <f t="shared" si="2"/>
        <v>6402111005940002</v>
      </c>
      <c r="E76" t="s">
        <v>1813</v>
      </c>
      <c r="F76" s="253">
        <v>35948</v>
      </c>
      <c r="G76" t="str">
        <f>VLOOKUP($A76,'Karyawan PT. MAM'!$D$9:$N$204,2,)</f>
        <v>Laki2</v>
      </c>
      <c r="H76" t="str">
        <f>VLOOKUP($A76,'Karyawan PT. MAM'!$D$9:$N$204,10,)</f>
        <v>Islam</v>
      </c>
      <c r="I76">
        <v>89</v>
      </c>
      <c r="J76" t="str">
        <f>VLOOKUP($A76,'Karyawan PT. MAM'!$D$9:$N$204,8,)</f>
        <v>Jln. Betet RT. 009 Kel. Bukit Raya Kec. Tenggarong Seberang</v>
      </c>
      <c r="K76" t="str">
        <f t="shared" si="3"/>
        <v>Jln. Betet RT. 009 Kel. Bukit Raya Kec. Tenggarong Seberang</v>
      </c>
      <c r="L76" t="str">
        <f>VLOOKUP($A76,'Karyawan PT. MAM'!$D$9:$N$204,6,)</f>
        <v>0853-8952-5675</v>
      </c>
      <c r="M76">
        <f>VLOOKUP($A76,'Karyawan PT. MAM'!$D$9:$N$204,5,)</f>
        <v>44796</v>
      </c>
    </row>
    <row r="77" spans="1:13" x14ac:dyDescent="0.2">
      <c r="A77" s="117" t="s">
        <v>525</v>
      </c>
      <c r="B77" s="158" t="s">
        <v>511</v>
      </c>
      <c r="C77" t="str">
        <f>VLOOKUP($A77,'Karyawan PT. MAM'!$D$9:$N$204,7,)</f>
        <v>6409012705880006</v>
      </c>
      <c r="D77" t="str">
        <f t="shared" si="2"/>
        <v>6409012705880006</v>
      </c>
      <c r="E77" t="s">
        <v>1814</v>
      </c>
      <c r="F77" s="253">
        <v>26055</v>
      </c>
      <c r="G77" t="str">
        <f>VLOOKUP($A77,'Karyawan PT. MAM'!$D$9:$N$204,2,)</f>
        <v>Laki2</v>
      </c>
      <c r="H77" t="str">
        <f>VLOOKUP($A77,'Karyawan PT. MAM'!$D$9:$N$204,10,)</f>
        <v>Islam</v>
      </c>
      <c r="I77">
        <v>90</v>
      </c>
      <c r="J77" t="str">
        <f>VLOOKUP($A77,'Karyawan PT. MAM'!$D$9:$N$204,8,)</f>
        <v>Jln. Seoekarno Hatta KM. 40 RT.026 Kel. Sungai Merdeka Kec. Samboja</v>
      </c>
      <c r="K77" t="str">
        <f t="shared" si="3"/>
        <v>Jln. Seoekarno Hatta KM. 40 RT.026 Kel. Sungai Merdeka Kec. Samboja</v>
      </c>
      <c r="L77" t="str">
        <f>VLOOKUP($A77,'Karyawan PT. MAM'!$D$9:$N$204,6,)</f>
        <v>0857-5458-4980</v>
      </c>
      <c r="M77">
        <f>VLOOKUP($A77,'Karyawan PT. MAM'!$D$9:$N$204,5,)</f>
        <v>44439</v>
      </c>
    </row>
    <row r="78" spans="1:13" x14ac:dyDescent="0.2">
      <c r="A78" s="117" t="s">
        <v>1411</v>
      </c>
      <c r="B78" s="158" t="s">
        <v>1410</v>
      </c>
      <c r="C78" t="str">
        <f>VLOOKUP($A78,'Karyawan PT. MAM'!$D$9:$N$204,7,)</f>
        <v>6402101804770001</v>
      </c>
      <c r="D78" t="str">
        <f t="shared" si="2"/>
        <v>6402101804770001</v>
      </c>
      <c r="E78" t="s">
        <v>1815</v>
      </c>
      <c r="F78" s="253">
        <v>35504</v>
      </c>
      <c r="G78" t="str">
        <f>VLOOKUP($A78,'Karyawan PT. MAM'!$D$9:$N$204,2,)</f>
        <v>Laki2</v>
      </c>
      <c r="H78" t="str">
        <f>VLOOKUP($A78,'Karyawan PT. MAM'!$D$9:$N$204,10,)</f>
        <v>Islam</v>
      </c>
      <c r="I78">
        <v>91</v>
      </c>
      <c r="J78" t="str">
        <f>VLOOKUP($A78,'Karyawan PT. MAM'!$D$9:$N$204,8,)</f>
        <v>Jln. Padat Karya RT.016 Kel. Sempaja Utara Kec. Samarinda Utara</v>
      </c>
      <c r="K78" t="str">
        <f t="shared" si="3"/>
        <v>Jln. Padat Karya RT.016 Kel. Sempaja Utara Kec. Samarinda Utara</v>
      </c>
      <c r="L78" t="str">
        <f>VLOOKUP($A78,'Karyawan PT. MAM'!$D$9:$N$204,6,)</f>
        <v>0821-5736-3383</v>
      </c>
      <c r="M78">
        <f>VLOOKUP($A78,'Karyawan PT. MAM'!$D$9:$N$204,5,)</f>
        <v>45042</v>
      </c>
    </row>
    <row r="79" spans="1:13" x14ac:dyDescent="0.2">
      <c r="A79" s="117" t="s">
        <v>521</v>
      </c>
      <c r="B79" s="158" t="s">
        <v>497</v>
      </c>
      <c r="C79" t="str">
        <f>VLOOKUP($A79,'Karyawan PT. MAM'!$D$9:$N$204,7,)</f>
        <v>6472050607000008</v>
      </c>
      <c r="D79" t="str">
        <f t="shared" si="2"/>
        <v>6472050607000008</v>
      </c>
      <c r="E79" t="s">
        <v>1776</v>
      </c>
      <c r="F79" s="253">
        <v>35984</v>
      </c>
      <c r="G79" t="str">
        <f>VLOOKUP($A79,'Karyawan PT. MAM'!$D$9:$N$204,2,)</f>
        <v>Laki2</v>
      </c>
      <c r="H79" t="str">
        <f>VLOOKUP($A79,'Karyawan PT. MAM'!$D$9:$N$204,10,)</f>
        <v>Islam</v>
      </c>
      <c r="I79">
        <v>92</v>
      </c>
      <c r="J79" t="str">
        <f>VLOOKUP($A79,'Karyawan PT. MAM'!$D$9:$N$204,8,)</f>
        <v>Jln. Batu Indah  RT.041 Kel. Sempaja Utara Kec. Samarinda Utara</v>
      </c>
      <c r="K79" t="str">
        <f t="shared" si="3"/>
        <v>Jln. Batu Indah  RT.041 Kel. Sempaja Utara Kec. Samarinda Utara</v>
      </c>
      <c r="L79" t="str">
        <f>VLOOKUP($A79,'Karyawan PT. MAM'!$D$9:$N$204,6,)</f>
        <v>0853-4877-0388</v>
      </c>
      <c r="M79">
        <f>VLOOKUP($A79,'Karyawan PT. MAM'!$D$9:$N$204,5,)</f>
        <v>44537</v>
      </c>
    </row>
    <row r="80" spans="1:13" x14ac:dyDescent="0.2">
      <c r="A80" s="117" t="s">
        <v>759</v>
      </c>
      <c r="B80" s="158" t="s">
        <v>758</v>
      </c>
      <c r="C80" t="str">
        <f>VLOOKUP($A80,'Karyawan PT. MAM'!$D$9:$N$204,7,)</f>
        <v>6472010101820006</v>
      </c>
      <c r="D80" t="str">
        <f t="shared" si="2"/>
        <v>6472010101820006</v>
      </c>
      <c r="E80" t="s">
        <v>1816</v>
      </c>
      <c r="F80" s="253">
        <v>27089</v>
      </c>
      <c r="G80" t="str">
        <f>VLOOKUP($A80,'Karyawan PT. MAM'!$D$9:$N$204,2,)</f>
        <v>Laki2</v>
      </c>
      <c r="H80" t="str">
        <f>VLOOKUP($A80,'Karyawan PT. MAM'!$D$9:$N$204,10,)</f>
        <v>Islam</v>
      </c>
      <c r="I80">
        <v>93</v>
      </c>
      <c r="J80" t="str">
        <f>VLOOKUP($A80,'Karyawan PT. MAM'!$D$9:$N$204,8,)</f>
        <v>Jln. Pengakaran Buaya RT. 026 Kel. Makroman Kec. Sambutan</v>
      </c>
      <c r="K80" t="str">
        <f t="shared" si="3"/>
        <v>Jln. Pengakaran Buaya RT. 026 Kel. Makroman Kec. Sambutan</v>
      </c>
      <c r="L80" t="str">
        <f>VLOOKUP($A80,'Karyawan PT. MAM'!$D$9:$N$204,6,)</f>
        <v>0821-4350-4508</v>
      </c>
      <c r="M80">
        <f>VLOOKUP($A80,'Karyawan PT. MAM'!$D$9:$N$204,5,)</f>
        <v>44781</v>
      </c>
    </row>
    <row r="81" spans="1:13" x14ac:dyDescent="0.2">
      <c r="A81" s="117" t="s">
        <v>797</v>
      </c>
      <c r="B81" s="158" t="s">
        <v>796</v>
      </c>
      <c r="C81" t="str">
        <f>VLOOKUP($A81,'Karyawan PT. MAM'!$D$9:$N$204,7,)</f>
        <v>6472052512010006</v>
      </c>
      <c r="D81" t="str">
        <f t="shared" si="2"/>
        <v>6472052512010006</v>
      </c>
      <c r="E81" t="s">
        <v>1772</v>
      </c>
      <c r="F81" s="253">
        <v>34882</v>
      </c>
      <c r="G81" t="str">
        <f>VLOOKUP($A81,'Karyawan PT. MAM'!$D$9:$N$204,2,)</f>
        <v>Laki2</v>
      </c>
      <c r="H81" t="str">
        <f>VLOOKUP($A81,'Karyawan PT. MAM'!$D$9:$N$204,10,)</f>
        <v>Islam</v>
      </c>
      <c r="I81">
        <v>94</v>
      </c>
      <c r="J81" t="str">
        <f>VLOOKUP($A81,'Karyawan PT. MAM'!$D$9:$N$204,8,)</f>
        <v>Jln. Batu Besaung RT. 028 Kel. Sempaja utara Kec. Samarinda utara</v>
      </c>
      <c r="K81" t="str">
        <f t="shared" si="3"/>
        <v>Jln. Batu Besaung RT. 028 Kel. Sempaja utara Kec. Samarinda utara</v>
      </c>
      <c r="L81" t="str">
        <f>VLOOKUP($A81,'Karyawan PT. MAM'!$D$9:$N$204,6,)</f>
        <v>0822-5128-6549</v>
      </c>
      <c r="M81">
        <f>VLOOKUP($A81,'Karyawan PT. MAM'!$D$9:$N$204,5,)</f>
        <v>44789</v>
      </c>
    </row>
    <row r="82" spans="1:13" x14ac:dyDescent="0.2">
      <c r="A82" s="117" t="s">
        <v>820</v>
      </c>
      <c r="B82" s="158" t="s">
        <v>819</v>
      </c>
      <c r="C82" t="str">
        <f>VLOOKUP($A82,'Karyawan PT. MAM'!$D$9:$N$204,7,)</f>
        <v>6472050306860017</v>
      </c>
      <c r="D82" t="str">
        <f t="shared" si="2"/>
        <v>6472050306860017</v>
      </c>
      <c r="E82" t="s">
        <v>1772</v>
      </c>
      <c r="F82" s="253">
        <v>31558</v>
      </c>
      <c r="G82" t="str">
        <f>VLOOKUP($A82,'Karyawan PT. MAM'!$D$9:$N$204,2,)</f>
        <v>Laki2</v>
      </c>
      <c r="H82" t="str">
        <f>VLOOKUP($A82,'Karyawan PT. MAM'!$D$9:$N$204,10,)</f>
        <v>Katholik</v>
      </c>
      <c r="I82">
        <v>95</v>
      </c>
      <c r="J82" t="str">
        <f>VLOOKUP($A82,'Karyawan PT. MAM'!$D$9:$N$204,8,)</f>
        <v>Jln. Joyo Mulyo RT. 031 Kel. Lempake Kec. Samarinda Utara</v>
      </c>
      <c r="K82" t="str">
        <f t="shared" si="3"/>
        <v>Jln. Joyo Mulyo RT. 031 Kel. Lempake Kec. Samarinda Utara</v>
      </c>
      <c r="L82" t="str">
        <f>VLOOKUP($A82,'Karyawan PT. MAM'!$D$9:$N$204,6,)</f>
        <v>0821-5559-6959</v>
      </c>
      <c r="M82">
        <f>VLOOKUP($A82,'Karyawan PT. MAM'!$D$9:$N$204,5,)</f>
        <v>44793</v>
      </c>
    </row>
    <row r="83" spans="1:13" x14ac:dyDescent="0.2">
      <c r="A83" s="117" t="s">
        <v>847</v>
      </c>
      <c r="B83" s="158" t="s">
        <v>846</v>
      </c>
      <c r="C83" t="str">
        <f>VLOOKUP($A83,'Karyawan PT. MAM'!$D$9:$N$204,7,)</f>
        <v>6402162702030003</v>
      </c>
      <c r="D83" t="str">
        <f t="shared" si="2"/>
        <v>6402162702030003</v>
      </c>
      <c r="E83" t="s">
        <v>1772</v>
      </c>
      <c r="F83" s="253">
        <v>26347</v>
      </c>
      <c r="G83" t="str">
        <f>VLOOKUP($A83,'Karyawan PT. MAM'!$D$9:$N$204,2,)</f>
        <v>Laki2</v>
      </c>
      <c r="H83" t="str">
        <f>VLOOKUP($A83,'Karyawan PT. MAM'!$D$9:$N$204,10,)</f>
        <v>Kristen</v>
      </c>
      <c r="I83">
        <v>96</v>
      </c>
      <c r="J83" t="str">
        <f>VLOOKUP($A83,'Karyawan PT. MAM'!$D$9:$N$204,8,)</f>
        <v xml:space="preserve">Jln. Gunung intan kampung puncak RT. 016 Kel. Loa Buah Kec. Sungai kunjang </v>
      </c>
      <c r="K83" t="str">
        <f t="shared" si="3"/>
        <v xml:space="preserve">Jln. Gunung intan kampung puncak RT. 016 Kel. Loa Buah Kec. Sungai kunjang </v>
      </c>
      <c r="L83" t="str">
        <f>VLOOKUP($A83,'Karyawan PT. MAM'!$D$9:$N$204,6,)</f>
        <v>0858-2854-3248</v>
      </c>
      <c r="M83">
        <f>VLOOKUP($A83,'Karyawan PT. MAM'!$D$9:$N$204,5,)</f>
        <v>44799</v>
      </c>
    </row>
    <row r="84" spans="1:13" x14ac:dyDescent="0.2">
      <c r="A84" s="117" t="s">
        <v>852</v>
      </c>
      <c r="B84" s="158" t="s">
        <v>851</v>
      </c>
      <c r="C84" t="str">
        <f>VLOOKUP($A84,'Karyawan PT. MAM'!$D$9:$N$204,7,)</f>
        <v>7318201404870001</v>
      </c>
      <c r="D84" t="str">
        <f t="shared" si="2"/>
        <v>7318201404870001</v>
      </c>
      <c r="E84" t="s">
        <v>1817</v>
      </c>
      <c r="F84" s="253">
        <v>34396</v>
      </c>
      <c r="G84" t="str">
        <f>VLOOKUP($A84,'Karyawan PT. MAM'!$D$9:$N$204,2,)</f>
        <v>Laki2</v>
      </c>
      <c r="H84" t="str">
        <f>VLOOKUP($A84,'Karyawan PT. MAM'!$D$9:$N$204,10,)</f>
        <v>Kristen</v>
      </c>
      <c r="I84">
        <v>97</v>
      </c>
      <c r="J84" t="str">
        <f>VLOOKUP($A84,'Karyawan PT. MAM'!$D$9:$N$204,8,)</f>
        <v>Jln. Klamono Gatu No. 594 Kel. Muara rapak Kec. Balikpapan Utara</v>
      </c>
      <c r="K84" t="str">
        <f t="shared" si="3"/>
        <v>Jln. Klamono Gatu No. 594 Kel. Muara rapak Kec. Balikpapan Utara</v>
      </c>
      <c r="L84" t="str">
        <f>VLOOKUP($A84,'Karyawan PT. MAM'!$D$9:$N$204,6,)</f>
        <v>0853-8956-8750</v>
      </c>
      <c r="M84">
        <f>VLOOKUP($A84,'Karyawan PT. MAM'!$D$9:$N$204,5,)</f>
        <v>44799</v>
      </c>
    </row>
    <row r="85" spans="1:13" x14ac:dyDescent="0.2">
      <c r="A85" s="117" t="s">
        <v>861</v>
      </c>
      <c r="B85" s="158" t="s">
        <v>860</v>
      </c>
      <c r="C85" t="str">
        <f>VLOOKUP($A85,'Karyawan PT. MAM'!$D$9:$N$204,7,)</f>
        <v>7318230606910002</v>
      </c>
      <c r="D85" t="str">
        <f t="shared" si="2"/>
        <v>7318230606910002</v>
      </c>
      <c r="E85" t="s">
        <v>1818</v>
      </c>
      <c r="F85" s="253">
        <v>26888</v>
      </c>
      <c r="G85" t="str">
        <f>VLOOKUP($A85,'Karyawan PT. MAM'!$D$9:$N$204,2,)</f>
        <v>Laki2</v>
      </c>
      <c r="H85" t="str">
        <f>VLOOKUP($A85,'Karyawan PT. MAM'!$D$9:$N$204,10,)</f>
        <v>Islam</v>
      </c>
      <c r="I85">
        <v>98</v>
      </c>
      <c r="J85" t="str">
        <f>VLOOKUP($A85,'Karyawan PT. MAM'!$D$9:$N$204,8,)</f>
        <v>Jln. Lessuna  RT. 000 Kel. Bone Buntu Sisong Kec. Makalele Selatan Kab. Tana Toraja</v>
      </c>
      <c r="K85" t="str">
        <f t="shared" si="3"/>
        <v>Jln. Lessuna  RT. 000 Kel. Bone Buntu Sisong Kec. Makalele Selatan Kab. Tana Toraja</v>
      </c>
      <c r="L85" t="str">
        <f>VLOOKUP($A85,'Karyawan PT. MAM'!$D$9:$N$204,6,)</f>
        <v>0852-9809-1149</v>
      </c>
      <c r="M85">
        <f>VLOOKUP($A85,'Karyawan PT. MAM'!$D$9:$N$204,5,)</f>
        <v>44800</v>
      </c>
    </row>
    <row r="86" spans="1:13" x14ac:dyDescent="0.2">
      <c r="A86" s="117" t="s">
        <v>1035</v>
      </c>
      <c r="B86" s="158" t="s">
        <v>1034</v>
      </c>
      <c r="C86" t="str">
        <f>VLOOKUP($A86,'Karyawan PT. MAM'!$D$9:$N$204,7,)</f>
        <v>3520041606980001</v>
      </c>
      <c r="D86" t="str">
        <f t="shared" si="2"/>
        <v>3520041606980001</v>
      </c>
      <c r="E86" t="s">
        <v>1819</v>
      </c>
      <c r="F86" s="253">
        <v>31026</v>
      </c>
      <c r="G86" t="str">
        <f>VLOOKUP($A86,'Karyawan PT. MAM'!$D$9:$N$204,2,)</f>
        <v>Laki2</v>
      </c>
      <c r="H86" t="str">
        <f>VLOOKUP($A86,'Karyawan PT. MAM'!$D$9:$N$204,10,)</f>
        <v>Islam</v>
      </c>
      <c r="I86">
        <v>99</v>
      </c>
      <c r="J86" t="str">
        <f>VLOOKUP($A86,'Karyawan PT. MAM'!$D$9:$N$204,8,)</f>
        <v xml:space="preserve">Jln. M. Said GG. Poliwali RT. 046 Kel. Lok Bahu Kec. Sungai Kunjang </v>
      </c>
      <c r="K86" t="str">
        <f t="shared" si="3"/>
        <v xml:space="preserve">Jln. M. Said GG. Poliwali RT. 046 Kel. Lok Bahu Kec. Sungai Kunjang </v>
      </c>
      <c r="L86" t="str">
        <f>VLOOKUP($A86,'Karyawan PT. MAM'!$D$9:$N$204,6,)</f>
        <v>0812-5068-0974</v>
      </c>
      <c r="M86">
        <f>VLOOKUP($A86,'Karyawan PT. MAM'!$D$9:$N$204,5,)</f>
        <v>44856</v>
      </c>
    </row>
    <row r="87" spans="1:13" x14ac:dyDescent="0.2">
      <c r="A87" s="117" t="s">
        <v>1171</v>
      </c>
      <c r="B87" s="158" t="s">
        <v>1170</v>
      </c>
      <c r="C87" t="str">
        <f>VLOOKUP($A87,'Karyawan PT. MAM'!$D$9:$N$204,7,)</f>
        <v>6402061712000002</v>
      </c>
      <c r="D87" t="str">
        <f t="shared" si="2"/>
        <v>6402061712000002</v>
      </c>
      <c r="E87" t="s">
        <v>1772</v>
      </c>
      <c r="F87" s="253">
        <v>30097</v>
      </c>
      <c r="G87" t="str">
        <f>VLOOKUP($A87,'Karyawan PT. MAM'!$D$9:$N$204,2,)</f>
        <v>Laki2</v>
      </c>
      <c r="H87" t="str">
        <f>VLOOKUP($A87,'Karyawan PT. MAM'!$D$9:$N$204,10,)</f>
        <v>Islam</v>
      </c>
      <c r="I87">
        <v>100</v>
      </c>
      <c r="J87" t="str">
        <f>VLOOKUP($A87,'Karyawan PT. MAM'!$D$9:$N$204,8,)</f>
        <v>Jln. Rapak Lambur RT.005 Kel. Rapak Lambur Kec. Tenggarong Kukar</v>
      </c>
      <c r="K87" t="str">
        <f t="shared" si="3"/>
        <v>Jln. Rapak Lambur RT.005 Kel. Rapak Lambur Kec. Tenggarong Kukar</v>
      </c>
      <c r="L87" t="str">
        <f>VLOOKUP($A87,'Karyawan PT. MAM'!$D$9:$N$204,6,)</f>
        <v>0852-4836-5343</v>
      </c>
      <c r="M87">
        <f>VLOOKUP($A87,'Karyawan PT. MAM'!$D$9:$N$204,5,)</f>
        <v>44879</v>
      </c>
    </row>
    <row r="88" spans="1:13" x14ac:dyDescent="0.2">
      <c r="A88" s="117" t="s">
        <v>1298</v>
      </c>
      <c r="B88" s="158" t="s">
        <v>1297</v>
      </c>
      <c r="C88" t="str">
        <f>VLOOKUP($A88,'Karyawan PT. MAM'!$D$9:$N$204,7,)</f>
        <v>6503052008890001</v>
      </c>
      <c r="D88" t="str">
        <f t="shared" si="2"/>
        <v>6503052008890001</v>
      </c>
      <c r="E88" t="s">
        <v>1820</v>
      </c>
      <c r="F88" s="253">
        <v>32858</v>
      </c>
      <c r="G88" t="str">
        <f>VLOOKUP($A88,'Karyawan PT. MAM'!$D$9:$N$204,2,)</f>
        <v>Laki2</v>
      </c>
      <c r="H88" t="str">
        <f>VLOOKUP($A88,'Karyawan PT. MAM'!$D$9:$N$204,10,)</f>
        <v>Kristen</v>
      </c>
      <c r="I88">
        <v>101</v>
      </c>
      <c r="J88" t="str">
        <f>VLOOKUP($A88,'Karyawan PT. MAM'!$D$9:$N$204,8,)</f>
        <v>Jln. Liang Butan RT.004 Kel. Liang Butan Kec. Krayan Kaltara</v>
      </c>
      <c r="K88" t="str">
        <f t="shared" si="3"/>
        <v>Jln. Liang Butan RT.004 Kel. Liang Butan Kec. Krayan Kaltara</v>
      </c>
      <c r="L88" t="str">
        <f>VLOOKUP($A88,'Karyawan PT. MAM'!$D$9:$N$204,6,)</f>
        <v>0821-5199-1095</v>
      </c>
      <c r="M88">
        <f>VLOOKUP($A88,'Karyawan PT. MAM'!$D$9:$N$204,5,)</f>
        <v>44959</v>
      </c>
    </row>
    <row r="89" spans="1:13" x14ac:dyDescent="0.2">
      <c r="A89" s="117" t="s">
        <v>1342</v>
      </c>
      <c r="B89" s="158" t="s">
        <v>1341</v>
      </c>
      <c r="C89" t="str">
        <f>VLOOKUP($A89,'Karyawan PT. MAM'!$D$9:$N$204,7,)</f>
        <v>6402162506980008</v>
      </c>
      <c r="D89" t="str">
        <f t="shared" si="2"/>
        <v>6402162506980008</v>
      </c>
      <c r="E89" t="s">
        <v>1821</v>
      </c>
      <c r="F89" s="253">
        <v>35879</v>
      </c>
      <c r="G89" t="str">
        <f>VLOOKUP($A89,'Karyawan PT. MAM'!$D$9:$N$204,2,)</f>
        <v>Laki2</v>
      </c>
      <c r="H89" t="str">
        <f>VLOOKUP($A89,'Karyawan PT. MAM'!$D$9:$N$204,10,)</f>
        <v>Islam</v>
      </c>
      <c r="I89">
        <v>102</v>
      </c>
      <c r="J89" t="str">
        <f>VLOOKUP($A89,'Karyawan PT. MAM'!$D$9:$N$204,8,)</f>
        <v>Jln. Karang Tunggal RT.009 Kel. Karang Tunggal Kec. Tenggarong seberang</v>
      </c>
      <c r="K89" t="str">
        <f t="shared" si="3"/>
        <v>Jln. Karang Tunggal RT.009 Kel. Karang Tunggal Kec. Tenggarong seberang</v>
      </c>
      <c r="L89" t="str">
        <f>VLOOKUP($A89,'Karyawan PT. MAM'!$D$9:$N$204,6,)</f>
        <v>0812-4022-9886</v>
      </c>
      <c r="M89">
        <f>VLOOKUP($A89,'Karyawan PT. MAM'!$D$9:$N$204,5,)</f>
        <v>44989</v>
      </c>
    </row>
    <row r="90" spans="1:13" x14ac:dyDescent="0.2">
      <c r="A90" s="117" t="s">
        <v>1371</v>
      </c>
      <c r="B90" s="158" t="s">
        <v>1370</v>
      </c>
      <c r="C90" t="str">
        <f>VLOOKUP($A90,'Karyawan PT. MAM'!$D$9:$N$204,7,)</f>
        <v>6402060103030004</v>
      </c>
      <c r="D90" t="str">
        <f t="shared" si="2"/>
        <v>6402060103030004</v>
      </c>
      <c r="E90" t="s">
        <v>1822</v>
      </c>
      <c r="F90" s="253">
        <v>35195</v>
      </c>
      <c r="G90" t="str">
        <f>VLOOKUP($A90,'Karyawan PT. MAM'!$D$9:$N$204,2,)</f>
        <v>Laki2</v>
      </c>
      <c r="H90" t="str">
        <f>VLOOKUP($A90,'Karyawan PT. MAM'!$D$9:$N$204,10,)</f>
        <v>Islam</v>
      </c>
      <c r="I90">
        <v>103</v>
      </c>
      <c r="J90" t="str">
        <f>VLOOKUP($A90,'Karyawan PT. MAM'!$D$9:$N$204,8,)</f>
        <v>Jln. Loa Tebu RT.008 Kel. Loa Tebu Kec. Tenggarong</v>
      </c>
      <c r="K90" t="str">
        <f t="shared" si="3"/>
        <v>Jln. Loa Tebu RT.008 Kel. Loa Tebu Kec. Tenggarong</v>
      </c>
      <c r="L90" t="str">
        <f>VLOOKUP($A90,'Karyawan PT. MAM'!$D$9:$N$204,6,)</f>
        <v>0895-2159-3342</v>
      </c>
      <c r="M90">
        <f>VLOOKUP($A90,'Karyawan PT. MAM'!$D$9:$N$204,5,)</f>
        <v>45005</v>
      </c>
    </row>
    <row r="91" spans="1:13" x14ac:dyDescent="0.2">
      <c r="A91" s="117" t="s">
        <v>1417</v>
      </c>
      <c r="B91" s="158" t="s">
        <v>1416</v>
      </c>
      <c r="C91" t="str">
        <f>VLOOKUP($A91,'Karyawan PT. MAM'!$D$9:$N$204,7,)</f>
        <v>7326051411990001</v>
      </c>
      <c r="D91" t="str">
        <f t="shared" si="2"/>
        <v>7326051411990001</v>
      </c>
      <c r="E91" t="s">
        <v>1823</v>
      </c>
      <c r="F91" s="253">
        <v>28996</v>
      </c>
      <c r="G91" t="str">
        <f>VLOOKUP($A91,'Karyawan PT. MAM'!$D$9:$N$204,2,)</f>
        <v>Laki2</v>
      </c>
      <c r="H91" t="str">
        <f>VLOOKUP($A91,'Karyawan PT. MAM'!$D$9:$N$204,10,)</f>
        <v>Kristen</v>
      </c>
      <c r="I91">
        <v>104</v>
      </c>
      <c r="J91" t="str">
        <f>VLOOKUP($A91,'Karyawan PT. MAM'!$D$9:$N$204,8,)</f>
        <v>Jln. Limbong RT.000 Kel. Sapan Kua Kua Kec. Buntaq kab. Toraja Utara susel</v>
      </c>
      <c r="K91" t="str">
        <f t="shared" si="3"/>
        <v>Jln. Limbong RT.000 Kel. Sapan Kua Kua Kec. Buntaq kab. Toraja Utara susel</v>
      </c>
      <c r="L91" t="str">
        <f>VLOOKUP($A91,'Karyawan PT. MAM'!$D$9:$N$204,6,)</f>
        <v>0813-5560-7629</v>
      </c>
      <c r="M91">
        <f>VLOOKUP($A91,'Karyawan PT. MAM'!$D$9:$N$204,5,)</f>
        <v>45044</v>
      </c>
    </row>
    <row r="92" spans="1:13" x14ac:dyDescent="0.2">
      <c r="A92" s="117" t="s">
        <v>1429</v>
      </c>
      <c r="B92" s="158" t="s">
        <v>1428</v>
      </c>
      <c r="C92" t="str">
        <f>VLOOKUP($A92,'Karyawan PT. MAM'!$D$9:$N$204,7,)</f>
        <v>6472060805690008</v>
      </c>
      <c r="D92" t="str">
        <f t="shared" si="2"/>
        <v>6472060805690008</v>
      </c>
      <c r="E92" t="s">
        <v>1824</v>
      </c>
      <c r="F92" s="253">
        <v>28773</v>
      </c>
      <c r="G92" t="str">
        <f>VLOOKUP($A92,'Karyawan PT. MAM'!$D$9:$N$204,2,)</f>
        <v>Laki2</v>
      </c>
      <c r="H92" t="str">
        <f>VLOOKUP($A92,'Karyawan PT. MAM'!$D$9:$N$204,10,)</f>
        <v>Kristen</v>
      </c>
      <c r="I92">
        <v>105</v>
      </c>
      <c r="J92" t="str">
        <f>VLOOKUP($A92,'Karyawan PT. MAM'!$D$9:$N$204,8,)</f>
        <v>Jln. Plamboyan No.96 RT.017 Kel. Loa Buah Kec. Sungai Kunjang</v>
      </c>
      <c r="K92" t="str">
        <f t="shared" si="3"/>
        <v>Jln. Plamboyan No.96 RT.017 Kel. Loa Buah Kec. Sungai Kunjang</v>
      </c>
      <c r="L92" t="str">
        <f>VLOOKUP($A92,'Karyawan PT. MAM'!$D$9:$N$204,6,)</f>
        <v>0821-5854-6666</v>
      </c>
      <c r="M92">
        <f>VLOOKUP($A92,'Karyawan PT. MAM'!$D$9:$N$204,5,)</f>
        <v>45047</v>
      </c>
    </row>
    <row r="93" spans="1:13" x14ac:dyDescent="0.2">
      <c r="A93" s="117" t="s">
        <v>1452</v>
      </c>
      <c r="B93" s="158" t="s">
        <v>1451</v>
      </c>
      <c r="C93" t="str">
        <f>VLOOKUP($A93,'Karyawan PT. MAM'!$D$9:$N$204,7,)</f>
        <v>6402162805720002</v>
      </c>
      <c r="D93" t="str">
        <f t="shared" si="2"/>
        <v>6402162805720002</v>
      </c>
      <c r="E93" t="s">
        <v>1825</v>
      </c>
      <c r="F93" s="253">
        <v>27540</v>
      </c>
      <c r="G93" t="str">
        <f>VLOOKUP($A93,'Karyawan PT. MAM'!$D$9:$N$204,2,)</f>
        <v>Laki2</v>
      </c>
      <c r="H93" t="str">
        <f>VLOOKUP($A93,'Karyawan PT. MAM'!$D$9:$N$204,10,)</f>
        <v>Katholik</v>
      </c>
      <c r="I93">
        <v>106</v>
      </c>
      <c r="J93" t="str">
        <f>VLOOKUP($A93,'Karyawan PT. MAM'!$D$9:$N$204,8,)</f>
        <v>Jln. Bangun Rejo II RT.033 Kel. Bangun Rejo Kec. Tenggarong Seberang</v>
      </c>
      <c r="K93" t="str">
        <f t="shared" si="3"/>
        <v>Jln. Bangun Rejo II RT.033 Kel. Bangun Rejo Kec. Tenggarong Seberang</v>
      </c>
      <c r="L93" t="str">
        <f>VLOOKUP($A93,'Karyawan PT. MAM'!$D$9:$N$204,6,)</f>
        <v>0812-5382-4099</v>
      </c>
      <c r="M93">
        <f>VLOOKUP($A93,'Karyawan PT. MAM'!$D$9:$N$204,5,)</f>
        <v>45050</v>
      </c>
    </row>
    <row r="94" spans="1:13" x14ac:dyDescent="0.2">
      <c r="A94" s="117" t="s">
        <v>1511</v>
      </c>
      <c r="B94" s="158" t="s">
        <v>1510</v>
      </c>
      <c r="C94" t="str">
        <f>VLOOKUP($A94,'Karyawan PT. MAM'!$D$9:$N$204,7,)</f>
        <v>6402161804780002</v>
      </c>
      <c r="D94" t="str">
        <f t="shared" si="2"/>
        <v>6402161804780002</v>
      </c>
      <c r="E94" t="s">
        <v>1826</v>
      </c>
      <c r="F94" s="253">
        <v>25391</v>
      </c>
      <c r="G94" t="str">
        <f>VLOOKUP($A94,'Karyawan PT. MAM'!$D$9:$N$204,2,)</f>
        <v>Laki2</v>
      </c>
      <c r="H94" t="str">
        <f>VLOOKUP($A94,'Karyawan PT. MAM'!$D$9:$N$204,10,)</f>
        <v>Islam</v>
      </c>
      <c r="I94">
        <v>107</v>
      </c>
      <c r="J94" t="str">
        <f>VLOOKUP($A94,'Karyawan PT. MAM'!$D$9:$N$204,8,)</f>
        <v>Jln. Dusun Pulau Mas RT.007 Kel. Bhuana Jaya Kec. Tenggarong seberang</v>
      </c>
      <c r="K94" t="str">
        <f t="shared" si="3"/>
        <v>Jln. Dusun Pulau Mas RT.007 Kel. Bhuana Jaya Kec. Tenggarong seberang</v>
      </c>
      <c r="L94" t="str">
        <f>VLOOKUP($A94,'Karyawan PT. MAM'!$D$9:$N$204,6,)</f>
        <v>0821-5733-8360</v>
      </c>
      <c r="M94">
        <f>VLOOKUP($A94,'Karyawan PT. MAM'!$D$9:$N$204,5,)</f>
        <v>45080</v>
      </c>
    </row>
    <row r="95" spans="1:13" x14ac:dyDescent="0.2">
      <c r="A95" s="117" t="s">
        <v>1630</v>
      </c>
      <c r="B95" s="158" t="s">
        <v>1629</v>
      </c>
      <c r="C95" t="str">
        <f>VLOOKUP($A95,'Karyawan PT. MAM'!$D$9:$N$204,7,)</f>
        <v>6402161906790002</v>
      </c>
      <c r="D95" t="str">
        <f t="shared" si="2"/>
        <v>6402161906790002</v>
      </c>
      <c r="E95" t="s">
        <v>1827</v>
      </c>
      <c r="F95" s="254">
        <v>29025</v>
      </c>
      <c r="G95" t="str">
        <f>VLOOKUP($A95,'Karyawan PT. MAM'!$D$9:$N$204,2,)</f>
        <v>Laki2</v>
      </c>
      <c r="H95" t="str">
        <f>VLOOKUP($A95,'Karyawan PT. MAM'!$D$9:$N$204,10,)</f>
        <v>Islam</v>
      </c>
      <c r="I95">
        <v>108</v>
      </c>
      <c r="J95" t="str">
        <f>VLOOKUP($A95,'Karyawan PT. MAM'!$D$9:$N$204,8,)</f>
        <v>Jln. Dusun Telaga Kencana RT.005 Kel. Manunggal Jaya Kec. Tenggarong Seberang</v>
      </c>
      <c r="K95" t="str">
        <f t="shared" si="3"/>
        <v>Jln. Dusun Telaga Kencana RT.005 Kel. Manunggal Jaya Kec. Tenggarong Seberang</v>
      </c>
      <c r="L95" t="str">
        <f>VLOOKUP($A95,'Karyawan PT. MAM'!$D$9:$N$204,6,)</f>
        <v>0822-5084-1715</v>
      </c>
      <c r="M95">
        <f>VLOOKUP($A95,'Karyawan PT. MAM'!$D$9:$N$204,5,)</f>
        <v>45159</v>
      </c>
    </row>
    <row r="96" spans="1:13" x14ac:dyDescent="0.2">
      <c r="A96" s="117" t="s">
        <v>1671</v>
      </c>
      <c r="B96" s="158" t="s">
        <v>1670</v>
      </c>
      <c r="C96" t="str">
        <f>VLOOKUP($A96,'Karyawan PT. MAM'!$D$9:$N$204,7,)</f>
        <v>3504141001960001</v>
      </c>
      <c r="D96" t="str">
        <f t="shared" si="2"/>
        <v>3504141001960001</v>
      </c>
      <c r="E96" t="s">
        <v>1828</v>
      </c>
      <c r="F96" s="254">
        <v>35074</v>
      </c>
      <c r="G96" t="str">
        <f>VLOOKUP($A96,'Karyawan PT. MAM'!$D$9:$N$204,2,)</f>
        <v>Laki2</v>
      </c>
      <c r="H96" t="str">
        <f>VLOOKUP($A96,'Karyawan PT. MAM'!$D$9:$N$204,10,)</f>
        <v>Islam</v>
      </c>
      <c r="I96">
        <v>109</v>
      </c>
      <c r="J96" t="str">
        <f>VLOOKUP($A96,'Karyawan PT. MAM'!$D$9:$N$204,8,)</f>
        <v>Jln. Dusun Suka sari RT.022 Kel. Bukit Pariaman Kec. Tenggarong Seberang</v>
      </c>
      <c r="K96" t="str">
        <f t="shared" si="3"/>
        <v>Jln. Dusun Suka sari RT.022 Kel. Bukit Pariaman Kec. Tenggarong Seberang</v>
      </c>
      <c r="L96" t="str">
        <f>VLOOKUP($A96,'Karyawan PT. MAM'!$D$9:$N$204,6,)</f>
        <v>0822-9730-8465</v>
      </c>
      <c r="M96">
        <f>VLOOKUP($A96,'Karyawan PT. MAM'!$D$9:$N$204,5,)</f>
        <v>45174</v>
      </c>
    </row>
    <row r="97" spans="1:13" x14ac:dyDescent="0.2">
      <c r="A97" s="117" t="s">
        <v>1677</v>
      </c>
      <c r="B97" s="158" t="s">
        <v>1676</v>
      </c>
      <c r="C97" t="str">
        <f>VLOOKUP($A97,'Karyawan PT. MAM'!$D$9:$N$204,7,)</f>
        <v>7317160504880002</v>
      </c>
      <c r="D97" t="str">
        <f t="shared" si="2"/>
        <v>7317160504880002</v>
      </c>
      <c r="E97" t="s">
        <v>1829</v>
      </c>
      <c r="F97" s="254">
        <v>35795</v>
      </c>
      <c r="G97" t="str">
        <f>VLOOKUP($A97,'Karyawan PT. MAM'!$D$9:$N$204,2,)</f>
        <v>Laki2</v>
      </c>
      <c r="H97" t="str">
        <f>VLOOKUP($A97,'Karyawan PT. MAM'!$D$9:$N$204,10,)</f>
        <v>Kristen</v>
      </c>
      <c r="I97">
        <v>110</v>
      </c>
      <c r="J97" t="str">
        <f>VLOOKUP($A97,'Karyawan PT. MAM'!$D$9:$N$204,8,)</f>
        <v>Jln. Sungai Pimping RT.017 Kel.Loa duri ulu Kec. Loa janan</v>
      </c>
      <c r="K97" t="str">
        <f t="shared" si="3"/>
        <v>Jln. Sungai Pimping RT.017 Kel.Loa duri ulu Kec. Loa janan</v>
      </c>
      <c r="L97" t="str">
        <f>VLOOKUP($A97,'Karyawan PT. MAM'!$D$9:$N$204,6,)</f>
        <v>0852-5511-6801</v>
      </c>
      <c r="M97">
        <f>VLOOKUP($A97,'Karyawan PT. MAM'!$D$9:$N$204,5,)</f>
        <v>45175</v>
      </c>
    </row>
    <row r="98" spans="1:13" x14ac:dyDescent="0.2">
      <c r="A98" s="117" t="s">
        <v>1730</v>
      </c>
      <c r="B98" s="158" t="s">
        <v>1729</v>
      </c>
      <c r="C98" t="str">
        <f>VLOOKUP($A98,'Karyawan PT. MAM'!$D$9:$N$204,7,)</f>
        <v>3318131508000003</v>
      </c>
      <c r="D98" t="str">
        <f t="shared" si="2"/>
        <v>3318131508000003</v>
      </c>
      <c r="E98" t="s">
        <v>1830</v>
      </c>
      <c r="F98" s="254">
        <v>36753</v>
      </c>
      <c r="G98" t="str">
        <f>VLOOKUP($A98,'Karyawan PT. MAM'!$D$9:$N$204,2,)</f>
        <v>Laki2</v>
      </c>
      <c r="H98" t="str">
        <f>VLOOKUP($A98,'Karyawan PT. MAM'!$D$9:$N$204,10,)</f>
        <v>Islam</v>
      </c>
      <c r="I98">
        <v>111</v>
      </c>
      <c r="J98" t="str">
        <f>VLOOKUP($A98,'Karyawan PT. MAM'!$D$9:$N$204,8,)</f>
        <v>Jln. DSN Argosari RT.012 Kel. Giri Agung Kec. Sebulu Kukar</v>
      </c>
      <c r="K98" t="str">
        <f t="shared" si="3"/>
        <v>Jln. DSN Argosari RT.012 Kel. Giri Agung Kec. Sebulu Kukar</v>
      </c>
      <c r="L98" t="str">
        <f>VLOOKUP($A98,'Karyawan PT. MAM'!$D$9:$N$204,6,)</f>
        <v>0821-5147-8397</v>
      </c>
      <c r="M98">
        <f>VLOOKUP($A98,'Karyawan PT. MAM'!$D$9:$N$204,5,)</f>
        <v>45259</v>
      </c>
    </row>
    <row r="99" spans="1:13" x14ac:dyDescent="0.2">
      <c r="A99" s="117" t="s">
        <v>904</v>
      </c>
      <c r="B99" s="158" t="s">
        <v>903</v>
      </c>
      <c r="C99" t="str">
        <f>VLOOKUP($A99,'Karyawan PT. MAM'!$D$9:$N$204,7,)</f>
        <v>6402130209690001</v>
      </c>
      <c r="D99" t="str">
        <f t="shared" si="2"/>
        <v>6402130209690001</v>
      </c>
      <c r="E99" t="s">
        <v>1773</v>
      </c>
      <c r="F99" s="254">
        <v>25448</v>
      </c>
      <c r="G99" t="str">
        <f>VLOOKUP($A99,'Karyawan PT. MAM'!$D$9:$N$204,2,)</f>
        <v>Laki2</v>
      </c>
      <c r="H99" t="str">
        <f>VLOOKUP($A99,'Karyawan PT. MAM'!$D$9:$N$204,10,)</f>
        <v>Islam</v>
      </c>
      <c r="I99">
        <v>112</v>
      </c>
      <c r="J99" t="str">
        <f>VLOOKUP($A99,'Karyawan PT. MAM'!$D$9:$N$204,8,)</f>
        <v>Jln. Anggrek RT.004 Kel. Bukit Raya Kec. Samboja</v>
      </c>
      <c r="K99" t="str">
        <f t="shared" si="3"/>
        <v>Jln. Anggrek RT.004 Kel. Bukit Raya Kec. Samboja</v>
      </c>
      <c r="L99" t="str">
        <f>VLOOKUP($A99,'Karyawan PT. MAM'!$D$9:$N$204,6,)</f>
        <v>0813-5010-5144</v>
      </c>
      <c r="M99">
        <f>VLOOKUP($A99,'Karyawan PT. MAM'!$D$9:$N$204,5,)</f>
        <v>44817</v>
      </c>
    </row>
    <row r="100" spans="1:13" x14ac:dyDescent="0.2">
      <c r="A100" s="117" t="s">
        <v>948</v>
      </c>
      <c r="B100" s="158" t="s">
        <v>947</v>
      </c>
      <c r="C100" t="str">
        <f>VLOOKUP($A100,'Karyawan PT. MAM'!$D$9:$N$204,7,)</f>
        <v>6472032507890004</v>
      </c>
      <c r="D100" t="str">
        <f t="shared" si="2"/>
        <v>6472032507890004</v>
      </c>
      <c r="E100" t="s">
        <v>1772</v>
      </c>
      <c r="F100" s="254">
        <v>32714</v>
      </c>
      <c r="G100" t="str">
        <f>VLOOKUP($A100,'Karyawan PT. MAM'!$D$9:$N$204,2,)</f>
        <v>Laki2</v>
      </c>
      <c r="H100" t="str">
        <f>VLOOKUP($A100,'Karyawan PT. MAM'!$D$9:$N$204,10,)</f>
        <v>Islam</v>
      </c>
      <c r="I100">
        <v>113</v>
      </c>
      <c r="J100" t="str">
        <f>VLOOKUP($A100,'Karyawan PT. MAM'!$D$9:$N$204,8,)</f>
        <v>Jln. P Suryanata RT. 017 Kel. Bukit pinang Kec. Samarinda ulu</v>
      </c>
      <c r="K100" t="str">
        <f t="shared" si="3"/>
        <v>Jln. P Suryanata RT. 017 Kel. Bukit pinang Kec. Samarinda ulu</v>
      </c>
      <c r="L100" t="str">
        <f>VLOOKUP($A100,'Karyawan PT. MAM'!$D$9:$N$204,6,)</f>
        <v>0816-4553-886</v>
      </c>
      <c r="M100">
        <f>VLOOKUP($A100,'Karyawan PT. MAM'!$D$9:$N$204,5,)</f>
        <v>44832</v>
      </c>
    </row>
    <row r="101" spans="1:13" x14ac:dyDescent="0.2">
      <c r="A101" s="117" t="s">
        <v>950</v>
      </c>
      <c r="B101" s="158" t="s">
        <v>949</v>
      </c>
      <c r="C101" t="str">
        <f>VLOOKUP($A101,'Karyawan PT. MAM'!$D$9:$N$204,7,)</f>
        <v>6402161908830001</v>
      </c>
      <c r="D101" t="str">
        <f t="shared" si="2"/>
        <v>6402161908830001</v>
      </c>
      <c r="E101" t="s">
        <v>1831</v>
      </c>
      <c r="F101" s="254">
        <v>30547</v>
      </c>
      <c r="G101" t="str">
        <f>VLOOKUP($A101,'Karyawan PT. MAM'!$D$9:$N$204,2,)</f>
        <v>Laki2</v>
      </c>
      <c r="H101" t="str">
        <f>VLOOKUP($A101,'Karyawan PT. MAM'!$D$9:$N$204,10,)</f>
        <v>Islam</v>
      </c>
      <c r="I101">
        <v>114</v>
      </c>
      <c r="J101" t="str">
        <f>VLOOKUP($A101,'Karyawan PT. MAM'!$D$9:$N$204,8,)</f>
        <v>Jln. Bangun rejo RT.008 Kel. Bangun rejo Kec. Tenggarong seberang</v>
      </c>
      <c r="K101" t="str">
        <f t="shared" si="3"/>
        <v>Jln. Bangun rejo RT.008 Kel. Bangun rejo Kec. Tenggarong seberang</v>
      </c>
      <c r="L101" t="str">
        <f>VLOOKUP($A101,'Karyawan PT. MAM'!$D$9:$N$204,6,)</f>
        <v>0853-9393-7292</v>
      </c>
      <c r="M101">
        <f>VLOOKUP($A101,'Karyawan PT. MAM'!$D$9:$N$204,5,)</f>
        <v>44832</v>
      </c>
    </row>
    <row r="102" spans="1:13" x14ac:dyDescent="0.2">
      <c r="A102" s="117" t="s">
        <v>991</v>
      </c>
      <c r="B102" s="158" t="s">
        <v>990</v>
      </c>
      <c r="C102" t="str">
        <f>VLOOKUP($A102,'Karyawan PT. MAM'!$D$9:$N$204,7,)</f>
        <v>6406021112680001</v>
      </c>
      <c r="D102" t="str">
        <f t="shared" si="2"/>
        <v>6406021112680001</v>
      </c>
      <c r="E102" t="s">
        <v>1767</v>
      </c>
      <c r="F102" s="254">
        <v>25183</v>
      </c>
      <c r="G102" t="str">
        <f>VLOOKUP($A102,'Karyawan PT. MAM'!$D$9:$N$204,2,)</f>
        <v>Laki2</v>
      </c>
      <c r="H102" t="str">
        <f>VLOOKUP($A102,'Karyawan PT. MAM'!$D$9:$N$204,10,)</f>
        <v>Kristen</v>
      </c>
      <c r="I102">
        <v>115</v>
      </c>
      <c r="J102" t="str">
        <f>VLOOKUP($A102,'Karyawan PT. MAM'!$D$9:$N$204,8,)</f>
        <v>Jln. Pulau Sapi RT. 009 Kel. Pulau Sapi Kec. Mentarang Kab Malinau Kaltara</v>
      </c>
      <c r="K102" t="str">
        <f t="shared" si="3"/>
        <v>Jln. Pulau Sapi RT. 009 Kel. Pulau Sapi Kec. Mentarang Kab Malinau Kaltara</v>
      </c>
      <c r="L102" t="str">
        <f>VLOOKUP($A102,'Karyawan PT. MAM'!$D$9:$N$204,6,)</f>
        <v>0813-4858-7840</v>
      </c>
      <c r="M102">
        <f>VLOOKUP($A102,'Karyawan PT. MAM'!$D$9:$N$204,5,)</f>
        <v>44847</v>
      </c>
    </row>
    <row r="103" spans="1:13" x14ac:dyDescent="0.2">
      <c r="A103" s="117" t="s">
        <v>1023</v>
      </c>
      <c r="B103" s="158" t="s">
        <v>1022</v>
      </c>
      <c r="C103" t="str">
        <f>VLOOKUP($A103,'Karyawan PT. MAM'!$D$9:$N$204,7,)</f>
        <v>5101051612970000</v>
      </c>
      <c r="D103" t="str">
        <f t="shared" si="2"/>
        <v>5101051612970000</v>
      </c>
      <c r="E103" t="s">
        <v>1832</v>
      </c>
      <c r="F103" s="254">
        <v>35780</v>
      </c>
      <c r="G103" t="str">
        <f>VLOOKUP($A103,'Karyawan PT. MAM'!$D$9:$N$204,2,)</f>
        <v>Laki2</v>
      </c>
      <c r="H103" t="str">
        <f>VLOOKUP($A103,'Karyawan PT. MAM'!$D$9:$N$204,10,)</f>
        <v>Hindu</v>
      </c>
      <c r="I103">
        <v>116</v>
      </c>
      <c r="J103" t="str">
        <f>VLOOKUP($A103,'Karyawan PT. MAM'!$D$9:$N$204,8,)</f>
        <v>Jln. Dusun Sida Karya RT.016 Kel. Kerta Buana Kec. Tenggarong Seberang</v>
      </c>
      <c r="K103" t="str">
        <f t="shared" si="3"/>
        <v>Jln. Dusun Sida Karya RT.016 Kel. Kerta Buana Kec. Tenggarong Seberang</v>
      </c>
      <c r="L103" t="str">
        <f>VLOOKUP($A103,'Karyawan PT. MAM'!$D$9:$N$204,6,)</f>
        <v>0822-2513-1534</v>
      </c>
      <c r="M103">
        <f>VLOOKUP($A103,'Karyawan PT. MAM'!$D$9:$N$204,5,)</f>
        <v>44855</v>
      </c>
    </row>
    <row r="104" spans="1:13" x14ac:dyDescent="0.2">
      <c r="A104" s="117" t="s">
        <v>1183</v>
      </c>
      <c r="B104" s="158" t="s">
        <v>1182</v>
      </c>
      <c r="C104" t="str">
        <f>VLOOKUP($A104,'Karyawan PT. MAM'!$D$9:$N$204,7,)</f>
        <v>6402162205650002</v>
      </c>
      <c r="D104" t="str">
        <f t="shared" si="2"/>
        <v>6402162205650002</v>
      </c>
      <c r="E104" t="s">
        <v>1833</v>
      </c>
      <c r="F104" s="254">
        <v>23874</v>
      </c>
      <c r="G104" t="str">
        <f>VLOOKUP($A104,'Karyawan PT. MAM'!$D$9:$N$204,2,)</f>
        <v>Laki2</v>
      </c>
      <c r="H104" t="str">
        <f>VLOOKUP($A104,'Karyawan PT. MAM'!$D$9:$N$204,10,)</f>
        <v>Katholik</v>
      </c>
      <c r="I104">
        <v>117</v>
      </c>
      <c r="J104" t="str">
        <f>VLOOKUP($A104,'Karyawan PT. MAM'!$D$9:$N$204,8,)</f>
        <v>Jln. Bangun Rejo RT.001 Kel. Bangun Rejo Kec. Tenggarong</v>
      </c>
      <c r="K104" t="str">
        <f t="shared" si="3"/>
        <v>Jln. Bangun Rejo RT.001 Kel. Bangun Rejo Kec. Tenggarong</v>
      </c>
      <c r="L104" t="str">
        <f>VLOOKUP($A104,'Karyawan PT. MAM'!$D$9:$N$204,6,)</f>
        <v>0821-5419-8592</v>
      </c>
      <c r="M104">
        <f>VLOOKUP($A104,'Karyawan PT. MAM'!$D$9:$N$204,5,)</f>
        <v>44880</v>
      </c>
    </row>
    <row r="105" spans="1:13" x14ac:dyDescent="0.2">
      <c r="A105" s="117" t="s">
        <v>1320</v>
      </c>
      <c r="B105" s="158" t="s">
        <v>1319</v>
      </c>
      <c r="C105" t="str">
        <f>VLOOKUP($A105,'Karyawan PT. MAM'!$D$9:$N$204,7,)</f>
        <v>6405051306730001</v>
      </c>
      <c r="D105" t="str">
        <f t="shared" si="2"/>
        <v>6405051306730001</v>
      </c>
      <c r="E105" t="s">
        <v>1834</v>
      </c>
      <c r="F105" s="254">
        <v>26828</v>
      </c>
      <c r="G105" t="str">
        <f>VLOOKUP($A105,'Karyawan PT. MAM'!$D$9:$N$204,2,)</f>
        <v>Laki2</v>
      </c>
      <c r="H105" t="str">
        <f>VLOOKUP($A105,'Karyawan PT. MAM'!$D$9:$N$204,10,)</f>
        <v>Kristen</v>
      </c>
      <c r="I105">
        <v>118</v>
      </c>
      <c r="J105" t="str">
        <f>VLOOKUP($A105,'Karyawan PT. MAM'!$D$9:$N$204,8,)</f>
        <v>Jln. Long Bawan RT.004 Kel. Long Bawan Kec. Krayan Kaltara</v>
      </c>
      <c r="K105" t="str">
        <f t="shared" si="3"/>
        <v>Jln. Long Bawan RT.004 Kel. Long Bawan Kec. Krayan Kaltara</v>
      </c>
      <c r="L105" t="str">
        <f>VLOOKUP($A105,'Karyawan PT. MAM'!$D$9:$N$204,6,)</f>
        <v>0821-3322-3152</v>
      </c>
      <c r="M105">
        <f>VLOOKUP($A105,'Karyawan PT. MAM'!$D$9:$N$204,5,)</f>
        <v>44978</v>
      </c>
    </row>
    <row r="106" spans="1:13" x14ac:dyDescent="0.2">
      <c r="A106" s="117" t="s">
        <v>1360</v>
      </c>
      <c r="B106" s="158" t="s">
        <v>1359</v>
      </c>
      <c r="C106" t="str">
        <f>VLOOKUP($A106,'Karyawan PT. MAM'!$D$9:$N$204,7,)</f>
        <v>6402161210880002</v>
      </c>
      <c r="D106" t="str">
        <f t="shared" si="2"/>
        <v>6402161210880002</v>
      </c>
      <c r="E106" t="s">
        <v>1835</v>
      </c>
      <c r="F106" s="254">
        <v>33798</v>
      </c>
      <c r="G106" t="str">
        <f>VLOOKUP($A106,'Karyawan PT. MAM'!$D$9:$N$204,2,)</f>
        <v>Laki2</v>
      </c>
      <c r="H106" t="str">
        <f>VLOOKUP($A106,'Karyawan PT. MAM'!$D$9:$N$204,10,)</f>
        <v>Islam</v>
      </c>
      <c r="I106">
        <v>119</v>
      </c>
      <c r="J106" t="str">
        <f>VLOOKUP($A106,'Karyawan PT. MAM'!$D$9:$N$204,8,)</f>
        <v>Jln. Kerata buana RT.010 Kel. Kerta Buana Kec. Tenggarong Seberang</v>
      </c>
      <c r="K106" t="str">
        <f t="shared" si="3"/>
        <v>Jln. Kerata buana RT.010 Kel. Kerta Buana Kec. Tenggarong Seberang</v>
      </c>
      <c r="L106" t="str">
        <f>VLOOKUP($A106,'Karyawan PT. MAM'!$D$9:$N$204,6,)</f>
        <v>0822-6146-8427</v>
      </c>
      <c r="M106">
        <f>VLOOKUP($A106,'Karyawan PT. MAM'!$D$9:$N$204,5,)</f>
        <v>44991</v>
      </c>
    </row>
    <row r="107" spans="1:13" x14ac:dyDescent="0.2">
      <c r="A107" s="117" t="s">
        <v>1399</v>
      </c>
      <c r="B107" s="158" t="s">
        <v>1398</v>
      </c>
      <c r="C107" t="str">
        <f>VLOOKUP($A107,'Karyawan PT. MAM'!$D$9:$N$204,7,)</f>
        <v>6402072109840001</v>
      </c>
      <c r="D107" t="str">
        <f t="shared" si="2"/>
        <v>6402072109840001</v>
      </c>
      <c r="E107" t="s">
        <v>1836</v>
      </c>
      <c r="F107" s="254">
        <v>30946</v>
      </c>
      <c r="G107" t="str">
        <f>VLOOKUP($A107,'Karyawan PT. MAM'!$D$9:$N$204,2,)</f>
        <v>Laki2</v>
      </c>
      <c r="H107" t="str">
        <f>VLOOKUP($A107,'Karyawan PT. MAM'!$D$9:$N$204,10,)</f>
        <v>Islam</v>
      </c>
      <c r="I107">
        <v>120</v>
      </c>
      <c r="J107" t="str">
        <f>VLOOKUP($A107,'Karyawan PT. MAM'!$D$9:$N$204,8,)</f>
        <v>Jln. Dusun Telaga kencana RT.018 Kel. Manunggal Jaya Kec. Tengarong Seberang</v>
      </c>
      <c r="K107" t="str">
        <f t="shared" si="3"/>
        <v>Jln. Dusun Telaga kencana RT.018 Kel. Manunggal Jaya Kec. Tengarong Seberang</v>
      </c>
      <c r="L107" t="str">
        <f>VLOOKUP($A107,'Karyawan PT. MAM'!$D$9:$N$204,6,)</f>
        <v>0853-8719-1030</v>
      </c>
      <c r="M107">
        <f>VLOOKUP($A107,'Karyawan PT. MAM'!$D$9:$N$204,5,)</f>
        <v>45019</v>
      </c>
    </row>
    <row r="108" spans="1:13" x14ac:dyDescent="0.2">
      <c r="A108" s="117" t="s">
        <v>1434</v>
      </c>
      <c r="B108" s="158" t="s">
        <v>1433</v>
      </c>
      <c r="C108" t="str">
        <f>VLOOKUP($A108,'Karyawan PT. MAM'!$D$9:$N$204,7,)</f>
        <v>7318292406980001</v>
      </c>
      <c r="D108" t="str">
        <f t="shared" si="2"/>
        <v>7318292406980001</v>
      </c>
      <c r="E108" t="s">
        <v>1837</v>
      </c>
      <c r="F108" s="254">
        <v>35970</v>
      </c>
      <c r="G108" t="str">
        <f>VLOOKUP($A108,'Karyawan PT. MAM'!$D$9:$N$204,2,)</f>
        <v>Laki2</v>
      </c>
      <c r="H108" t="str">
        <f>VLOOKUP($A108,'Karyawan PT. MAM'!$D$9:$N$204,10,)</f>
        <v>Islam</v>
      </c>
      <c r="I108">
        <v>121</v>
      </c>
      <c r="J108" t="str">
        <f>VLOOKUP($A108,'Karyawan PT. MAM'!$D$9:$N$204,8,)</f>
        <v>Jln. Dusun karya Jaya RT.019 Kel. Mulawarman Kec. Tenggarong seberang</v>
      </c>
      <c r="K108" t="str">
        <f t="shared" si="3"/>
        <v>Jln. Dusun karya Jaya RT.019 Kel. Mulawarman Kec. Tenggarong seberang</v>
      </c>
      <c r="L108" t="str">
        <f>VLOOKUP($A108,'Karyawan PT. MAM'!$D$9:$N$204,6,)</f>
        <v>0812-5576-6083</v>
      </c>
      <c r="M108">
        <f>VLOOKUP($A108,'Karyawan PT. MAM'!$D$9:$N$204,5,)</f>
        <v>45047</v>
      </c>
    </row>
    <row r="109" spans="1:13" x14ac:dyDescent="0.2">
      <c r="A109" s="117" t="s">
        <v>1469</v>
      </c>
      <c r="B109" s="158" t="s">
        <v>1507</v>
      </c>
      <c r="C109" t="str">
        <f>VLOOKUP($A109,'Karyawan PT. MAM'!$D$9:$N$204,7,)</f>
        <v>6402160401770001</v>
      </c>
      <c r="D109" t="str">
        <f t="shared" si="2"/>
        <v>6402160401770001</v>
      </c>
      <c r="E109" t="s">
        <v>1838</v>
      </c>
      <c r="F109" s="254">
        <v>28341</v>
      </c>
      <c r="G109" t="str">
        <f>VLOOKUP($A109,'Karyawan PT. MAM'!$D$9:$N$204,2,)</f>
        <v>Laki2</v>
      </c>
      <c r="H109" t="str">
        <f>VLOOKUP($A109,'Karyawan PT. MAM'!$D$9:$N$204,10,)</f>
        <v>Islam</v>
      </c>
      <c r="I109">
        <v>122</v>
      </c>
      <c r="J109" t="str">
        <f>VLOOKUP($A109,'Karyawan PT. MAM'!$D$9:$N$204,8,)</f>
        <v>Jln. Loa Raya RT.003 Kel. Loa Raya Kec. Tenggarong Seberang</v>
      </c>
      <c r="K109" t="str">
        <f t="shared" si="3"/>
        <v>Jln. Loa Raya RT.003 Kel. Loa Raya Kec. Tenggarong Seberang</v>
      </c>
      <c r="L109" t="str">
        <f>VLOOKUP($A109,'Karyawan PT. MAM'!$D$9:$N$204,6,)</f>
        <v>0853-9333-9616</v>
      </c>
      <c r="M109">
        <f>VLOOKUP($A109,'Karyawan PT. MAM'!$D$9:$N$204,5,)</f>
        <v>45055</v>
      </c>
    </row>
    <row r="110" spans="1:13" x14ac:dyDescent="0.2">
      <c r="A110" s="117" t="s">
        <v>749</v>
      </c>
      <c r="B110" s="158" t="s">
        <v>722</v>
      </c>
      <c r="C110" t="str">
        <f>VLOOKUP($A110,'Karyawan PT. MAM'!$D$9:$N$204,7,)</f>
        <v>6402131409940004</v>
      </c>
      <c r="D110" t="str">
        <f t="shared" si="2"/>
        <v>6402131409940004</v>
      </c>
      <c r="E110" t="s">
        <v>1839</v>
      </c>
      <c r="F110" s="254">
        <v>34591</v>
      </c>
      <c r="G110" t="str">
        <f>VLOOKUP($A110,'Karyawan PT. MAM'!$D$9:$N$204,2,)</f>
        <v>Laki2</v>
      </c>
      <c r="H110" t="str">
        <f>VLOOKUP($A110,'Karyawan PT. MAM'!$D$9:$N$204,10,)</f>
        <v>Islam</v>
      </c>
      <c r="I110">
        <v>123</v>
      </c>
      <c r="J110" t="str">
        <f>VLOOKUP($A110,'Karyawan PT. MAM'!$D$9:$N$204,8,)</f>
        <v>Jln. Soekarno Hatta Km.26 RT. 002 Kel. Karya Merdeka Kec. Samboja Kutai Kartanegara</v>
      </c>
      <c r="K110" t="str">
        <f t="shared" si="3"/>
        <v>Jln. Soekarno Hatta Km.26 RT. 002 Kel. Karya Merdeka Kec. Samboja Kutai Kartanegara</v>
      </c>
      <c r="L110" t="str">
        <f>VLOOKUP($A110,'Karyawan PT. MAM'!$D$9:$N$204,6,)</f>
        <v>0813-4830-5810</v>
      </c>
      <c r="M110">
        <f>VLOOKUP($A110,'Karyawan PT. MAM'!$D$9:$N$204,5,)</f>
        <v>44776</v>
      </c>
    </row>
    <row r="111" spans="1:13" x14ac:dyDescent="0.2">
      <c r="A111" s="117" t="s">
        <v>1587</v>
      </c>
      <c r="B111" s="158" t="s">
        <v>1586</v>
      </c>
      <c r="C111" t="str">
        <f>VLOOKUP($A111,'Karyawan PT. MAM'!$D$9:$N$204,7,)</f>
        <v>6402070710760004</v>
      </c>
      <c r="D111" t="str">
        <f t="shared" si="2"/>
        <v>6402070710760004</v>
      </c>
      <c r="E111" t="s">
        <v>1840</v>
      </c>
      <c r="F111" s="254">
        <v>28040</v>
      </c>
      <c r="G111" t="str">
        <f>VLOOKUP($A111,'Karyawan PT. MAM'!$D$9:$N$204,2,)</f>
        <v>Laki2</v>
      </c>
      <c r="H111" t="str">
        <f>VLOOKUP($A111,'Karyawan PT. MAM'!$D$9:$N$204,10,)</f>
        <v>Islam</v>
      </c>
      <c r="I111">
        <v>124</v>
      </c>
      <c r="J111" t="str">
        <f>VLOOKUP($A111,'Karyawan PT. MAM'!$D$9:$N$204,8,)</f>
        <v>Jln. Beloro RT.008 Kel.Beloro Kec. Sebulu</v>
      </c>
      <c r="K111" t="str">
        <f t="shared" si="3"/>
        <v>Jln. Beloro RT.008 Kel.Beloro Kec. Sebulu</v>
      </c>
      <c r="L111" t="str">
        <f>VLOOKUP($A111,'Karyawan PT. MAM'!$D$9:$N$204,6,)</f>
        <v>0812-7666-6530</v>
      </c>
      <c r="M111">
        <f>VLOOKUP($A111,'Karyawan PT. MAM'!$D$9:$N$204,5,)</f>
        <v>45133</v>
      </c>
    </row>
    <row r="112" spans="1:13" x14ac:dyDescent="0.2">
      <c r="A112" s="117" t="s">
        <v>1652</v>
      </c>
      <c r="B112" s="158" t="s">
        <v>1651</v>
      </c>
      <c r="C112" t="str">
        <f>VLOOKUP($A112,'Karyawan PT. MAM'!$D$9:$N$204,7,)</f>
        <v>6402100708830003</v>
      </c>
      <c r="D112" t="str">
        <f t="shared" si="2"/>
        <v>6402100708830003</v>
      </c>
      <c r="E112" t="s">
        <v>1841</v>
      </c>
      <c r="F112" s="254">
        <v>30535</v>
      </c>
      <c r="G112" t="str">
        <f>VLOOKUP($A112,'Karyawan PT. MAM'!$D$9:$N$204,2,)</f>
        <v>Laki2</v>
      </c>
      <c r="H112" t="str">
        <f>VLOOKUP($A112,'Karyawan PT. MAM'!$D$9:$N$204,10,)</f>
        <v>Islam</v>
      </c>
      <c r="I112">
        <v>125</v>
      </c>
      <c r="J112" t="str">
        <f>VLOOKUP($A112,'Karyawan PT. MAM'!$D$9:$N$204,8,)</f>
        <v>Jln. P Suryanata RT. 039 Gg Tinggiran Kel. Air putih Kec. Samarinda ulu</v>
      </c>
      <c r="K112" t="str">
        <f t="shared" si="3"/>
        <v>Jln. P Suryanata RT. 039 Gg Tinggiran Kel. Air putih Kec. Samarinda ulu</v>
      </c>
      <c r="L112" t="str">
        <f>VLOOKUP($A112,'Karyawan PT. MAM'!$D$9:$N$204,6,)</f>
        <v>0822-3102-3281</v>
      </c>
      <c r="M112">
        <f>VLOOKUP($A112,'Karyawan PT. MAM'!$D$9:$N$204,5,)</f>
        <v>45166</v>
      </c>
    </row>
    <row r="113" spans="1:13" x14ac:dyDescent="0.2">
      <c r="A113" s="117" t="s">
        <v>1665</v>
      </c>
      <c r="B113" s="158" t="s">
        <v>1664</v>
      </c>
      <c r="C113" t="str">
        <f>VLOOKUP($A113,'Karyawan PT. MAM'!$D$9:$N$204,7,)</f>
        <v>6402030608740002</v>
      </c>
      <c r="D113" t="str">
        <f t="shared" si="2"/>
        <v>6402030608740002</v>
      </c>
      <c r="E113" t="s">
        <v>1842</v>
      </c>
      <c r="F113" s="254">
        <v>29073</v>
      </c>
      <c r="G113" t="str">
        <f>VLOOKUP($A113,'Karyawan PT. MAM'!$D$9:$N$204,2,)</f>
        <v>Laki2</v>
      </c>
      <c r="H113" t="str">
        <f>VLOOKUP($A113,'Karyawan PT. MAM'!$D$9:$N$204,10,)</f>
        <v>Kristen</v>
      </c>
      <c r="I113">
        <v>126</v>
      </c>
      <c r="J113" t="str">
        <f>VLOOKUP($A113,'Karyawan PT. MAM'!$D$9:$N$204,8,)</f>
        <v>Jln. Air Terjun RT.021 Kel. Loa Duri Ilir Kec. Loa Janan</v>
      </c>
      <c r="K113" t="str">
        <f t="shared" si="3"/>
        <v>Jln. Air Terjun RT.021 Kel. Loa Duri Ilir Kec. Loa Janan</v>
      </c>
      <c r="L113" t="str">
        <f>VLOOKUP($A113,'Karyawan PT. MAM'!$D$9:$N$204,6,)</f>
        <v>0821-5876-5007</v>
      </c>
      <c r="M113">
        <f>VLOOKUP($A113,'Karyawan PT. MAM'!$D$9:$N$204,5,)</f>
        <v>45173</v>
      </c>
    </row>
    <row r="114" spans="1:13" x14ac:dyDescent="0.2">
      <c r="A114" s="117" t="s">
        <v>1683</v>
      </c>
      <c r="B114" s="158" t="s">
        <v>1682</v>
      </c>
      <c r="C114" t="str">
        <f>VLOOKUP($A114,'Karyawan PT. MAM'!$D$9:$N$204,7,)</f>
        <v>6402060705010004</v>
      </c>
      <c r="D114" t="str">
        <f t="shared" si="2"/>
        <v>6402060705010004</v>
      </c>
      <c r="E114" t="s">
        <v>1843</v>
      </c>
      <c r="F114" s="254">
        <v>37018</v>
      </c>
      <c r="G114" t="str">
        <f>VLOOKUP($A114,'Karyawan PT. MAM'!$D$9:$N$204,2,)</f>
        <v>Laki2</v>
      </c>
      <c r="H114" t="str">
        <f>VLOOKUP($A114,'Karyawan PT. MAM'!$D$9:$N$204,10,)</f>
        <v>Islam</v>
      </c>
      <c r="I114">
        <v>127</v>
      </c>
      <c r="J114" t="str">
        <f>VLOOKUP($A114,'Karyawan PT. MAM'!$D$9:$N$204,8,)</f>
        <v xml:space="preserve">Jln. Loa Tebu RT. 012 Kel. Loa Tebu Kec. Tenggarong </v>
      </c>
      <c r="K114" t="str">
        <f t="shared" si="3"/>
        <v xml:space="preserve">Jln. Loa Tebu RT. 012 Kel. Loa Tebu Kec. Tenggarong </v>
      </c>
      <c r="L114" t="str">
        <f>VLOOKUP($A114,'Karyawan PT. MAM'!$D$9:$N$204,6,)</f>
        <v>0823-5243-9136</v>
      </c>
      <c r="M114">
        <f>VLOOKUP($A114,'Karyawan PT. MAM'!$D$9:$N$204,5,)</f>
        <v>45175</v>
      </c>
    </row>
    <row r="115" spans="1:13" x14ac:dyDescent="0.2">
      <c r="A115" s="117" t="s">
        <v>1694</v>
      </c>
      <c r="B115" s="158" t="s">
        <v>1693</v>
      </c>
      <c r="C115" t="str">
        <f>VLOOKUP($A115,'Karyawan PT. MAM'!$D$9:$N$204,7,)</f>
        <v>6402162507830002</v>
      </c>
      <c r="D115" t="str">
        <f t="shared" si="2"/>
        <v>6402162507830002</v>
      </c>
      <c r="E115" t="s">
        <v>1844</v>
      </c>
      <c r="F115" s="254">
        <v>30522</v>
      </c>
      <c r="G115" t="str">
        <f>VLOOKUP($A115,'Karyawan PT. MAM'!$D$9:$N$204,2,)</f>
        <v>Laki2</v>
      </c>
      <c r="H115" t="str">
        <f>VLOOKUP($A115,'Karyawan PT. MAM'!$D$9:$N$204,10,)</f>
        <v>Islam</v>
      </c>
      <c r="I115">
        <v>128</v>
      </c>
      <c r="J115" t="str">
        <f>VLOOKUP($A115,'Karyawan PT. MAM'!$D$9:$N$204,8,)</f>
        <v>Jln. Dusun sumber rejo RT.019 Kel. Bangun rejo Kec. Tenggarong seberang</v>
      </c>
      <c r="K115" t="str">
        <f t="shared" si="3"/>
        <v>Jln. Dusun sumber rejo RT.019 Kel. Bangun rejo Kec. Tenggarong seberang</v>
      </c>
      <c r="L115" t="str">
        <f>VLOOKUP($A115,'Karyawan PT. MAM'!$D$9:$N$204,6,)</f>
        <v>0823-5062-4081</v>
      </c>
      <c r="M115">
        <f>VLOOKUP($A115,'Karyawan PT. MAM'!$D$9:$N$204,5,)</f>
        <v>45182</v>
      </c>
    </row>
    <row r="116" spans="1:13" x14ac:dyDescent="0.2">
      <c r="A116" s="117" t="s">
        <v>982</v>
      </c>
      <c r="B116" s="158" t="s">
        <v>981</v>
      </c>
      <c r="C116" t="str">
        <f>VLOOKUP($A116,'Karyawan PT. MAM'!$D$9:$N$204,7,)</f>
        <v>6472030110760001</v>
      </c>
      <c r="D116" t="str">
        <f t="shared" si="2"/>
        <v>6472030110760001</v>
      </c>
      <c r="E116" t="s">
        <v>1772</v>
      </c>
      <c r="F116" s="254">
        <v>28034</v>
      </c>
      <c r="G116" t="str">
        <f>VLOOKUP($A116,'Karyawan PT. MAM'!$D$9:$N$204,2,)</f>
        <v>Laki2</v>
      </c>
      <c r="H116" t="str">
        <f>VLOOKUP($A116,'Karyawan PT. MAM'!$D$9:$N$204,10,)</f>
        <v>Islam</v>
      </c>
      <c r="I116">
        <v>129</v>
      </c>
      <c r="J116" t="str">
        <f>VLOOKUP($A116,'Karyawan PT. MAM'!$D$9:$N$204,8,)</f>
        <v>Jln. P. suryanata Gg. Saka RT.016 Kel. Bukit Pinang Kec. Samarinda ulu</v>
      </c>
      <c r="K116" t="str">
        <f t="shared" si="3"/>
        <v>Jln. P. suryanata Gg. Saka RT.016 Kel. Bukit Pinang Kec. Samarinda ulu</v>
      </c>
      <c r="L116" t="str">
        <f>VLOOKUP($A116,'Karyawan PT. MAM'!$D$9:$N$204,6,)</f>
        <v>0813-4865-3707</v>
      </c>
      <c r="M116">
        <f>VLOOKUP($A116,'Karyawan PT. MAM'!$D$9:$N$204,5,)</f>
        <v>44843</v>
      </c>
    </row>
    <row r="117" spans="1:13" x14ac:dyDescent="0.2">
      <c r="A117" s="117" t="s">
        <v>1050</v>
      </c>
      <c r="B117" s="158" t="s">
        <v>1049</v>
      </c>
      <c r="C117" t="str">
        <f>VLOOKUP($A117,'Karyawan PT. MAM'!$D$9:$N$204,7,)</f>
        <v>6407111204750001</v>
      </c>
      <c r="D117" t="str">
        <f t="shared" si="2"/>
        <v>6407111204750001</v>
      </c>
      <c r="E117" t="s">
        <v>1845</v>
      </c>
      <c r="F117" s="254">
        <v>27486</v>
      </c>
      <c r="G117" t="str">
        <f>VLOOKUP($A117,'Karyawan PT. MAM'!$D$9:$N$204,2,)</f>
        <v>Laki2</v>
      </c>
      <c r="H117" t="str">
        <f>VLOOKUP($A117,'Karyawan PT. MAM'!$D$9:$N$204,10,)</f>
        <v>Katholik</v>
      </c>
      <c r="I117">
        <v>130</v>
      </c>
      <c r="J117" t="str">
        <f>VLOOKUP($A117,'Karyawan PT. MAM'!$D$9:$N$204,8,)</f>
        <v>Jln. Poros Lintas Kabupaten RT.004 Kel. Resak Kec. Bongah Kubar</v>
      </c>
      <c r="K117" t="str">
        <f t="shared" si="3"/>
        <v>Jln. Poros Lintas Kabupaten RT.004 Kel. Resak Kec. Bongah Kubar</v>
      </c>
      <c r="L117" t="str">
        <f>VLOOKUP($A117,'Karyawan PT. MAM'!$D$9:$N$204,6,)</f>
        <v>0821-5060-1221</v>
      </c>
      <c r="M117">
        <f>VLOOKUP($A117,'Karyawan PT. MAM'!$D$9:$N$204,5,)</f>
        <v>44861</v>
      </c>
    </row>
    <row r="118" spans="1:13" x14ac:dyDescent="0.2">
      <c r="A118" s="117" t="s">
        <v>1336</v>
      </c>
      <c r="B118" s="158" t="s">
        <v>1369</v>
      </c>
      <c r="C118" t="str">
        <f>VLOOKUP($A118,'Karyawan PT. MAM'!$D$9:$N$204,7,)</f>
        <v>6402162409790004</v>
      </c>
      <c r="D118" t="str">
        <f t="shared" si="2"/>
        <v>6402162409790004</v>
      </c>
      <c r="E118" t="s">
        <v>1790</v>
      </c>
      <c r="F118" s="254">
        <v>29122</v>
      </c>
      <c r="G118" t="str">
        <f>VLOOKUP($A118,'Karyawan PT. MAM'!$D$9:$N$204,2,)</f>
        <v>Laki2</v>
      </c>
      <c r="H118" t="str">
        <f>VLOOKUP($A118,'Karyawan PT. MAM'!$D$9:$N$204,10,)</f>
        <v>Islam</v>
      </c>
      <c r="I118">
        <v>131</v>
      </c>
      <c r="J118" t="str">
        <f>VLOOKUP($A118,'Karyawan PT. MAM'!$D$9:$N$204,8,)</f>
        <v>Jln. Bangun Rejo RT.008 Kel. Bangunrejo Kec. Tenggarong Seberang</v>
      </c>
      <c r="K118" t="str">
        <f t="shared" si="3"/>
        <v>Jln. Bangun Rejo RT.008 Kel. Bangunrejo Kec. Tenggarong Seberang</v>
      </c>
      <c r="L118" t="str">
        <f>VLOOKUP($A118,'Karyawan PT. MAM'!$D$9:$N$204,6,)</f>
        <v>0852-4666-1979</v>
      </c>
      <c r="M118">
        <f>VLOOKUP($A118,'Karyawan PT. MAM'!$D$9:$N$204,5,)</f>
        <v>44987</v>
      </c>
    </row>
    <row r="119" spans="1:13" x14ac:dyDescent="0.2">
      <c r="A119" s="117" t="s">
        <v>1393</v>
      </c>
      <c r="B119" s="158" t="s">
        <v>1392</v>
      </c>
      <c r="C119" t="str">
        <f>VLOOKUP($A119,'Karyawan PT. MAM'!$D$9:$N$204,7,)</f>
        <v>6402161201730002</v>
      </c>
      <c r="D119" t="str">
        <f t="shared" si="2"/>
        <v>6402161201730002</v>
      </c>
      <c r="E119" t="s">
        <v>1846</v>
      </c>
      <c r="F119" s="254">
        <v>26676</v>
      </c>
      <c r="G119" t="str">
        <f>VLOOKUP($A119,'Karyawan PT. MAM'!$D$9:$N$204,2,)</f>
        <v>Laki2</v>
      </c>
      <c r="H119" t="str">
        <f>VLOOKUP($A119,'Karyawan PT. MAM'!$D$9:$N$204,10,)</f>
        <v>Islam</v>
      </c>
      <c r="I119">
        <v>132</v>
      </c>
      <c r="J119" t="str">
        <f>VLOOKUP($A119,'Karyawan PT. MAM'!$D$9:$N$204,8,)</f>
        <v>Jln. Sukamaju RT.005 Kel. Sukamaju Kec. Tenggarong Seberang</v>
      </c>
      <c r="K119" t="str">
        <f t="shared" si="3"/>
        <v>Jln. Sukamaju RT.005 Kel. Sukamaju Kec. Tenggarong Seberang</v>
      </c>
      <c r="L119" t="str">
        <f>VLOOKUP($A119,'Karyawan PT. MAM'!$D$9:$N$204,6,)</f>
        <v>0852-1279-7774</v>
      </c>
      <c r="M119">
        <f>VLOOKUP($A119,'Karyawan PT. MAM'!$D$9:$N$204,5,)</f>
        <v>45015</v>
      </c>
    </row>
    <row r="120" spans="1:13" x14ac:dyDescent="0.2">
      <c r="A120" s="117" t="s">
        <v>1464</v>
      </c>
      <c r="B120" s="158" t="s">
        <v>1463</v>
      </c>
      <c r="C120" t="str">
        <f>VLOOKUP($A120,'Karyawan PT. MAM'!$D$9:$N$204,7,)</f>
        <v>6472061507770012</v>
      </c>
      <c r="D120" t="str">
        <f t="shared" si="2"/>
        <v>6472061507770012</v>
      </c>
      <c r="E120" t="s">
        <v>1847</v>
      </c>
      <c r="F120" s="254">
        <v>28321</v>
      </c>
      <c r="G120" t="str">
        <f>VLOOKUP($A120,'Karyawan PT. MAM'!$D$9:$N$204,2,)</f>
        <v>Laki2</v>
      </c>
      <c r="H120" t="str">
        <f>VLOOKUP($A120,'Karyawan PT. MAM'!$D$9:$N$204,10,)</f>
        <v>Islam</v>
      </c>
      <c r="I120">
        <v>133</v>
      </c>
      <c r="J120" t="str">
        <f>VLOOKUP($A120,'Karyawan PT. MAM'!$D$9:$N$204,8,)</f>
        <v>Jln. KH. Harun Nafsi RT.016 Kel. Rapak dalam Kec. Loa Janan ilir  kota Samarinda</v>
      </c>
      <c r="K120" t="str">
        <f t="shared" si="3"/>
        <v>Jln. KH. Harun Nafsi RT.016 Kel. Rapak dalam Kec. Loa Janan ilir  kota Samarinda</v>
      </c>
      <c r="L120" t="str">
        <f>VLOOKUP($A120,'Karyawan PT. MAM'!$D$9:$N$204,6,)</f>
        <v>0852-5027-1212</v>
      </c>
      <c r="M120">
        <f>VLOOKUP($A120,'Karyawan PT. MAM'!$D$9:$N$204,5,)</f>
        <v>45054</v>
      </c>
    </row>
    <row r="121" spans="1:13" x14ac:dyDescent="0.2">
      <c r="A121" s="117" t="s">
        <v>1608</v>
      </c>
      <c r="B121" s="158" t="s">
        <v>1607</v>
      </c>
      <c r="C121" t="str">
        <f>VLOOKUP($A121,'Karyawan PT. MAM'!$D$9:$N$204,7,)</f>
        <v>6402062111750001</v>
      </c>
      <c r="D121" t="str">
        <f t="shared" si="2"/>
        <v>6402062111750001</v>
      </c>
      <c r="E121" t="s">
        <v>1848</v>
      </c>
      <c r="F121" s="254">
        <v>27719</v>
      </c>
      <c r="G121" t="str">
        <f>VLOOKUP($A121,'Karyawan PT. MAM'!$D$9:$N$204,2,)</f>
        <v>Laki2</v>
      </c>
      <c r="H121" t="str">
        <f>VLOOKUP($A121,'Karyawan PT. MAM'!$D$9:$N$204,10,)</f>
        <v>Islam</v>
      </c>
      <c r="I121">
        <v>134</v>
      </c>
      <c r="J121" t="str">
        <f>VLOOKUP($A121,'Karyawan PT. MAM'!$D$9:$N$204,8,)</f>
        <v xml:space="preserve">Jln. Mangkuraja RT.023 Kel. Loa ipuh Kec. Tenggarong </v>
      </c>
      <c r="K121" t="str">
        <f t="shared" si="3"/>
        <v xml:space="preserve">Jln. Mangkuraja RT.023 Kel. Loa ipuh Kec. Tenggarong </v>
      </c>
      <c r="L121" t="str">
        <f>VLOOKUP($A121,'Karyawan PT. MAM'!$D$9:$N$204,6,)</f>
        <v>0812-4735-1919</v>
      </c>
      <c r="M121">
        <f>VLOOKUP($A121,'Karyawan PT. MAM'!$D$9:$N$204,5,)</f>
        <v>45149</v>
      </c>
    </row>
    <row r="122" spans="1:13" x14ac:dyDescent="0.2">
      <c r="A122" s="117" t="s">
        <v>1660</v>
      </c>
      <c r="B122" s="158" t="s">
        <v>1659</v>
      </c>
      <c r="C122" t="str">
        <f>VLOOKUP($A122,'Karyawan PT. MAM'!$D$9:$N$204,7,)</f>
        <v>6402162807980001</v>
      </c>
      <c r="D122" t="str">
        <f t="shared" si="2"/>
        <v>6402162807980001</v>
      </c>
      <c r="E122" t="s">
        <v>1822</v>
      </c>
      <c r="F122" s="254">
        <v>36004</v>
      </c>
      <c r="G122" t="str">
        <f>VLOOKUP($A122,'Karyawan PT. MAM'!$D$9:$N$204,2,)</f>
        <v>Laki2</v>
      </c>
      <c r="H122" t="str">
        <f>VLOOKUP($A122,'Karyawan PT. MAM'!$D$9:$N$204,10,)</f>
        <v>Islam</v>
      </c>
      <c r="I122">
        <v>135</v>
      </c>
      <c r="J122" t="str">
        <f>VLOOKUP($A122,'Karyawan PT. MAM'!$D$9:$N$204,8,)</f>
        <v>Jln. Betet RT.009 Kel. Bukit Raya Kec. Tenggarong seberang</v>
      </c>
      <c r="K122" t="str">
        <f t="shared" si="3"/>
        <v>Jln. Betet RT.009 Kel. Bukit Raya Kec. Tenggarong seberang</v>
      </c>
      <c r="L122" t="str">
        <f>VLOOKUP($A122,'Karyawan PT. MAM'!$D$9:$N$204,6,)</f>
        <v>0853-8683-1767</v>
      </c>
      <c r="M122">
        <f>VLOOKUP($A122,'Karyawan PT. MAM'!$D$9:$N$204,5,)</f>
        <v>45168</v>
      </c>
    </row>
    <row r="123" spans="1:13" x14ac:dyDescent="0.2">
      <c r="A123" s="117" t="s">
        <v>524</v>
      </c>
      <c r="B123" s="158" t="s">
        <v>522</v>
      </c>
      <c r="C123" t="str">
        <f>VLOOKUP($A123,'Karyawan PT. MAM'!$D$9:$N$204,7,)</f>
        <v>6472051212910010</v>
      </c>
      <c r="D123" t="str">
        <f t="shared" si="2"/>
        <v>6472051212910010</v>
      </c>
      <c r="E123" t="s">
        <v>1772</v>
      </c>
      <c r="F123" s="254">
        <v>33584</v>
      </c>
      <c r="G123" t="str">
        <f>VLOOKUP($A123,'Karyawan PT. MAM'!$D$9:$N$204,2,)</f>
        <v>Laki2</v>
      </c>
      <c r="H123" t="str">
        <f>VLOOKUP($A123,'Karyawan PT. MAM'!$D$9:$N$204,10,)</f>
        <v>Islam</v>
      </c>
      <c r="I123">
        <v>136</v>
      </c>
      <c r="J123" t="str">
        <f>VLOOKUP($A123,'Karyawan PT. MAM'!$D$9:$N$204,8,)</f>
        <v>Jln Berambai  RT. 031 Kel. Sempaja Ulu Kec. Samarinda Utara</v>
      </c>
      <c r="K123" t="str">
        <f t="shared" si="3"/>
        <v>Jln Berambai  RT. 031 Kel. Sempaja Ulu Kec. Samarinda Utara</v>
      </c>
      <c r="L123" t="str">
        <f>VLOOKUP($A123,'Karyawan PT. MAM'!$D$9:$N$204,6,)</f>
        <v>0823-5308-8455</v>
      </c>
      <c r="M123">
        <f>VLOOKUP($A123,'Karyawan PT. MAM'!$D$9:$N$204,5,)</f>
        <v>44621</v>
      </c>
    </row>
    <row r="124" spans="1:13" x14ac:dyDescent="0.2">
      <c r="A124" s="117" t="s">
        <v>920</v>
      </c>
      <c r="B124" s="158" t="s">
        <v>918</v>
      </c>
      <c r="C124" t="str">
        <f>VLOOKUP($A124,'Karyawan PT. MAM'!$D$9:$N$204,7,)</f>
        <v>6472051802890002</v>
      </c>
      <c r="D124" t="str">
        <f t="shared" si="2"/>
        <v>6472051802890002</v>
      </c>
      <c r="E124" t="s">
        <v>1772</v>
      </c>
      <c r="F124" s="254">
        <v>32557</v>
      </c>
      <c r="G124" t="str">
        <f>VLOOKUP($A124,'Karyawan PT. MAM'!$D$9:$N$204,2,)</f>
        <v>Laki2</v>
      </c>
      <c r="H124" t="str">
        <f>VLOOKUP($A124,'Karyawan PT. MAM'!$D$9:$N$204,10,)</f>
        <v>Islam</v>
      </c>
      <c r="I124">
        <v>137</v>
      </c>
      <c r="J124" t="str">
        <f>VLOOKUP($A124,'Karyawan PT. MAM'!$D$9:$N$204,8,)</f>
        <v>Jln. Giri Rejo RT. 024 Kel. Lempake Kec. Samarinda Utara</v>
      </c>
      <c r="K124" t="str">
        <f t="shared" si="3"/>
        <v>Jln. Giri Rejo RT. 024 Kel. Lempake Kec. Samarinda Utara</v>
      </c>
      <c r="L124" t="str">
        <f>VLOOKUP($A124,'Karyawan PT. MAM'!$D$9:$N$204,6,)</f>
        <v>0853-9111-2666</v>
      </c>
      <c r="M124">
        <f>VLOOKUP($A124,'Karyawan PT. MAM'!$D$9:$N$204,5,)</f>
        <v>44827</v>
      </c>
    </row>
    <row r="125" spans="1:13" x14ac:dyDescent="0.2">
      <c r="A125" s="117" t="s">
        <v>523</v>
      </c>
      <c r="B125" s="158" t="s">
        <v>512</v>
      </c>
      <c r="C125" t="str">
        <f>VLOOKUP($A125,'Karyawan PT. MAM'!$D$9:$N$204,7,)</f>
        <v>7315052404800002</v>
      </c>
      <c r="D125" t="str">
        <f t="shared" si="2"/>
        <v>7315052404800002</v>
      </c>
      <c r="E125" t="s">
        <v>1849</v>
      </c>
      <c r="F125" s="254">
        <v>29335</v>
      </c>
      <c r="G125" t="str">
        <f>VLOOKUP($A125,'Karyawan PT. MAM'!$D$9:$N$204,2,)</f>
        <v>Laki2</v>
      </c>
      <c r="H125" t="str">
        <f>VLOOKUP($A125,'Karyawan PT. MAM'!$D$9:$N$204,10,)</f>
        <v>Islam</v>
      </c>
      <c r="I125">
        <v>138</v>
      </c>
      <c r="J125" t="str">
        <f>VLOOKUP($A125,'Karyawan PT. MAM'!$D$9:$N$204,8,)</f>
        <v>Jln. Jambajawaya RT.007 Kel. Tello baru Kec. Panakkukang</v>
      </c>
      <c r="K125" t="str">
        <f t="shared" si="3"/>
        <v>Jln. Jambajawaya RT.007 Kel. Tello baru Kec. Panakkukang</v>
      </c>
      <c r="L125" t="str">
        <f>VLOOKUP($A125,'Karyawan PT. MAM'!$D$9:$N$204,6,)</f>
        <v>0822-5174-9913</v>
      </c>
      <c r="M125">
        <f>VLOOKUP($A125,'Karyawan PT. MAM'!$D$9:$N$204,5,)</f>
        <v>44403</v>
      </c>
    </row>
    <row r="126" spans="1:13" x14ac:dyDescent="0.2">
      <c r="A126" s="117" t="s">
        <v>526</v>
      </c>
      <c r="B126" s="158" t="s">
        <v>510</v>
      </c>
      <c r="C126" t="str">
        <f>VLOOKUP($A126,'Karyawan PT. MAM'!$D$9:$N$204,7,)</f>
        <v>6472052608840010</v>
      </c>
      <c r="D126" t="str">
        <f t="shared" si="2"/>
        <v>6472052608840010</v>
      </c>
      <c r="E126" t="s">
        <v>1850</v>
      </c>
      <c r="F126" s="254">
        <v>30922</v>
      </c>
      <c r="G126" t="str">
        <f>VLOOKUP($A126,'Karyawan PT. MAM'!$D$9:$N$204,2,)</f>
        <v>Laki2</v>
      </c>
      <c r="H126" t="str">
        <f>VLOOKUP($A126,'Karyawan PT. MAM'!$D$9:$N$204,10,)</f>
        <v>Kristen</v>
      </c>
      <c r="I126">
        <v>139</v>
      </c>
      <c r="J126" t="str">
        <f>VLOOKUP($A126,'Karyawan PT. MAM'!$D$9:$N$204,8,)</f>
        <v>Jln. Proklamasi VII Blok H RT. 052 Kel. Sungai Pinang Dalam Kec. Sungai Pinang</v>
      </c>
      <c r="K126" t="str">
        <f t="shared" si="3"/>
        <v>Jln. Proklamasi VII Blok H RT. 052 Kel. Sungai Pinang Dalam Kec. Sungai Pinang</v>
      </c>
      <c r="L126" t="str">
        <f>VLOOKUP($A126,'Karyawan PT. MAM'!$D$9:$N$204,6,)</f>
        <v>0812-5389-9929</v>
      </c>
      <c r="M126">
        <f>VLOOKUP($A126,'Karyawan PT. MAM'!$D$9:$N$204,5,)</f>
        <v>44639</v>
      </c>
    </row>
    <row r="127" spans="1:13" x14ac:dyDescent="0.2">
      <c r="A127" s="117" t="s">
        <v>640</v>
      </c>
      <c r="B127" s="158" t="s">
        <v>527</v>
      </c>
      <c r="C127" t="str">
        <f>VLOOKUP($A127,'Karyawan PT. MAM'!$D$9:$N$204,7,)</f>
        <v>6409040709950004</v>
      </c>
      <c r="D127" t="str">
        <f t="shared" si="2"/>
        <v>6409040709950004</v>
      </c>
      <c r="E127" t="s">
        <v>1851</v>
      </c>
      <c r="F127" s="254">
        <v>34949</v>
      </c>
      <c r="G127" t="str">
        <f>VLOOKUP($A127,'Karyawan PT. MAM'!$D$9:$N$204,2,)</f>
        <v>Laki2</v>
      </c>
      <c r="H127" t="str">
        <f>VLOOKUP($A127,'Karyawan PT. MAM'!$D$9:$N$204,10,)</f>
        <v>Islam</v>
      </c>
      <c r="I127">
        <v>140</v>
      </c>
      <c r="J127" t="str">
        <f>VLOOKUP($A127,'Karyawan PT. MAM'!$D$9:$N$204,8,)</f>
        <v>Jln. Jend A Yani Dusun Sukamulya Desa Sukaraja RT. 007 Kel. Suka Raja Kec. Sepaku Paser Utara</v>
      </c>
      <c r="K127" t="str">
        <f t="shared" si="3"/>
        <v>Jln. Jend A Yani Dusun Sukamulya Desa Sukaraja RT. 007 Kel. Suka Raja Kec. Sepaku Paser Utara</v>
      </c>
      <c r="L127" t="str">
        <f>VLOOKUP($A127,'Karyawan PT. MAM'!$D$9:$N$204,6,)</f>
        <v>0812-5801-2729</v>
      </c>
      <c r="M127">
        <f>VLOOKUP($A127,'Karyawan PT. MAM'!$D$9:$N$204,5,)</f>
        <v>44660</v>
      </c>
    </row>
    <row r="128" spans="1:13" x14ac:dyDescent="0.2">
      <c r="A128" s="117" t="s">
        <v>1070</v>
      </c>
      <c r="B128" s="158" t="s">
        <v>1069</v>
      </c>
      <c r="C128" t="str">
        <f>VLOOKUP($A128,'Karyawan PT. MAM'!$D$9:$N$204,7,)</f>
        <v>6404052202850004</v>
      </c>
      <c r="D128" t="str">
        <f t="shared" si="2"/>
        <v>6404052202850004</v>
      </c>
      <c r="E128" t="s">
        <v>1852</v>
      </c>
      <c r="F128" s="254">
        <v>31100</v>
      </c>
      <c r="G128" t="str">
        <f>VLOOKUP($A128,'Karyawan PT. MAM'!$D$9:$N$204,2,)</f>
        <v>Laki2</v>
      </c>
      <c r="H128" t="str">
        <f>VLOOKUP($A128,'Karyawan PT. MAM'!$D$9:$N$204,10,)</f>
        <v>Kristen</v>
      </c>
      <c r="I128">
        <v>141</v>
      </c>
      <c r="J128" t="str">
        <f>VLOOKUP($A128,'Karyawan PT. MAM'!$D$9:$N$204,8,)</f>
        <v>Jln. Anyeq Apui RT. 001 Kel. Sungai Bawang Kec. Muara badak  Kukar</v>
      </c>
      <c r="K128" t="str">
        <f t="shared" si="3"/>
        <v>Jln. Anyeq Apui RT. 001 Kel. Sungai Bawang Kec. Muara badak  Kukar</v>
      </c>
      <c r="L128" t="str">
        <f>VLOOKUP($A128,'Karyawan PT. MAM'!$D$9:$N$204,6,)</f>
        <v>0821-4983-0245</v>
      </c>
      <c r="M128">
        <f>VLOOKUP($A128,'Karyawan PT. MAM'!$D$9:$N$204,5,)</f>
        <v>44868</v>
      </c>
    </row>
    <row r="129" spans="1:13" x14ac:dyDescent="0.2">
      <c r="A129" s="117" t="s">
        <v>825</v>
      </c>
      <c r="B129" s="158" t="s">
        <v>824</v>
      </c>
      <c r="C129" t="str">
        <f>VLOOKUP($A129,'Karyawan PT. MAM'!$D$9:$N$204,7,)</f>
        <v>6402132608980001</v>
      </c>
      <c r="D129" t="str">
        <f t="shared" si="2"/>
        <v>6402132608980001</v>
      </c>
      <c r="E129" t="s">
        <v>1783</v>
      </c>
      <c r="F129" s="254">
        <v>36033</v>
      </c>
      <c r="G129" t="str">
        <f>VLOOKUP($A129,'Karyawan PT. MAM'!$D$9:$N$204,2,)</f>
        <v>Laki2</v>
      </c>
      <c r="H129" t="str">
        <f>VLOOKUP($A129,'Karyawan PT. MAM'!$D$9:$N$204,10,)</f>
        <v>Islam</v>
      </c>
      <c r="I129">
        <v>142</v>
      </c>
      <c r="J129" t="str">
        <f>VLOOKUP($A129,'Karyawan PT. MAM'!$D$9:$N$204,8,)</f>
        <v>Jln. Sepakat Blok C RT. 003 Kel. Tani Bhakti Kec. Samboja</v>
      </c>
      <c r="K129" t="str">
        <f t="shared" si="3"/>
        <v>Jln. Sepakat Blok C RT. 003 Kel. Tani Bhakti Kec. Samboja</v>
      </c>
      <c r="L129" t="str">
        <f>VLOOKUP($A129,'Karyawan PT. MAM'!$D$9:$N$204,6,)</f>
        <v>0812-9206-9766</v>
      </c>
      <c r="M129">
        <f>VLOOKUP($A129,'Karyawan PT. MAM'!$D$9:$N$204,5,)</f>
        <v>44795</v>
      </c>
    </row>
    <row r="130" spans="1:13" x14ac:dyDescent="0.2">
      <c r="A130" s="117" t="s">
        <v>753</v>
      </c>
      <c r="B130" s="158" t="s">
        <v>714</v>
      </c>
      <c r="C130" t="str">
        <f>VLOOKUP($A130,'Karyawan PT. MAM'!$D$9:$N$204,7,)</f>
        <v>6402131707950002</v>
      </c>
      <c r="D130" t="str">
        <f t="shared" si="2"/>
        <v>6402131707950002</v>
      </c>
      <c r="E130" t="s">
        <v>1783</v>
      </c>
      <c r="F130" s="254">
        <v>34897</v>
      </c>
      <c r="G130" t="str">
        <f>VLOOKUP($A130,'Karyawan PT. MAM'!$D$9:$N$204,2,)</f>
        <v>Laki2</v>
      </c>
      <c r="H130" t="str">
        <f>VLOOKUP($A130,'Karyawan PT. MAM'!$D$9:$N$204,10,)</f>
        <v>Islam</v>
      </c>
      <c r="I130">
        <v>143</v>
      </c>
      <c r="J130" t="str">
        <f>VLOOKUP($A130,'Karyawan PT. MAM'!$D$9:$N$204,8,)</f>
        <v>Jln. Dukuh Krajan Kel. Semanding Kec. Jenangan Kab Ponogoro</v>
      </c>
      <c r="K130" t="str">
        <f t="shared" si="3"/>
        <v>Jln. Dukuh Krajan Kel. Semanding Kec. Jenangan Kab Ponogoro</v>
      </c>
      <c r="L130" t="str">
        <f>VLOOKUP($A130,'Karyawan PT. MAM'!$D$9:$N$204,6,)</f>
        <v>0857-1840-7260</v>
      </c>
      <c r="M130">
        <f>VLOOKUP($A130,'Karyawan PT. MAM'!$D$9:$N$204,5,)</f>
        <v>44776</v>
      </c>
    </row>
    <row r="131" spans="1:13" x14ac:dyDescent="0.2">
      <c r="A131" s="117" t="s">
        <v>772</v>
      </c>
      <c r="B131" s="158" t="s">
        <v>771</v>
      </c>
      <c r="C131" t="str">
        <f>VLOOKUP($A131,'Karyawan PT. MAM'!$D$9:$N$204,7,)</f>
        <v>6402160206980002</v>
      </c>
      <c r="D131" t="str">
        <f t="shared" ref="D131:D179" si="4">C131</f>
        <v>6402160206980002</v>
      </c>
      <c r="E131" t="s">
        <v>1853</v>
      </c>
      <c r="F131" s="254">
        <v>35948</v>
      </c>
      <c r="G131" t="str">
        <f>VLOOKUP($A131,'Karyawan PT. MAM'!$D$9:$N$204,2,)</f>
        <v>Laki2</v>
      </c>
      <c r="H131" t="str">
        <f>VLOOKUP($A131,'Karyawan PT. MAM'!$D$9:$N$204,10,)</f>
        <v>Katholik</v>
      </c>
      <c r="I131">
        <v>144</v>
      </c>
      <c r="J131" t="str">
        <f>VLOOKUP($A131,'Karyawan PT. MAM'!$D$9:$N$204,8,)</f>
        <v>Jln. Dusun Mekar Jaya RT. 010 Kel. Karang Tunggal Kec. Tenggarong Seberang</v>
      </c>
      <c r="K131" t="str">
        <f t="shared" ref="K131:K179" si="5">J131</f>
        <v>Jln. Dusun Mekar Jaya RT. 010 Kel. Karang Tunggal Kec. Tenggarong Seberang</v>
      </c>
      <c r="L131" t="str">
        <f>VLOOKUP($A131,'Karyawan PT. MAM'!$D$9:$N$204,6,)</f>
        <v>0813-4872-4903</v>
      </c>
      <c r="M131">
        <f>VLOOKUP($A131,'Karyawan PT. MAM'!$D$9:$N$204,5,)</f>
        <v>44777</v>
      </c>
    </row>
    <row r="132" spans="1:13" x14ac:dyDescent="0.2">
      <c r="A132" s="117" t="s">
        <v>804</v>
      </c>
      <c r="B132" s="158" t="s">
        <v>803</v>
      </c>
      <c r="C132" t="str">
        <f>VLOOKUP($A132,'Karyawan PT. MAM'!$D$9:$N$204,7,)</f>
        <v>6472080205710001</v>
      </c>
      <c r="D132" t="str">
        <f t="shared" si="4"/>
        <v>6472080205710001</v>
      </c>
      <c r="E132" t="s">
        <v>1800</v>
      </c>
      <c r="F132" s="254">
        <v>26055</v>
      </c>
      <c r="G132" t="str">
        <f>VLOOKUP($A132,'Karyawan PT. MAM'!$D$9:$N$204,2,)</f>
        <v>Laki2</v>
      </c>
      <c r="H132" t="str">
        <f>VLOOKUP($A132,'Karyawan PT. MAM'!$D$9:$N$204,10,)</f>
        <v>Islam</v>
      </c>
      <c r="I132">
        <v>145</v>
      </c>
      <c r="J132" t="str">
        <f>VLOOKUP($A132,'Karyawan PT. MAM'!$D$9:$N$204,8,)</f>
        <v>Jln. Dsn Bau Bau RT. 000 Kel. Tabaroge Kec. Wotu  Susel</v>
      </c>
      <c r="K132" t="str">
        <f t="shared" si="5"/>
        <v>Jln. Dsn Bau Bau RT. 000 Kel. Tabaroge Kec. Wotu  Susel</v>
      </c>
      <c r="L132" t="str">
        <f>VLOOKUP($A132,'Karyawan PT. MAM'!$D$9:$N$204,6,)</f>
        <v>0813-4895-1737</v>
      </c>
      <c r="M132">
        <f>VLOOKUP($A132,'Karyawan PT. MAM'!$D$9:$N$204,5,)</f>
        <v>44788</v>
      </c>
    </row>
    <row r="133" spans="1:13" x14ac:dyDescent="0.2">
      <c r="A133" s="117" t="s">
        <v>942</v>
      </c>
      <c r="B133" s="158" t="s">
        <v>941</v>
      </c>
      <c r="C133" t="str">
        <f>VLOOKUP($A133,'Karyawan PT. MAM'!$D$9:$N$204,7,)</f>
        <v>6405051503970001</v>
      </c>
      <c r="D133" t="str">
        <f t="shared" si="4"/>
        <v>6405051503970001</v>
      </c>
      <c r="E133" t="s">
        <v>1854</v>
      </c>
      <c r="F133" s="254">
        <v>35504</v>
      </c>
      <c r="G133" t="str">
        <f>VLOOKUP($A133,'Karyawan PT. MAM'!$D$9:$N$204,2,)</f>
        <v>Laki2</v>
      </c>
      <c r="H133" t="str">
        <f>VLOOKUP($A133,'Karyawan PT. MAM'!$D$9:$N$204,10,)</f>
        <v>Kristen</v>
      </c>
      <c r="I133">
        <v>146</v>
      </c>
      <c r="J133" t="str">
        <f>VLOOKUP($A133,'Karyawan PT. MAM'!$D$9:$N$204,8,)</f>
        <v>Jln. Long Bawan RT. 004 Kel. Long Bawan Kec. Krayan Kab. Nunukan</v>
      </c>
      <c r="K133" t="str">
        <f t="shared" si="5"/>
        <v>Jln. Long Bawan RT. 004 Kel. Long Bawan Kec. Krayan Kab. Nunukan</v>
      </c>
      <c r="L133" t="str">
        <f>VLOOKUP($A133,'Karyawan PT. MAM'!$D$9:$N$204,6,)</f>
        <v>0852-4584-8270</v>
      </c>
      <c r="M133">
        <f>VLOOKUP($A133,'Karyawan PT. MAM'!$D$9:$N$204,5,)</f>
        <v>44830</v>
      </c>
    </row>
    <row r="134" spans="1:13" x14ac:dyDescent="0.2">
      <c r="A134" s="117" t="s">
        <v>755</v>
      </c>
      <c r="B134" s="158" t="s">
        <v>702</v>
      </c>
      <c r="C134" t="str">
        <f>VLOOKUP($A134,'Karyawan PT. MAM'!$D$9:$N$204,7,)</f>
        <v>3509191602030010</v>
      </c>
      <c r="D134" t="str">
        <f t="shared" si="4"/>
        <v>3509191602030010</v>
      </c>
      <c r="E134" t="s">
        <v>1776</v>
      </c>
      <c r="F134" s="254">
        <v>37664</v>
      </c>
      <c r="G134" t="str">
        <f>VLOOKUP($A134,'Karyawan PT. MAM'!$D$9:$N$204,2,)</f>
        <v>Laki2</v>
      </c>
      <c r="H134" t="str">
        <f>VLOOKUP($A134,'Karyawan PT. MAM'!$D$9:$N$204,10,)</f>
        <v>Islam</v>
      </c>
      <c r="I134">
        <v>147</v>
      </c>
      <c r="J134" t="str">
        <f>VLOOKUP($A134,'Karyawan PT. MAM'!$D$9:$N$204,8,)</f>
        <v>Jln. KH. Moch Yasin BA 17 Link Krajan Rt.004 Kel. Mangli Kec. Kaliwates Kab Jemebr jatim</v>
      </c>
      <c r="K134" t="str">
        <f t="shared" si="5"/>
        <v>Jln. KH. Moch Yasin BA 17 Link Krajan Rt.004 Kel. Mangli Kec. Kaliwates Kab Jemebr jatim</v>
      </c>
      <c r="L134" t="str">
        <f>VLOOKUP($A134,'Karyawan PT. MAM'!$D$9:$N$204,6,)</f>
        <v>0857-8791-4732</v>
      </c>
      <c r="M134">
        <f>VLOOKUP($A134,'Karyawan PT. MAM'!$D$9:$N$204,5,)</f>
        <v>44778</v>
      </c>
    </row>
    <row r="135" spans="1:13" x14ac:dyDescent="0.2">
      <c r="A135" s="117" t="s">
        <v>1009</v>
      </c>
      <c r="B135" s="158" t="s">
        <v>1008</v>
      </c>
      <c r="C135" t="str">
        <f>VLOOKUP($A135,'Karyawan PT. MAM'!$D$9:$N$204,7,)</f>
        <v>6472060807980009</v>
      </c>
      <c r="D135" t="str">
        <f t="shared" si="4"/>
        <v>6472060807980009</v>
      </c>
      <c r="E135" t="s">
        <v>1772</v>
      </c>
      <c r="F135" s="254">
        <v>35984</v>
      </c>
      <c r="G135" t="str">
        <f>VLOOKUP($A135,'Karyawan PT. MAM'!$D$9:$N$204,2,)</f>
        <v>Laki2</v>
      </c>
      <c r="H135" t="str">
        <f>VLOOKUP($A135,'Karyawan PT. MAM'!$D$9:$N$204,10,)</f>
        <v>Islam</v>
      </c>
      <c r="I135">
        <v>148</v>
      </c>
      <c r="J135" t="str">
        <f>VLOOKUP($A135,'Karyawan PT. MAM'!$D$9:$N$204,8,)</f>
        <v xml:space="preserve">Jln. Bukit Harapan RT.024 Kel. Lok Bahu Kec. Sungai kunjang </v>
      </c>
      <c r="K135" t="str">
        <f t="shared" si="5"/>
        <v xml:space="preserve">Jln. Bukit Harapan RT.024 Kel. Lok Bahu Kec. Sungai kunjang </v>
      </c>
      <c r="L135" t="str">
        <f>VLOOKUP($A135,'Karyawan PT. MAM'!$D$9:$N$204,6,)</f>
        <v>0831-5333-8136</v>
      </c>
      <c r="M135">
        <f>VLOOKUP($A135,'Karyawan PT. MAM'!$D$9:$N$204,5,)</f>
        <v>44851</v>
      </c>
    </row>
    <row r="136" spans="1:13" x14ac:dyDescent="0.2">
      <c r="A136" s="117" t="s">
        <v>1723</v>
      </c>
      <c r="B136" s="158" t="s">
        <v>1721</v>
      </c>
      <c r="C136" t="str">
        <f>VLOOKUP($A136,'Karyawan PT. MAM'!$D$9:$N$204,7,)</f>
        <v>5171010103740001</v>
      </c>
      <c r="D136" t="str">
        <f t="shared" si="4"/>
        <v>5171010103740001</v>
      </c>
      <c r="E136" t="s">
        <v>1855</v>
      </c>
      <c r="F136" s="254">
        <v>27089</v>
      </c>
      <c r="G136" t="str">
        <f>VLOOKUP($A136,'Karyawan PT. MAM'!$D$9:$N$204,2,)</f>
        <v>Laki2</v>
      </c>
      <c r="H136" t="str">
        <f>VLOOKUP($A136,'Karyawan PT. MAM'!$D$9:$N$204,10,)</f>
        <v>Kristen</v>
      </c>
      <c r="I136">
        <v>149</v>
      </c>
      <c r="J136" t="str">
        <f>VLOOKUP($A136,'Karyawan PT. MAM'!$D$9:$N$204,8,)</f>
        <v>Jln. GN. Andakasa RT. Kel. Padangsambian Kec. Denpasar Barat</v>
      </c>
      <c r="K136" t="str">
        <f t="shared" si="5"/>
        <v>Jln. GN. Andakasa RT. Kel. Padangsambian Kec. Denpasar Barat</v>
      </c>
      <c r="L136" t="str">
        <f>VLOOKUP($A136,'Karyawan PT. MAM'!$D$9:$N$204,6,)</f>
        <v>0896-3521-0809</v>
      </c>
      <c r="M136">
        <f>VLOOKUP($A136,'Karyawan PT. MAM'!$D$9:$N$204,5,)</f>
        <v>45043</v>
      </c>
    </row>
    <row r="137" spans="1:13" x14ac:dyDescent="0.2">
      <c r="A137" s="117" t="s">
        <v>963</v>
      </c>
      <c r="B137" s="158" t="s">
        <v>962</v>
      </c>
      <c r="C137" t="str">
        <f>VLOOKUP($A137,'Karyawan PT. MAM'!$D$9:$N$204,7,)</f>
        <v>6402020207950002</v>
      </c>
      <c r="D137" t="str">
        <f t="shared" si="4"/>
        <v>6402020207950002</v>
      </c>
      <c r="E137" t="s">
        <v>1856</v>
      </c>
      <c r="F137" s="254">
        <v>34882</v>
      </c>
      <c r="G137" t="str">
        <f>VLOOKUP($A137,'Karyawan PT. MAM'!$D$9:$N$204,2,)</f>
        <v>Laki2</v>
      </c>
      <c r="H137" t="str">
        <f>VLOOKUP($A137,'Karyawan PT. MAM'!$D$9:$N$204,10,)</f>
        <v>Islam</v>
      </c>
      <c r="I137">
        <v>150</v>
      </c>
      <c r="J137" t="str">
        <f>VLOOKUP($A137,'Karyawan PT. MAM'!$D$9:$N$204,8,)</f>
        <v>Jln. Jawa Baru RT. 014 Kel. Loa Kulu Kota Kec, Loa Kulu</v>
      </c>
      <c r="K137" t="str">
        <f t="shared" si="5"/>
        <v>Jln. Jawa Baru RT. 014 Kel. Loa Kulu Kota Kec, Loa Kulu</v>
      </c>
      <c r="L137" t="str">
        <f>VLOOKUP($A137,'Karyawan PT. MAM'!$D$9:$N$204,6,)</f>
        <v>0822-5865-9530</v>
      </c>
      <c r="M137">
        <f>VLOOKUP($A137,'Karyawan PT. MAM'!$D$9:$N$204,5,)</f>
        <v>44833</v>
      </c>
    </row>
    <row r="138" spans="1:13" x14ac:dyDescent="0.2">
      <c r="A138" s="117" t="s">
        <v>977</v>
      </c>
      <c r="B138" s="158" t="s">
        <v>976</v>
      </c>
      <c r="C138" t="str">
        <f>VLOOKUP($A138,'Karyawan PT. MAM'!$D$9:$N$204,7,)</f>
        <v>6472061503730010</v>
      </c>
      <c r="D138" t="str">
        <f t="shared" si="4"/>
        <v>6472061503730010</v>
      </c>
      <c r="E138" t="s">
        <v>1772</v>
      </c>
      <c r="F138" s="254">
        <v>26738</v>
      </c>
      <c r="G138" t="str">
        <f>VLOOKUP($A138,'Karyawan PT. MAM'!$D$9:$N$204,2,)</f>
        <v>Laki2</v>
      </c>
      <c r="H138" t="str">
        <f>VLOOKUP($A138,'Karyawan PT. MAM'!$D$9:$N$204,10,)</f>
        <v>Islam</v>
      </c>
      <c r="I138">
        <v>151</v>
      </c>
      <c r="J138" t="str">
        <f>VLOOKUP($A138,'Karyawan PT. MAM'!$D$9:$N$204,8,)</f>
        <v xml:space="preserve">Jln. Ekonomi RT.013 Kel. Loa Buah Kec. Sungai Kunjang Samarinda </v>
      </c>
      <c r="K138" t="str">
        <f t="shared" si="5"/>
        <v xml:space="preserve">Jln. Ekonomi RT.013 Kel. Loa Buah Kec. Sungai Kunjang Samarinda </v>
      </c>
      <c r="L138" t="str">
        <f>VLOOKUP($A138,'Karyawan PT. MAM'!$D$9:$N$204,6,)</f>
        <v>0812-5337-965</v>
      </c>
      <c r="M138">
        <f>VLOOKUP($A138,'Karyawan PT. MAM'!$D$9:$N$204,5,)</f>
        <v>44842</v>
      </c>
    </row>
    <row r="139" spans="1:13" x14ac:dyDescent="0.2">
      <c r="A139" s="117" t="s">
        <v>1446</v>
      </c>
      <c r="B139" s="158" t="s">
        <v>1445</v>
      </c>
      <c r="C139" t="str">
        <f>VLOOKUP($A139,'Karyawan PT. MAM'!$D$9:$N$204,7,)</f>
        <v>6402021611980001</v>
      </c>
      <c r="D139" t="str">
        <f t="shared" si="4"/>
        <v>6402021611980001</v>
      </c>
      <c r="E139" t="s">
        <v>1857</v>
      </c>
      <c r="F139" s="254">
        <v>36115</v>
      </c>
      <c r="G139" t="str">
        <f>VLOOKUP($A139,'Karyawan PT. MAM'!$D$9:$N$204,2,)</f>
        <v>Laki2</v>
      </c>
      <c r="H139" t="str">
        <f>VLOOKUP($A139,'Karyawan PT. MAM'!$D$9:$N$204,10,)</f>
        <v>Islam</v>
      </c>
      <c r="I139">
        <v>152</v>
      </c>
      <c r="J139" t="str">
        <f>VLOOKUP($A139,'Karyawan PT. MAM'!$D$9:$N$204,8,)</f>
        <v>Jln. Suaka AP Mangkunegara GG.Suaka I RT.003 Kel. Jongkang Kec. Loa kulu Kukar</v>
      </c>
      <c r="K139" t="str">
        <f t="shared" si="5"/>
        <v>Jln. Suaka AP Mangkunegara GG.Suaka I RT.003 Kel. Jongkang Kec. Loa kulu Kukar</v>
      </c>
      <c r="L139" t="str">
        <f>VLOOKUP($A139,'Karyawan PT. MAM'!$D$9:$N$204,6,)</f>
        <v>0823-5171-6198</v>
      </c>
      <c r="M139">
        <f>VLOOKUP($A139,'Karyawan PT. MAM'!$D$9:$N$204,5,)</f>
        <v>45050</v>
      </c>
    </row>
    <row r="140" spans="1:13" x14ac:dyDescent="0.2">
      <c r="A140" s="117" t="s">
        <v>1484</v>
      </c>
      <c r="B140" s="158" t="s">
        <v>1483</v>
      </c>
      <c r="C140" t="str">
        <f>VLOOKUP($A140,'Karyawan PT. MAM'!$D$9:$N$204,7,)</f>
        <v>6402021210840002</v>
      </c>
      <c r="D140" t="str">
        <f t="shared" si="4"/>
        <v>6402021210840002</v>
      </c>
      <c r="E140" t="s">
        <v>1858</v>
      </c>
      <c r="F140" s="254">
        <v>30967</v>
      </c>
      <c r="G140" t="str">
        <f>VLOOKUP($A140,'Karyawan PT. MAM'!$D$9:$N$204,2,)</f>
        <v>Laki2</v>
      </c>
      <c r="H140" t="str">
        <f>VLOOKUP($A140,'Karyawan PT. MAM'!$D$9:$N$204,10,)</f>
        <v>Islam</v>
      </c>
      <c r="I140">
        <v>153</v>
      </c>
      <c r="J140" t="str">
        <f>VLOOKUP($A140,'Karyawan PT. MAM'!$D$9:$N$204,8,)</f>
        <v>Jln. Eks Projakal RT.001 Kel. Jongkang Kec. Loa Kulu</v>
      </c>
      <c r="K140" t="str">
        <f t="shared" si="5"/>
        <v>Jln. Eks Projakal RT.001 Kel. Jongkang Kec. Loa Kulu</v>
      </c>
      <c r="L140" t="str">
        <f>VLOOKUP($A140,'Karyawan PT. MAM'!$D$9:$N$204,6,)</f>
        <v>0852-5057-2664</v>
      </c>
      <c r="M140">
        <f>VLOOKUP($A140,'Karyawan PT. MAM'!$D$9:$N$204,5,)</f>
        <v>44968</v>
      </c>
    </row>
    <row r="141" spans="1:13" x14ac:dyDescent="0.2">
      <c r="A141" s="117" t="s">
        <v>1191</v>
      </c>
      <c r="B141" s="158" t="s">
        <v>1189</v>
      </c>
      <c r="C141" t="str">
        <f>VLOOKUP($A141,'Karyawan PT. MAM'!$D$9:$N$204,7,)</f>
        <v>6472040909990002</v>
      </c>
      <c r="D141" t="str">
        <f t="shared" si="4"/>
        <v>6472040909990002</v>
      </c>
      <c r="E141" t="s">
        <v>1772</v>
      </c>
      <c r="F141" s="254">
        <v>36412</v>
      </c>
      <c r="G141" t="str">
        <f>VLOOKUP($A141,'Karyawan PT. MAM'!$D$9:$N$204,2,)</f>
        <v>Laki2</v>
      </c>
      <c r="H141" t="str">
        <f>VLOOKUP($A141,'Karyawan PT. MAM'!$D$9:$N$204,10,)</f>
        <v>Islam</v>
      </c>
      <c r="I141">
        <v>154</v>
      </c>
      <c r="J141" t="str">
        <f>VLOOKUP($A141,'Karyawan PT. MAM'!$D$9:$N$204,8,)</f>
        <v>Jln. Kakap RT.017 Kel. Sungai Dama Kec. Samarinda ilir</v>
      </c>
      <c r="K141" t="str">
        <f t="shared" si="5"/>
        <v>Jln. Kakap RT.017 Kel. Sungai Dama Kec. Samarinda ilir</v>
      </c>
      <c r="L141" t="str">
        <f>VLOOKUP($A141,'Karyawan PT. MAM'!$D$9:$N$204,6,)</f>
        <v>0821-5415-6827</v>
      </c>
      <c r="M141">
        <f>VLOOKUP($A141,'Karyawan PT. MAM'!$D$9:$N$204,5,)</f>
        <v>44882</v>
      </c>
    </row>
    <row r="142" spans="1:13" x14ac:dyDescent="0.2">
      <c r="A142" s="117" t="s">
        <v>1517</v>
      </c>
      <c r="B142" s="158" t="s">
        <v>1516</v>
      </c>
      <c r="C142" t="str">
        <f>VLOOKUP($A142,'Karyawan PT. MAM'!$D$9:$N$204,7,)</f>
        <v>6405052605860001</v>
      </c>
      <c r="D142" t="str">
        <f t="shared" si="4"/>
        <v>6405052605860001</v>
      </c>
      <c r="E142" t="s">
        <v>1767</v>
      </c>
      <c r="F142" s="254">
        <v>31558</v>
      </c>
      <c r="G142" t="str">
        <f>VLOOKUP($A142,'Karyawan PT. MAM'!$D$9:$N$204,2,)</f>
        <v>Laki2</v>
      </c>
      <c r="H142" t="str">
        <f>VLOOKUP($A142,'Karyawan PT. MAM'!$D$9:$N$204,10,)</f>
        <v>Kristen</v>
      </c>
      <c r="I142">
        <v>155</v>
      </c>
      <c r="J142" t="str">
        <f>VLOOKUP($A142,'Karyawan PT. MAM'!$D$9:$N$204,8,)</f>
        <v>Jln. Long Bawan RT.004 Kel. Long Bawan Kec. Krayan</v>
      </c>
      <c r="K142" t="str">
        <f t="shared" si="5"/>
        <v>Jln. Long Bawan RT.004 Kel. Long Bawan Kec. Krayan</v>
      </c>
      <c r="L142" t="str">
        <f>VLOOKUP($A142,'Karyawan PT. MAM'!$D$9:$N$204,6,)</f>
        <v>0853-8891-8565</v>
      </c>
      <c r="M142">
        <f>VLOOKUP($A142,'Karyawan PT. MAM'!$D$9:$N$204,5,)</f>
        <v>45084</v>
      </c>
    </row>
    <row r="143" spans="1:13" x14ac:dyDescent="0.2">
      <c r="A143" s="117" t="s">
        <v>751</v>
      </c>
      <c r="B143" s="158" t="s">
        <v>673</v>
      </c>
      <c r="C143" t="str">
        <f>VLOOKUP($A143,'Karyawan PT. MAM'!$D$9:$N$204,7,)</f>
        <v>6471032011710002</v>
      </c>
      <c r="D143" t="str">
        <f t="shared" si="4"/>
        <v>6471032011710002</v>
      </c>
      <c r="E143" t="s">
        <v>1859</v>
      </c>
      <c r="F143" s="254">
        <v>26257</v>
      </c>
      <c r="G143" t="str">
        <f>VLOOKUP($A143,'Karyawan PT. MAM'!$D$9:$N$204,2,)</f>
        <v>Laki2</v>
      </c>
      <c r="H143" t="str">
        <f>VLOOKUP($A143,'Karyawan PT. MAM'!$D$9:$N$204,10,)</f>
        <v>Islam</v>
      </c>
      <c r="I143">
        <v>156</v>
      </c>
      <c r="J143" t="str">
        <f>VLOOKUP($A143,'Karyawan PT. MAM'!$D$9:$N$204,8,)</f>
        <v>Jln. Imus Payau No. 10 Rt. 033 Kel. Muara Rapak Kec. Balikpapan Utara</v>
      </c>
      <c r="K143" t="str">
        <f t="shared" si="5"/>
        <v>Jln. Imus Payau No. 10 Rt. 033 Kel. Muara Rapak Kec. Balikpapan Utara</v>
      </c>
      <c r="L143" t="str">
        <f>VLOOKUP($A143,'Karyawan PT. MAM'!$D$9:$N$204,6,)</f>
        <v>0812-5854-6261</v>
      </c>
      <c r="M143">
        <f>VLOOKUP($A143,'Karyawan PT. MAM'!$D$9:$N$204,5,)</f>
        <v>44776</v>
      </c>
    </row>
    <row r="144" spans="1:13" x14ac:dyDescent="0.2">
      <c r="A144" s="117" t="s">
        <v>783</v>
      </c>
      <c r="B144" s="158" t="s">
        <v>782</v>
      </c>
      <c r="C144" t="str">
        <f>VLOOKUP($A144,'Karyawan PT. MAM'!$D$9:$N$204,7,)</f>
        <v>6402031802720002</v>
      </c>
      <c r="D144" t="str">
        <f t="shared" si="4"/>
        <v>6402031802720002</v>
      </c>
      <c r="E144" t="s">
        <v>1860</v>
      </c>
      <c r="F144" s="254">
        <v>26347</v>
      </c>
      <c r="G144" t="str">
        <f>VLOOKUP($A144,'Karyawan PT. MAM'!$D$9:$N$204,2,)</f>
        <v>Laki2</v>
      </c>
      <c r="H144" t="str">
        <f>VLOOKUP($A144,'Karyawan PT. MAM'!$D$9:$N$204,10,)</f>
        <v>Islam</v>
      </c>
      <c r="I144">
        <v>157</v>
      </c>
      <c r="J144" t="str">
        <f>VLOOKUP($A144,'Karyawan PT. MAM'!$D$9:$N$204,8,)</f>
        <v>Jln. Sungai pimping RT.017 Kel.Loa duri ulu Kec. Loa janan</v>
      </c>
      <c r="K144" t="str">
        <f t="shared" si="5"/>
        <v>Jln. Sungai pimping RT.017 Kel.Loa duri ulu Kec. Loa janan</v>
      </c>
      <c r="L144" t="str">
        <f>VLOOKUP($A144,'Karyawan PT. MAM'!$D$9:$N$204,6,)</f>
        <v>0853-4843-8717</v>
      </c>
      <c r="M144">
        <f>VLOOKUP($A144,'Karyawan PT. MAM'!$D$9:$N$204,5,)</f>
        <v>44644</v>
      </c>
    </row>
    <row r="145" spans="1:13" x14ac:dyDescent="0.2">
      <c r="A145" s="117" t="s">
        <v>842</v>
      </c>
      <c r="B145" s="158" t="s">
        <v>841</v>
      </c>
      <c r="C145" t="str">
        <f>VLOOKUP($A145,'Karyawan PT. MAM'!$D$9:$N$204,7,)</f>
        <v>6402160408940002</v>
      </c>
      <c r="D145" t="str">
        <f t="shared" si="4"/>
        <v>6402160408940002</v>
      </c>
      <c r="E145" t="s">
        <v>1826</v>
      </c>
      <c r="F145" s="254">
        <v>34396</v>
      </c>
      <c r="G145" t="str">
        <f>VLOOKUP($A145,'Karyawan PT. MAM'!$D$9:$N$204,2,)</f>
        <v>Laki2</v>
      </c>
      <c r="H145" t="str">
        <f>VLOOKUP($A145,'Karyawan PT. MAM'!$D$9:$N$204,10,)</f>
        <v>Islam</v>
      </c>
      <c r="I145">
        <v>158</v>
      </c>
      <c r="J145" t="str">
        <f>VLOOKUP($A145,'Karyawan PT. MAM'!$D$9:$N$204,8,)</f>
        <v>Jln. Desa Bangun rejo L3 Blok A No.34 RT.002 Kel. Bangun rejo Kec. Tenggarong Seberang</v>
      </c>
      <c r="K145" t="str">
        <f t="shared" si="5"/>
        <v>Jln. Desa Bangun rejo L3 Blok A No.34 RT.002 Kel. Bangun rejo Kec. Tenggarong Seberang</v>
      </c>
      <c r="L145" t="str">
        <f>VLOOKUP($A145,'Karyawan PT. MAM'!$D$9:$N$204,6,)</f>
        <v>0852-4936-4937</v>
      </c>
      <c r="M145">
        <f>VLOOKUP($A145,'Karyawan PT. MAM'!$D$9:$N$204,5,)</f>
        <v>44798</v>
      </c>
    </row>
    <row r="146" spans="1:13" x14ac:dyDescent="0.2">
      <c r="A146" s="117" t="s">
        <v>866</v>
      </c>
      <c r="B146" s="158" t="s">
        <v>865</v>
      </c>
      <c r="C146" t="str">
        <f>VLOOKUP($A146,'Karyawan PT. MAM'!$D$9:$N$204,7,)</f>
        <v>6402161208730002</v>
      </c>
      <c r="D146" t="str">
        <f t="shared" si="4"/>
        <v>6402161208730002</v>
      </c>
      <c r="E146" t="s">
        <v>1773</v>
      </c>
      <c r="F146" s="254">
        <v>26888</v>
      </c>
      <c r="G146" t="str">
        <f>VLOOKUP($A146,'Karyawan PT. MAM'!$D$9:$N$204,2,)</f>
        <v>Laki2</v>
      </c>
      <c r="H146" t="str">
        <f>VLOOKUP($A146,'Karyawan PT. MAM'!$D$9:$N$204,10,)</f>
        <v>Islam</v>
      </c>
      <c r="I146">
        <v>159</v>
      </c>
      <c r="J146" t="str">
        <f>VLOOKUP($A146,'Karyawan PT. MAM'!$D$9:$N$204,8,)</f>
        <v>Jln. Telaga Kencana RT.006 Kel. Manunggal Jaya Kec. Tenggarong Sebarang</v>
      </c>
      <c r="K146" t="str">
        <f t="shared" si="5"/>
        <v>Jln. Telaga Kencana RT.006 Kel. Manunggal Jaya Kec. Tenggarong Sebarang</v>
      </c>
      <c r="L146" t="str">
        <f>VLOOKUP($A146,'Karyawan PT. MAM'!$D$9:$N$204,6,)</f>
        <v>0856-5474-3545</v>
      </c>
      <c r="M146">
        <f>VLOOKUP($A146,'Karyawan PT. MAM'!$D$9:$N$204,5,)</f>
        <v>44800</v>
      </c>
    </row>
    <row r="147" spans="1:13" x14ac:dyDescent="0.2">
      <c r="A147" s="117" t="s">
        <v>877</v>
      </c>
      <c r="B147" s="158" t="s">
        <v>876</v>
      </c>
      <c r="C147" t="str">
        <f>VLOOKUP($A147,'Karyawan PT. MAM'!$D$9:$N$204,7,)</f>
        <v>6402051012860002</v>
      </c>
      <c r="D147" t="str">
        <f t="shared" si="4"/>
        <v>6402051012860002</v>
      </c>
      <c r="E147" t="s">
        <v>1861</v>
      </c>
      <c r="F147" s="254">
        <v>31026</v>
      </c>
      <c r="G147" t="str">
        <f>VLOOKUP($A147,'Karyawan PT. MAM'!$D$9:$N$204,2,)</f>
        <v>Laki2</v>
      </c>
      <c r="H147" t="str">
        <f>VLOOKUP($A147,'Karyawan PT. MAM'!$D$9:$N$204,10,)</f>
        <v>Islam</v>
      </c>
      <c r="I147">
        <v>160</v>
      </c>
      <c r="J147" t="str">
        <f>VLOOKUP($A147,'Karyawan PT. MAM'!$D$9:$N$204,8,)</f>
        <v>Jln. Usaha Tani RT. 031 Kel. Rapak Lembur Kec. Tenggarong</v>
      </c>
      <c r="K147" t="str">
        <f t="shared" si="5"/>
        <v>Jln. Usaha Tani RT. 031 Kel. Rapak Lembur Kec. Tenggarong</v>
      </c>
      <c r="L147" t="str">
        <f>VLOOKUP($A147,'Karyawan PT. MAM'!$D$9:$N$204,6,)</f>
        <v>0852-4713-6527</v>
      </c>
      <c r="M147">
        <f>VLOOKUP($A147,'Karyawan PT. MAM'!$D$9:$N$204,5,)</f>
        <v>44804</v>
      </c>
    </row>
    <row r="148" spans="1:13" x14ac:dyDescent="0.2">
      <c r="A148" s="117" t="s">
        <v>894</v>
      </c>
      <c r="B148" s="158" t="s">
        <v>893</v>
      </c>
      <c r="C148" t="str">
        <f>VLOOKUP($A148,'Karyawan PT. MAM'!$D$9:$N$204,7,)</f>
        <v>5310132605820001</v>
      </c>
      <c r="D148" t="str">
        <f t="shared" si="4"/>
        <v>5310132605820001</v>
      </c>
      <c r="E148" t="s">
        <v>1862</v>
      </c>
      <c r="F148" s="254">
        <v>30097</v>
      </c>
      <c r="G148" t="str">
        <f>VLOOKUP($A148,'Karyawan PT. MAM'!$D$9:$N$204,2,)</f>
        <v>Laki2</v>
      </c>
      <c r="H148" t="str">
        <f>VLOOKUP($A148,'Karyawan PT. MAM'!$D$9:$N$204,10,)</f>
        <v>Katholik</v>
      </c>
      <c r="I148">
        <v>161</v>
      </c>
      <c r="J148" t="str">
        <f>VLOOKUP($A148,'Karyawan PT. MAM'!$D$9:$N$204,8,)</f>
        <v>Jln. AW Syahranie RT.014 Kel. Gunung Kelua Kec. Samarinda Ulu</v>
      </c>
      <c r="K148" t="str">
        <f t="shared" si="5"/>
        <v>Jln. AW Syahranie RT.014 Kel. Gunung Kelua Kec. Samarinda Ulu</v>
      </c>
      <c r="L148" t="str">
        <f>VLOOKUP($A148,'Karyawan PT. MAM'!$D$9:$N$204,6,)</f>
        <v>0812-5543-0929</v>
      </c>
      <c r="M148">
        <f>VLOOKUP($A148,'Karyawan PT. MAM'!$D$9:$N$204,5,)</f>
        <v>44817</v>
      </c>
    </row>
    <row r="149" spans="1:13" x14ac:dyDescent="0.2">
      <c r="A149" s="117" t="s">
        <v>896</v>
      </c>
      <c r="B149" s="158" t="s">
        <v>895</v>
      </c>
      <c r="C149" t="str">
        <f>VLOOKUP($A149,'Karyawan PT. MAM'!$D$9:$N$204,7,)</f>
        <v>6402162612890001</v>
      </c>
      <c r="D149" t="str">
        <f t="shared" si="4"/>
        <v>6402162612890001</v>
      </c>
      <c r="E149" t="s">
        <v>1830</v>
      </c>
      <c r="F149" s="254">
        <v>32858</v>
      </c>
      <c r="G149" t="str">
        <f>VLOOKUP($A149,'Karyawan PT. MAM'!$D$9:$N$204,2,)</f>
        <v>Laki2</v>
      </c>
      <c r="H149" t="str">
        <f>VLOOKUP($A149,'Karyawan PT. MAM'!$D$9:$N$204,10,)</f>
        <v>Islam</v>
      </c>
      <c r="I149">
        <v>162</v>
      </c>
      <c r="J149" t="str">
        <f>VLOOKUP($A149,'Karyawan PT. MAM'!$D$9:$N$204,8,)</f>
        <v>Jln. Dususn Karya Jaya RT. 003 Kel. Mulawarman Kec. Tenggarong seberang</v>
      </c>
      <c r="K149" t="str">
        <f t="shared" si="5"/>
        <v>Jln. Dususn Karya Jaya RT. 003 Kel. Mulawarman Kec. Tenggarong seberang</v>
      </c>
      <c r="L149" t="str">
        <f>VLOOKUP($A149,'Karyawan PT. MAM'!$D$9:$N$204,6,)</f>
        <v>0853-4838-6046</v>
      </c>
      <c r="M149">
        <f>VLOOKUP($A149,'Karyawan PT. MAM'!$D$9:$N$204,5,)</f>
        <v>44817</v>
      </c>
    </row>
    <row r="150" spans="1:13" x14ac:dyDescent="0.2">
      <c r="A150" s="117" t="s">
        <v>967</v>
      </c>
      <c r="B150" s="158" t="s">
        <v>966</v>
      </c>
      <c r="C150" t="str">
        <f>VLOOKUP($A150,'Karyawan PT. MAM'!$D$9:$N$204,7,)</f>
        <v>6402032503980005</v>
      </c>
      <c r="D150" t="str">
        <f t="shared" si="4"/>
        <v>6402032503980005</v>
      </c>
      <c r="E150" t="s">
        <v>1863</v>
      </c>
      <c r="F150" s="254">
        <v>35879</v>
      </c>
      <c r="G150" t="str">
        <f>VLOOKUP($A150,'Karyawan PT. MAM'!$D$9:$N$204,2,)</f>
        <v>Laki2</v>
      </c>
      <c r="H150" t="str">
        <f>VLOOKUP($A150,'Karyawan PT. MAM'!$D$9:$N$204,10,)</f>
        <v>Islam</v>
      </c>
      <c r="I150">
        <v>163</v>
      </c>
      <c r="J150" t="str">
        <f>VLOOKUP($A150,'Karyawan PT. MAM'!$D$9:$N$204,8,)</f>
        <v>Jln. Merandai RT. 015 Kel. Loa duri ulu Kec. Loa janan Kukar</v>
      </c>
      <c r="K150" t="str">
        <f t="shared" si="5"/>
        <v>Jln. Merandai RT. 015 Kel. Loa duri ulu Kec. Loa janan Kukar</v>
      </c>
      <c r="L150" t="str">
        <f>VLOOKUP($A150,'Karyawan PT. MAM'!$D$9:$N$204,6,)</f>
        <v>0822-5102-0085</v>
      </c>
      <c r="M150">
        <f>VLOOKUP($A150,'Karyawan PT. MAM'!$D$9:$N$204,5,)</f>
        <v>44833</v>
      </c>
    </row>
    <row r="151" spans="1:13" x14ac:dyDescent="0.2">
      <c r="A151" s="117" t="s">
        <v>1003</v>
      </c>
      <c r="B151" s="158" t="s">
        <v>1002</v>
      </c>
      <c r="C151" t="str">
        <f>VLOOKUP($A151,'Karyawan PT. MAM'!$D$9:$N$204,7,)</f>
        <v>6402161005960001</v>
      </c>
      <c r="D151" t="str">
        <f t="shared" si="4"/>
        <v>6402161005960001</v>
      </c>
      <c r="E151" t="s">
        <v>1826</v>
      </c>
      <c r="F151" s="254">
        <v>35195</v>
      </c>
      <c r="G151" t="str">
        <f>VLOOKUP($A151,'Karyawan PT. MAM'!$D$9:$N$204,2,)</f>
        <v>Laki2</v>
      </c>
      <c r="H151" t="str">
        <f>VLOOKUP($A151,'Karyawan PT. MAM'!$D$9:$N$204,10,)</f>
        <v>Islam</v>
      </c>
      <c r="I151">
        <v>164</v>
      </c>
      <c r="J151" t="str">
        <f>VLOOKUP($A151,'Karyawan PT. MAM'!$D$9:$N$204,8,)</f>
        <v>Jln. Dusun sumber jaya RT.009Kel. Desa Manunggal jaya Kec.Tenggarong seberang</v>
      </c>
      <c r="K151" t="str">
        <f t="shared" si="5"/>
        <v>Jln. Dusun sumber jaya RT.009Kel. Desa Manunggal jaya Kec.Tenggarong seberang</v>
      </c>
      <c r="L151" t="str">
        <f>VLOOKUP($A151,'Karyawan PT. MAM'!$D$9:$N$204,6,)</f>
        <v>0813-4897-3454</v>
      </c>
      <c r="M151">
        <f>VLOOKUP($A151,'Karyawan PT. MAM'!$D$9:$N$204,5,)</f>
        <v>44851</v>
      </c>
    </row>
    <row r="152" spans="1:13" x14ac:dyDescent="0.2">
      <c r="A152" s="117" t="s">
        <v>1027</v>
      </c>
      <c r="B152" s="158" t="s">
        <v>1033</v>
      </c>
      <c r="C152" t="str">
        <f>VLOOKUP($A152,'Karyawan PT. MAM'!$D$9:$N$204,7,)</f>
        <v>6472062105790011</v>
      </c>
      <c r="D152" t="str">
        <f t="shared" si="4"/>
        <v>6472062105790011</v>
      </c>
      <c r="E152" t="s">
        <v>1864</v>
      </c>
      <c r="F152" s="254">
        <v>28996</v>
      </c>
      <c r="G152" t="str">
        <f>VLOOKUP($A152,'Karyawan PT. MAM'!$D$9:$N$204,2,)</f>
        <v>Laki2</v>
      </c>
      <c r="H152" t="str">
        <f>VLOOKUP($A152,'Karyawan PT. MAM'!$D$9:$N$204,10,)</f>
        <v>Katholik</v>
      </c>
      <c r="I152">
        <v>165</v>
      </c>
      <c r="J152" t="str">
        <f>VLOOKUP($A152,'Karyawan PT. MAM'!$D$9:$N$204,8,)</f>
        <v>Jln. Sentosa dalam II/A Gg. 9 RT. 078 Kel. Sungai Pinang dalam Kec. Sungai Pinang</v>
      </c>
      <c r="K152" t="str">
        <f t="shared" si="5"/>
        <v>Jln. Sentosa dalam II/A Gg. 9 RT. 078 Kel. Sungai Pinang dalam Kec. Sungai Pinang</v>
      </c>
      <c r="L152" t="str">
        <f>VLOOKUP($A152,'Karyawan PT. MAM'!$D$9:$N$204,6,)</f>
        <v>0821-5179-2654</v>
      </c>
      <c r="M152">
        <f>VLOOKUP($A152,'Karyawan PT. MAM'!$D$9:$N$204,5,)</f>
        <v>44855</v>
      </c>
    </row>
    <row r="153" spans="1:13" x14ac:dyDescent="0.2">
      <c r="A153" s="117" t="s">
        <v>1060</v>
      </c>
      <c r="B153" s="158" t="s">
        <v>1059</v>
      </c>
      <c r="C153" t="str">
        <f>VLOOKUP($A153,'Karyawan PT. MAM'!$D$9:$N$204,7,)</f>
        <v>1206052811990002</v>
      </c>
      <c r="D153" t="str">
        <f t="shared" si="4"/>
        <v>1206052811990002</v>
      </c>
      <c r="E153" t="s">
        <v>1865</v>
      </c>
      <c r="F153" s="254">
        <v>36492</v>
      </c>
      <c r="G153" t="str">
        <f>VLOOKUP($A153,'Karyawan PT. MAM'!$D$9:$N$204,2,)</f>
        <v>Laki2</v>
      </c>
      <c r="H153" t="str">
        <f>VLOOKUP($A153,'Karyawan PT. MAM'!$D$9:$N$204,10,)</f>
        <v>Katholik</v>
      </c>
      <c r="I153">
        <v>166</v>
      </c>
      <c r="J153" t="str">
        <f>VLOOKUP($A153,'Karyawan PT. MAM'!$D$9:$N$204,8,)</f>
        <v>Jln. Desa Pancur Batu RT.000 Kel. Pancuran batu Kec. Merek kab. Karo Sumut</v>
      </c>
      <c r="K153" t="str">
        <f t="shared" si="5"/>
        <v>Jln. Desa Pancur Batu RT.000 Kel. Pancuran batu Kec. Merek kab. Karo Sumut</v>
      </c>
      <c r="L153" t="str">
        <f>VLOOKUP($A153,'Karyawan PT. MAM'!$D$9:$N$204,6,)</f>
        <v>0813-5010-6661</v>
      </c>
      <c r="M153">
        <f>VLOOKUP($A153,'Karyawan PT. MAM'!$D$9:$N$204,5,)</f>
        <v>44863</v>
      </c>
    </row>
    <row r="154" spans="1:13" x14ac:dyDescent="0.2">
      <c r="A154" s="117" t="s">
        <v>1065</v>
      </c>
      <c r="B154" s="158" t="s">
        <v>1169</v>
      </c>
      <c r="C154" t="str">
        <f>VLOOKUP($A154,'Karyawan PT. MAM'!$D$9:$N$204,7,)</f>
        <v>7318162603940001</v>
      </c>
      <c r="D154" t="str">
        <f t="shared" si="4"/>
        <v>7318162603940001</v>
      </c>
      <c r="E154" t="s">
        <v>1866</v>
      </c>
      <c r="F154" s="254">
        <v>34419</v>
      </c>
      <c r="G154" t="str">
        <f>VLOOKUP($A154,'Karyawan PT. MAM'!$D$9:$N$204,2,)</f>
        <v>Laki2</v>
      </c>
      <c r="H154" t="str">
        <f>VLOOKUP($A154,'Karyawan PT. MAM'!$D$9:$N$204,10,)</f>
        <v>Katholik</v>
      </c>
      <c r="I154">
        <v>167</v>
      </c>
      <c r="J154" t="str">
        <f>VLOOKUP($A154,'Karyawan PT. MAM'!$D$9:$N$204,8,)</f>
        <v>Jln. Dusun Sumber rejo Blok C RT. 019 Kel. Bangun rejo Kec. Tenggarong Seberang</v>
      </c>
      <c r="K154" t="str">
        <f t="shared" si="5"/>
        <v>Jln. Dusun Sumber rejo Blok C RT. 019 Kel. Bangun rejo Kec. Tenggarong Seberang</v>
      </c>
      <c r="L154" t="str">
        <f>VLOOKUP($A154,'Karyawan PT. MAM'!$D$9:$N$204,6,)</f>
        <v>0821-4843-1991</v>
      </c>
      <c r="M154">
        <f>VLOOKUP($A154,'Karyawan PT. MAM'!$D$9:$N$204,5,)</f>
        <v>44865</v>
      </c>
    </row>
    <row r="155" spans="1:13" x14ac:dyDescent="0.2">
      <c r="A155" s="117" t="s">
        <v>1072</v>
      </c>
      <c r="B155" s="158" t="s">
        <v>1071</v>
      </c>
      <c r="C155" t="str">
        <f>VLOOKUP($A155,'Karyawan PT. MAM'!$D$9:$N$204,7,)</f>
        <v>6402101010780004</v>
      </c>
      <c r="D155" t="str">
        <f t="shared" si="4"/>
        <v>6402101010780004</v>
      </c>
      <c r="E155" t="s">
        <v>1867</v>
      </c>
      <c r="F155" s="254">
        <v>28773</v>
      </c>
      <c r="G155" t="str">
        <f>VLOOKUP($A155,'Karyawan PT. MAM'!$D$9:$N$204,2,)</f>
        <v>Laki2</v>
      </c>
      <c r="H155" t="str">
        <f>VLOOKUP($A155,'Karyawan PT. MAM'!$D$9:$N$204,10,)</f>
        <v>Kristen</v>
      </c>
      <c r="I155">
        <v>168</v>
      </c>
      <c r="J155" t="str">
        <f>VLOOKUP($A155,'Karyawan PT. MAM'!$D$9:$N$204,8,)</f>
        <v>Jln. Long Nyelong RT.001 Kel. Long Nyelok Kec. Busang Kutim</v>
      </c>
      <c r="K155" t="str">
        <f t="shared" si="5"/>
        <v>Jln. Long Nyelong RT.001 Kel. Long Nyelok Kec. Busang Kutim</v>
      </c>
      <c r="L155" t="str">
        <f>VLOOKUP($A155,'Karyawan PT. MAM'!$D$9:$N$204,6,)</f>
        <v>0813-5013-9425</v>
      </c>
      <c r="M155">
        <f>VLOOKUP($A155,'Karyawan PT. MAM'!$D$9:$N$204,5,)</f>
        <v>44868</v>
      </c>
    </row>
    <row r="156" spans="1:13" x14ac:dyDescent="0.2">
      <c r="A156" s="117" t="s">
        <v>1074</v>
      </c>
      <c r="B156" s="158" t="s">
        <v>1073</v>
      </c>
      <c r="C156" t="str">
        <f>VLOOKUP($A156,'Karyawan PT. MAM'!$D$9:$N$204,7,)</f>
        <v>6472011408850004</v>
      </c>
      <c r="D156" t="str">
        <f t="shared" si="4"/>
        <v>6472011408850004</v>
      </c>
      <c r="E156" t="s">
        <v>1772</v>
      </c>
      <c r="F156" s="254">
        <v>31273</v>
      </c>
      <c r="G156" t="str">
        <f>VLOOKUP($A156,'Karyawan PT. MAM'!$D$9:$N$204,2,)</f>
        <v>Laki2</v>
      </c>
      <c r="H156" t="str">
        <f>VLOOKUP($A156,'Karyawan PT. MAM'!$D$9:$N$204,10,)</f>
        <v>Islam</v>
      </c>
      <c r="I156">
        <v>169</v>
      </c>
      <c r="J156" t="str">
        <f>VLOOKUP($A156,'Karyawan PT. MAM'!$D$9:$N$204,8,)</f>
        <v>Jln. Wono sari RT.006 Kel. Makroman  Kec. Sambutan Samarinda</v>
      </c>
      <c r="K156" t="str">
        <f t="shared" si="5"/>
        <v>Jln. Wono sari RT.006 Kel. Makroman  Kec. Sambutan Samarinda</v>
      </c>
      <c r="L156" t="str">
        <f>VLOOKUP($A156,'Karyawan PT. MAM'!$D$9:$N$204,6,)</f>
        <v>0857-3347-7165</v>
      </c>
      <c r="M156">
        <f>VLOOKUP($A156,'Karyawan PT. MAM'!$D$9:$N$204,5,)</f>
        <v>44868</v>
      </c>
    </row>
    <row r="157" spans="1:13" x14ac:dyDescent="0.2">
      <c r="A157" s="117" t="s">
        <v>1177</v>
      </c>
      <c r="B157" s="158" t="s">
        <v>1176</v>
      </c>
      <c r="C157" t="str">
        <f>VLOOKUP($A157,'Karyawan PT. MAM'!$D$9:$N$204,7,)</f>
        <v>6402160206750005</v>
      </c>
      <c r="D157" t="str">
        <f t="shared" si="4"/>
        <v>6402160206750005</v>
      </c>
      <c r="E157" t="s">
        <v>1868</v>
      </c>
      <c r="F157" s="254">
        <v>27547</v>
      </c>
      <c r="G157" t="str">
        <f>VLOOKUP($A157,'Karyawan PT. MAM'!$D$9:$N$204,2,)</f>
        <v>Laki2</v>
      </c>
      <c r="H157" t="str">
        <f>VLOOKUP($A157,'Karyawan PT. MAM'!$D$9:$N$204,10,)</f>
        <v>Hindu</v>
      </c>
      <c r="I157">
        <v>170</v>
      </c>
      <c r="J157" t="str">
        <f>VLOOKUP($A157,'Karyawan PT. MAM'!$D$9:$N$204,8,)</f>
        <v>Jln. Kerta Buana No. 43 RT. 022 Kel. Kerta Buana Kec. Tenggarong seberang</v>
      </c>
      <c r="K157" t="str">
        <f t="shared" si="5"/>
        <v>Jln. Kerta Buana No. 43 RT. 022 Kel. Kerta Buana Kec. Tenggarong seberang</v>
      </c>
      <c r="L157" t="str">
        <f>VLOOKUP($A157,'Karyawan PT. MAM'!$D$9:$N$204,6,)</f>
        <v>0852-5066-2626</v>
      </c>
      <c r="M157">
        <f>VLOOKUP($A157,'Karyawan PT. MAM'!$D$9:$N$204,5,)</f>
        <v>44879</v>
      </c>
    </row>
    <row r="158" spans="1:13" x14ac:dyDescent="0.2">
      <c r="A158" s="117" t="s">
        <v>1218</v>
      </c>
      <c r="B158" s="158" t="s">
        <v>1217</v>
      </c>
      <c r="C158" t="str">
        <f>VLOOKUP($A158,'Karyawan PT. MAM'!$D$9:$N$204,7,)</f>
        <v>6405051706920001</v>
      </c>
      <c r="D158" t="str">
        <f t="shared" si="4"/>
        <v>6405051706920001</v>
      </c>
      <c r="E158" t="s">
        <v>1779</v>
      </c>
      <c r="F158" s="254">
        <v>33772</v>
      </c>
      <c r="G158" t="str">
        <f>VLOOKUP($A158,'Karyawan PT. MAM'!$D$9:$N$204,2,)</f>
        <v>Laki2</v>
      </c>
      <c r="H158" t="str">
        <f>VLOOKUP($A158,'Karyawan PT. MAM'!$D$9:$N$204,10,)</f>
        <v>Kristen</v>
      </c>
      <c r="I158">
        <v>171</v>
      </c>
      <c r="J158" t="str">
        <f>VLOOKUP($A158,'Karyawan PT. MAM'!$D$9:$N$204,8,)</f>
        <v>Jln. Pa'sire RT.002 Kel. Pa'sire Kec. Krayan Kaltara</v>
      </c>
      <c r="K158" t="str">
        <f t="shared" si="5"/>
        <v>Jln. Pa'sire RT.002 Kel. Pa'sire Kec. Krayan Kaltara</v>
      </c>
      <c r="L158" t="str">
        <f>VLOOKUP($A158,'Karyawan PT. MAM'!$D$9:$N$204,6,)</f>
        <v>0822-5663-8531</v>
      </c>
      <c r="M158">
        <f>VLOOKUP($A158,'Karyawan PT. MAM'!$D$9:$N$204,5,)</f>
        <v>44891</v>
      </c>
    </row>
    <row r="159" spans="1:13" x14ac:dyDescent="0.2">
      <c r="A159" s="117" t="s">
        <v>1284</v>
      </c>
      <c r="B159" s="158" t="s">
        <v>1283</v>
      </c>
      <c r="C159" t="str">
        <f>VLOOKUP($A159,'Karyawan PT. MAM'!$D$9:$N$204,7,)</f>
        <v>6472011505000002</v>
      </c>
      <c r="D159" t="str">
        <f t="shared" si="4"/>
        <v>6472011505000002</v>
      </c>
      <c r="E159" t="s">
        <v>1869</v>
      </c>
      <c r="F159" s="254">
        <v>36661</v>
      </c>
      <c r="G159" t="str">
        <f>VLOOKUP($A159,'Karyawan PT. MAM'!$D$9:$N$204,2,)</f>
        <v>Laki2</v>
      </c>
      <c r="H159" t="str">
        <f>VLOOKUP($A159,'Karyawan PT. MAM'!$D$9:$N$204,10,)</f>
        <v>Islam</v>
      </c>
      <c r="I159">
        <v>172</v>
      </c>
      <c r="J159" t="str">
        <f>VLOOKUP($A159,'Karyawan PT. MAM'!$D$9:$N$204,8,)</f>
        <v>Jln. Dusun Telaga kencana RT.008 Kel. Manunggal Jaya Kec. Tengarong Seberang</v>
      </c>
      <c r="K159" t="str">
        <f t="shared" si="5"/>
        <v>Jln. Dusun Telaga kencana RT.008 Kel. Manunggal Jaya Kec. Tengarong Seberang</v>
      </c>
      <c r="L159" t="str">
        <f>VLOOKUP($A159,'Karyawan PT. MAM'!$D$9:$N$204,6,)</f>
        <v>0878-4066-3097</v>
      </c>
      <c r="M159">
        <f>VLOOKUP($A159,'Karyawan PT. MAM'!$D$9:$N$204,5,)</f>
        <v>44954</v>
      </c>
    </row>
    <row r="160" spans="1:13" x14ac:dyDescent="0.2">
      <c r="A160" s="117" t="s">
        <v>1288</v>
      </c>
      <c r="B160" s="158" t="s">
        <v>808</v>
      </c>
      <c r="C160" t="str">
        <f>VLOOKUP($A160,'Karyawan PT. MAM'!$D$9:$N$204,7,)</f>
        <v>6472022605750004</v>
      </c>
      <c r="D160" t="str">
        <f t="shared" si="4"/>
        <v>6472022605750004</v>
      </c>
      <c r="E160" t="s">
        <v>1772</v>
      </c>
      <c r="F160" s="254">
        <v>27540</v>
      </c>
      <c r="G160" t="str">
        <f>VLOOKUP($A160,'Karyawan PT. MAM'!$D$9:$N$204,2,)</f>
        <v>Laki2</v>
      </c>
      <c r="H160" t="str">
        <f>VLOOKUP($A160,'Karyawan PT. MAM'!$D$9:$N$204,10,)</f>
        <v>Kristen</v>
      </c>
      <c r="I160">
        <v>173</v>
      </c>
      <c r="J160" t="str">
        <f>VLOOKUP($A160,'Karyawan PT. MAM'!$D$9:$N$204,8,)</f>
        <v>Jln. Manunggal II Koplek Yuna No. 176 RT. 013 Kel. Mangku Palas Kec. Samarinda seberang</v>
      </c>
      <c r="K160" t="str">
        <f t="shared" si="5"/>
        <v>Jln. Manunggal II Koplek Yuna No. 176 RT. 013 Kel. Mangku Palas Kec. Samarinda seberang</v>
      </c>
      <c r="L160" t="str">
        <f>VLOOKUP($A160,'Karyawan PT. MAM'!$D$9:$N$204,6,)</f>
        <v>0812-5365-7589</v>
      </c>
      <c r="M160">
        <f>VLOOKUP($A160,'Karyawan PT. MAM'!$D$9:$N$204,5,)</f>
        <v>44958</v>
      </c>
    </row>
    <row r="161" spans="1:13" x14ac:dyDescent="0.2">
      <c r="A161" s="117" t="s">
        <v>1292</v>
      </c>
      <c r="B161" s="158" t="s">
        <v>1291</v>
      </c>
      <c r="C161" t="str">
        <f>VLOOKUP($A161,'Karyawan PT. MAM'!$D$9:$N$204,7,)</f>
        <v>6402160308970003</v>
      </c>
      <c r="D161" t="str">
        <f t="shared" si="4"/>
        <v>6402160308970003</v>
      </c>
      <c r="E161" t="s">
        <v>1870</v>
      </c>
      <c r="F161" s="254">
        <v>35645</v>
      </c>
      <c r="G161" t="str">
        <f>VLOOKUP($A161,'Karyawan PT. MAM'!$D$9:$N$204,2,)</f>
        <v>Laki2</v>
      </c>
      <c r="H161" t="str">
        <f>VLOOKUP($A161,'Karyawan PT. MAM'!$D$9:$N$204,10,)</f>
        <v>Islam</v>
      </c>
      <c r="I161">
        <v>174</v>
      </c>
      <c r="J161" t="str">
        <f>VLOOKUP($A161,'Karyawan PT. MAM'!$D$9:$N$204,8,)</f>
        <v xml:space="preserve">Jln. Mekar Jaya RT.008 Kel. Karang Tunggal Kec. Tenggarong Seberang </v>
      </c>
      <c r="K161" t="str">
        <f t="shared" si="5"/>
        <v xml:space="preserve">Jln. Mekar Jaya RT.008 Kel. Karang Tunggal Kec. Tenggarong Seberang </v>
      </c>
      <c r="L161" t="str">
        <f>VLOOKUP($A161,'Karyawan PT. MAM'!$D$9:$N$204,6,)</f>
        <v>0813-4787-8227</v>
      </c>
      <c r="M161">
        <f>VLOOKUP($A161,'Karyawan PT. MAM'!$D$9:$N$204,5,)</f>
        <v>44959</v>
      </c>
    </row>
    <row r="162" spans="1:13" x14ac:dyDescent="0.2">
      <c r="A162" s="117" t="s">
        <v>1308</v>
      </c>
      <c r="B162" s="158" t="s">
        <v>1307</v>
      </c>
      <c r="C162" t="str">
        <f>VLOOKUP($A162,'Karyawan PT. MAM'!$D$9:$N$204,7,)</f>
        <v>6402160402980002</v>
      </c>
      <c r="D162" t="str">
        <f t="shared" si="4"/>
        <v>6402160402980002</v>
      </c>
      <c r="E162" t="s">
        <v>1871</v>
      </c>
      <c r="F162" s="254">
        <v>35830</v>
      </c>
      <c r="G162" t="str">
        <f>VLOOKUP($A162,'Karyawan PT. MAM'!$D$9:$N$204,2,)</f>
        <v>Laki2</v>
      </c>
      <c r="H162" t="str">
        <f>VLOOKUP($A162,'Karyawan PT. MAM'!$D$9:$N$204,10,)</f>
        <v>Islam</v>
      </c>
      <c r="I162">
        <v>175</v>
      </c>
      <c r="J162" t="str">
        <f>VLOOKUP($A162,'Karyawan PT. MAM'!$D$9:$N$204,8,)</f>
        <v>Jln. Betet RT.009 Kel. Bukit Raya Kec. Tenggarong seberang</v>
      </c>
      <c r="K162" t="str">
        <f t="shared" si="5"/>
        <v>Jln. Betet RT.009 Kel. Bukit Raya Kec. Tenggarong seberang</v>
      </c>
      <c r="L162" t="str">
        <f>VLOOKUP($A162,'Karyawan PT. MAM'!$D$9:$N$204,6,)</f>
        <v>0822-5472-7418</v>
      </c>
      <c r="M162">
        <f>VLOOKUP($A162,'Karyawan PT. MAM'!$D$9:$N$204,5,)</f>
        <v>44978</v>
      </c>
    </row>
    <row r="163" spans="1:13" x14ac:dyDescent="0.2">
      <c r="A163" s="117" t="s">
        <v>1310</v>
      </c>
      <c r="B163" s="158" t="s">
        <v>1309</v>
      </c>
      <c r="C163" t="str">
        <f>VLOOKUP($A163,'Karyawan PT. MAM'!$D$9:$N$204,7,)</f>
        <v>6472050606000007</v>
      </c>
      <c r="D163" t="str">
        <f t="shared" si="4"/>
        <v>6472050606000007</v>
      </c>
      <c r="E163" t="s">
        <v>1772</v>
      </c>
      <c r="F163" s="254">
        <v>36683</v>
      </c>
      <c r="G163" t="str">
        <f>VLOOKUP($A163,'Karyawan PT. MAM'!$D$9:$N$204,2,)</f>
        <v>Laki2</v>
      </c>
      <c r="H163" t="str">
        <f>VLOOKUP($A163,'Karyawan PT. MAM'!$D$9:$N$204,10,)</f>
        <v>Islam</v>
      </c>
      <c r="I163">
        <v>176</v>
      </c>
      <c r="J163" t="str">
        <f>VLOOKUP($A163,'Karyawan PT. MAM'!$D$9:$N$204,8,)</f>
        <v>Jln. Pondok Lamabu RT.021 Kel. Sempaja utara Kec. Samarinda utara</v>
      </c>
      <c r="K163" t="str">
        <f t="shared" si="5"/>
        <v>Jln. Pondok Lamabu RT.021 Kel. Sempaja utara Kec. Samarinda utara</v>
      </c>
      <c r="L163" t="str">
        <f>VLOOKUP($A163,'Karyawan PT. MAM'!$D$9:$N$204,6,)</f>
        <v>0857-1851-5818</v>
      </c>
      <c r="M163">
        <f>VLOOKUP($A163,'Karyawan PT. MAM'!$D$9:$N$204,5,)</f>
        <v>44978</v>
      </c>
    </row>
    <row r="164" spans="1:13" x14ac:dyDescent="0.2">
      <c r="A164" s="117" t="s">
        <v>1348</v>
      </c>
      <c r="B164" s="158" t="s">
        <v>1347</v>
      </c>
      <c r="C164" t="str">
        <f>VLOOKUP($A164,'Karyawan PT. MAM'!$D$9:$N$204,7,)</f>
        <v>6402161304960003</v>
      </c>
      <c r="D164" t="str">
        <f t="shared" si="4"/>
        <v>6402161304960003</v>
      </c>
      <c r="E164" t="s">
        <v>1790</v>
      </c>
      <c r="F164" s="254">
        <v>35168</v>
      </c>
      <c r="G164" t="str">
        <f>VLOOKUP($A164,'Karyawan PT. MAM'!$D$9:$N$204,2,)</f>
        <v>Laki2</v>
      </c>
      <c r="H164" t="str">
        <f>VLOOKUP($A164,'Karyawan PT. MAM'!$D$9:$N$204,10,)</f>
        <v>Islam</v>
      </c>
      <c r="I164">
        <v>177</v>
      </c>
      <c r="J164" t="str">
        <f>VLOOKUP($A164,'Karyawan PT. MAM'!$D$9:$N$204,8,)</f>
        <v>Jln. Manunggal jaya RT.005 Kel. Manunggal jaya Kec. Tenggarong Seberang</v>
      </c>
      <c r="K164" t="str">
        <f t="shared" si="5"/>
        <v>Jln. Manunggal jaya RT.005 Kel. Manunggal jaya Kec. Tenggarong Seberang</v>
      </c>
      <c r="L164" t="str">
        <f>VLOOKUP($A164,'Karyawan PT. MAM'!$D$9:$N$204,6,)</f>
        <v>0813-3158-3615</v>
      </c>
      <c r="M164">
        <f>VLOOKUP($A164,'Karyawan PT. MAM'!$D$9:$N$204,5,)</f>
        <v>44991</v>
      </c>
    </row>
    <row r="165" spans="1:13" x14ac:dyDescent="0.2">
      <c r="A165" s="117" t="s">
        <v>1350</v>
      </c>
      <c r="B165" s="158" t="s">
        <v>1349</v>
      </c>
      <c r="C165" t="str">
        <f>VLOOKUP($A165,'Karyawan PT. MAM'!$D$9:$N$204,7,)</f>
        <v>6472063108980002</v>
      </c>
      <c r="D165" t="str">
        <f t="shared" si="4"/>
        <v>6472063108980002</v>
      </c>
      <c r="E165" t="s">
        <v>1772</v>
      </c>
      <c r="F165" s="254">
        <v>36038</v>
      </c>
      <c r="G165" t="str">
        <f>VLOOKUP($A165,'Karyawan PT. MAM'!$D$9:$N$204,2,)</f>
        <v>Laki2</v>
      </c>
      <c r="H165" t="str">
        <f>VLOOKUP($A165,'Karyawan PT. MAM'!$D$9:$N$204,10,)</f>
        <v>Islam</v>
      </c>
      <c r="I165">
        <v>178</v>
      </c>
      <c r="J165" t="str">
        <f>VLOOKUP($A165,'Karyawan PT. MAM'!$D$9:$N$204,8,)</f>
        <v>Jln. Bangun rejo blok C RT.018 Kel. Bangun Rejo Kec. Tenggarong Seberang</v>
      </c>
      <c r="K165" t="str">
        <f t="shared" si="5"/>
        <v>Jln. Bangun rejo blok C RT.018 Kel. Bangun Rejo Kec. Tenggarong Seberang</v>
      </c>
      <c r="L165" t="str">
        <f>VLOOKUP($A165,'Karyawan PT. MAM'!$D$9:$N$204,6,)</f>
        <v>0812-5036-6709</v>
      </c>
      <c r="M165">
        <f>VLOOKUP($A165,'Karyawan PT. MAM'!$D$9:$N$204,5,)</f>
        <v>44992</v>
      </c>
    </row>
    <row r="166" spans="1:13" x14ac:dyDescent="0.2">
      <c r="A166" s="117" t="s">
        <v>1440</v>
      </c>
      <c r="B166" s="158" t="s">
        <v>1439</v>
      </c>
      <c r="C166" t="str">
        <f>VLOOKUP($A166,'Karyawan PT. MAM'!$D$9:$N$204,7,)</f>
        <v>6402161511810001</v>
      </c>
      <c r="D166" t="str">
        <f t="shared" si="4"/>
        <v>6402161511810001</v>
      </c>
      <c r="E166" t="s">
        <v>1872</v>
      </c>
      <c r="F166" s="254">
        <v>30270</v>
      </c>
      <c r="G166" t="str">
        <f>VLOOKUP($A166,'Karyawan PT. MAM'!$D$9:$N$204,2,)</f>
        <v>Laki2</v>
      </c>
      <c r="H166" t="str">
        <f>VLOOKUP($A166,'Karyawan PT. MAM'!$D$9:$N$204,10,)</f>
        <v>Islam</v>
      </c>
      <c r="I166">
        <v>179</v>
      </c>
      <c r="J166" t="str">
        <f>VLOOKUP($A166,'Karyawan PT. MAM'!$D$9:$N$204,8,)</f>
        <v>Jln. Mulawarman RT.017 Kel. Bangun Rejo Kec. Tenggarong Seberang</v>
      </c>
      <c r="K166" t="str">
        <f t="shared" si="5"/>
        <v>Jln. Mulawarman RT.017 Kel. Bangun Rejo Kec. Tenggarong Seberang</v>
      </c>
      <c r="L166" t="str">
        <f>VLOOKUP($A166,'Karyawan PT. MAM'!$D$9:$N$204,6,)</f>
        <v>0853-8689-3251</v>
      </c>
      <c r="M166">
        <f>VLOOKUP($A166,'Karyawan PT. MAM'!$D$9:$N$204,5,)</f>
        <v>45049</v>
      </c>
    </row>
    <row r="167" spans="1:13" x14ac:dyDescent="0.2">
      <c r="A167" s="117" t="s">
        <v>882</v>
      </c>
      <c r="B167" s="158" t="s">
        <v>881</v>
      </c>
      <c r="C167" t="str">
        <f>VLOOKUP($A167,'Karyawan PT. MAM'!$D$9:$N$204,7,)</f>
        <v>6402160707692003</v>
      </c>
      <c r="D167" t="str">
        <f t="shared" si="4"/>
        <v>6402160707692003</v>
      </c>
      <c r="E167" t="s">
        <v>1873</v>
      </c>
      <c r="F167" s="254">
        <v>25391</v>
      </c>
      <c r="G167" t="str">
        <f>VLOOKUP($A167,'Karyawan PT. MAM'!$D$9:$N$204,2,)</f>
        <v>Laki2</v>
      </c>
      <c r="H167" t="str">
        <f>VLOOKUP($A167,'Karyawan PT. MAM'!$D$9:$N$204,10,)</f>
        <v>Islam</v>
      </c>
      <c r="I167">
        <v>180</v>
      </c>
      <c r="J167" t="str">
        <f>VLOOKUP($A167,'Karyawan PT. MAM'!$D$9:$N$204,8,)</f>
        <v>Jln. Dusun Sumber Mulyo RT.027 Kel. Bangun Rejo Kec. Tenggarong Seberang</v>
      </c>
      <c r="K167" t="str">
        <f t="shared" si="5"/>
        <v>Jln. Dusun Sumber Mulyo RT.027 Kel. Bangun Rejo Kec. Tenggarong Seberang</v>
      </c>
      <c r="L167" t="str">
        <f>VLOOKUP($A167,'Karyawan PT. MAM'!$D$9:$N$204,6,)</f>
        <v>0813-1895-2598</v>
      </c>
      <c r="M167">
        <f>VLOOKUP($A167,'Karyawan PT. MAM'!$D$9:$N$204,5,)</f>
        <v>43825</v>
      </c>
    </row>
    <row r="168" spans="1:13" x14ac:dyDescent="0.2">
      <c r="A168" s="117" t="s">
        <v>885</v>
      </c>
      <c r="B168" s="158" t="s">
        <v>925</v>
      </c>
      <c r="C168" t="str">
        <f>VLOOKUP($A168,'Karyawan PT. MAM'!$D$9:$N$204,7,)</f>
        <v>3510032203980001</v>
      </c>
      <c r="D168" t="str">
        <f t="shared" si="4"/>
        <v>3510032203980001</v>
      </c>
      <c r="E168" t="s">
        <v>1874</v>
      </c>
      <c r="F168" s="254">
        <v>35876</v>
      </c>
      <c r="G168" t="str">
        <f>VLOOKUP($A168,'Karyawan PT. MAM'!$D$9:$N$204,2,)</f>
        <v>Laki2</v>
      </c>
      <c r="H168" t="str">
        <f>VLOOKUP($A168,'Karyawan PT. MAM'!$D$9:$N$204,10,)</f>
        <v>Islam</v>
      </c>
      <c r="I168">
        <v>181</v>
      </c>
      <c r="J168" t="str">
        <f>VLOOKUP($A168,'Karyawan PT. MAM'!$D$9:$N$204,8,)</f>
        <v>Jln. Dusun Curah Pecak Rt.03/001 Kel. Purwoharjo Kec. Purwoharjo Kab. Banyuwangi</v>
      </c>
      <c r="K168" t="str">
        <f t="shared" si="5"/>
        <v>Jln. Dusun Curah Pecak Rt.03/001 Kel. Purwoharjo Kec. Purwoharjo Kab. Banyuwangi</v>
      </c>
      <c r="L168" t="str">
        <f>VLOOKUP($A168,'Karyawan PT. MAM'!$D$9:$N$204,6,)</f>
        <v>0813-3156-3321</v>
      </c>
      <c r="M168">
        <f>VLOOKUP($A168,'Karyawan PT. MAM'!$D$9:$N$204,5,)</f>
        <v>44473</v>
      </c>
    </row>
    <row r="169" spans="1:13" x14ac:dyDescent="0.2">
      <c r="A169" s="117" t="s">
        <v>1266</v>
      </c>
      <c r="B169" s="158" t="s">
        <v>1265</v>
      </c>
      <c r="C169" t="str">
        <f>VLOOKUP($A169,'Karyawan PT. MAM'!$D$9:$N$204,7,)</f>
        <v>6402160602030002</v>
      </c>
      <c r="D169" t="str">
        <f t="shared" si="4"/>
        <v>6402160602030002</v>
      </c>
      <c r="E169" t="s">
        <v>1839</v>
      </c>
      <c r="F169" s="254">
        <v>37658</v>
      </c>
      <c r="G169" t="str">
        <f>VLOOKUP($A169,'Karyawan PT. MAM'!$D$9:$N$204,2,)</f>
        <v>Laki2</v>
      </c>
      <c r="H169" t="str">
        <f>VLOOKUP($A169,'Karyawan PT. MAM'!$D$9:$N$204,10,)</f>
        <v>Islam</v>
      </c>
      <c r="I169">
        <v>182</v>
      </c>
      <c r="J169" t="str">
        <f>VLOOKUP($A169,'Karyawan PT. MAM'!$D$9:$N$204,8,)</f>
        <v>Jln. Dusun rejo sari RT.006 Kel. Karang tunggal Kec. Tenggarong seberang</v>
      </c>
      <c r="K169" t="str">
        <f t="shared" si="5"/>
        <v>Jln. Dusun rejo sari RT.006 Kel. Karang tunggal Kec. Tenggarong seberang</v>
      </c>
      <c r="L169" t="str">
        <f>VLOOKUP($A169,'Karyawan PT. MAM'!$D$9:$N$204,6,)</f>
        <v>0831-1041-4636</v>
      </c>
      <c r="M169">
        <f>VLOOKUP($A169,'Karyawan PT. MAM'!$D$9:$N$204,5,)</f>
        <v>44952</v>
      </c>
    </row>
    <row r="170" spans="1:13" x14ac:dyDescent="0.2">
      <c r="A170" s="117" t="s">
        <v>1521</v>
      </c>
      <c r="B170" s="158" t="s">
        <v>1520</v>
      </c>
      <c r="C170" t="str">
        <f>VLOOKUP($A170,'Karyawan PT. MAM'!$D$9:$N$204,7,)</f>
        <v>6402160107940019</v>
      </c>
      <c r="D170" t="str">
        <f t="shared" si="4"/>
        <v>6402160107940019</v>
      </c>
      <c r="E170" t="s">
        <v>1826</v>
      </c>
      <c r="F170" s="254">
        <v>34649</v>
      </c>
      <c r="G170" t="str">
        <f>VLOOKUP($A170,'Karyawan PT. MAM'!$D$9:$N$204,2,)</f>
        <v>Laki2</v>
      </c>
      <c r="H170" t="str">
        <f>VLOOKUP($A170,'Karyawan PT. MAM'!$D$9:$N$204,10,)</f>
        <v>Islam</v>
      </c>
      <c r="I170">
        <v>183</v>
      </c>
      <c r="J170" t="str">
        <f>VLOOKUP($A170,'Karyawan PT. MAM'!$D$9:$N$204,8,)</f>
        <v>Jln. DSN Pulau Mas RT.005 Kel. Bhuana Jaya Kec. Tenggarong Seberang</v>
      </c>
      <c r="K170" t="str">
        <f t="shared" si="5"/>
        <v>Jln. DSN Pulau Mas RT.005 Kel. Bhuana Jaya Kec. Tenggarong Seberang</v>
      </c>
      <c r="L170" t="str">
        <f>VLOOKUP($A170,'Karyawan PT. MAM'!$D$9:$N$204,6,)</f>
        <v>0812-5168-6162</v>
      </c>
      <c r="M170">
        <f>VLOOKUP($A170,'Karyawan PT. MAM'!$D$9:$N$204,5,)</f>
        <v>45084</v>
      </c>
    </row>
    <row r="171" spans="1:13" x14ac:dyDescent="0.2">
      <c r="A171" s="117" t="s">
        <v>1011</v>
      </c>
      <c r="B171" s="158" t="s">
        <v>1010</v>
      </c>
      <c r="C171" t="str">
        <f>VLOOKUP($A171,'Karyawan PT. MAM'!$D$9:$N$204,7,)</f>
        <v>6402020302040005</v>
      </c>
      <c r="D171" t="str">
        <f t="shared" si="4"/>
        <v>6402020302040005</v>
      </c>
      <c r="E171" t="s">
        <v>1875</v>
      </c>
      <c r="F171" s="254">
        <v>38020</v>
      </c>
      <c r="G171" t="str">
        <f>VLOOKUP($A171,'Karyawan PT. MAM'!$D$9:$N$204,2,)</f>
        <v>Laki2</v>
      </c>
      <c r="H171" t="str">
        <f>VLOOKUP($A171,'Karyawan PT. MAM'!$D$9:$N$204,10,)</f>
        <v>Islam</v>
      </c>
      <c r="I171">
        <v>184</v>
      </c>
      <c r="J171" t="str">
        <f>VLOOKUP($A171,'Karyawan PT. MAM'!$D$9:$N$204,8,)</f>
        <v>Jln. Jongkang RT.000 Kel. Jongkang  Kec. Loa kulu Kukar</v>
      </c>
      <c r="K171" t="str">
        <f t="shared" si="5"/>
        <v>Jln. Jongkang RT.000 Kel. Jongkang  Kec. Loa kulu Kukar</v>
      </c>
      <c r="L171" t="str">
        <f>VLOOKUP($A171,'Karyawan PT. MAM'!$D$9:$N$204,6,)</f>
        <v>0858-4566-7919</v>
      </c>
      <c r="M171">
        <f>VLOOKUP($A171,'Karyawan PT. MAM'!$D$9:$N$204,5,)</f>
        <v>44851</v>
      </c>
    </row>
    <row r="172" spans="1:13" x14ac:dyDescent="0.2">
      <c r="A172" s="117" t="s">
        <v>1188</v>
      </c>
      <c r="B172" s="158" t="s">
        <v>1187</v>
      </c>
      <c r="C172" t="str">
        <f>VLOOKUP($A172,'Karyawan PT. MAM'!$D$9:$N$204,7,)</f>
        <v>6405050905940001</v>
      </c>
      <c r="D172" t="str">
        <f t="shared" si="4"/>
        <v>6405050905940001</v>
      </c>
      <c r="E172" t="s">
        <v>1876</v>
      </c>
      <c r="F172" s="254">
        <v>34463</v>
      </c>
      <c r="G172" t="str">
        <f>VLOOKUP($A172,'Karyawan PT. MAM'!$D$9:$N$204,2,)</f>
        <v>Laki2</v>
      </c>
      <c r="H172" t="str">
        <f>VLOOKUP($A172,'Karyawan PT. MAM'!$D$9:$N$204,10,)</f>
        <v>Kristen</v>
      </c>
      <c r="I172">
        <v>185</v>
      </c>
      <c r="J172" t="str">
        <f>VLOOKUP($A172,'Karyawan PT. MAM'!$D$9:$N$204,8,)</f>
        <v>Jln. Liang Turan RT.001 Kel. Liang Turan Kec. Krayan Barat Kab. Nunukan</v>
      </c>
      <c r="K172" t="str">
        <f t="shared" si="5"/>
        <v>Jln. Liang Turan RT.001 Kel. Liang Turan Kec. Krayan Barat Kab. Nunukan</v>
      </c>
      <c r="L172" t="str">
        <f>VLOOKUP($A172,'Karyawan PT. MAM'!$D$9:$N$204,6,)</f>
        <v>0822-3444-7441</v>
      </c>
      <c r="M172">
        <f>VLOOKUP($A172,'Karyawan PT. MAM'!$D$9:$N$204,5,)</f>
        <v>44882</v>
      </c>
    </row>
    <row r="173" spans="1:13" x14ac:dyDescent="0.2">
      <c r="A173" s="117" t="s">
        <v>1272</v>
      </c>
      <c r="B173" s="158" t="s">
        <v>1271</v>
      </c>
      <c r="C173" t="str">
        <f>VLOOKUP($A173,'Karyawan PT. MAM'!$D$9:$N$204,7,)</f>
        <v>3510032104030003</v>
      </c>
      <c r="D173" t="str">
        <f t="shared" si="4"/>
        <v>3510032104030003</v>
      </c>
      <c r="E173" t="s">
        <v>1874</v>
      </c>
      <c r="F173" s="254">
        <v>37732</v>
      </c>
      <c r="G173" t="str">
        <f>VLOOKUP($A173,'Karyawan PT. MAM'!$D$9:$N$204,2,)</f>
        <v>Laki2</v>
      </c>
      <c r="H173" t="str">
        <f>VLOOKUP($A173,'Karyawan PT. MAM'!$D$9:$N$204,10,)</f>
        <v>Islam</v>
      </c>
      <c r="I173">
        <v>186</v>
      </c>
      <c r="J173" t="str">
        <f>VLOOKUP($A173,'Karyawan PT. MAM'!$D$9:$N$204,8,)</f>
        <v>Jln. Jongkang RT.004 Kel. Loa Lepu Kec. Tenggarong Seberang</v>
      </c>
      <c r="K173" t="str">
        <f t="shared" si="5"/>
        <v>Jln. Jongkang RT.004 Kel. Loa Lepu Kec. Tenggarong Seberang</v>
      </c>
      <c r="L173" t="str">
        <f>VLOOKUP($A173,'Karyawan PT. MAM'!$D$9:$N$204,6,)</f>
        <v>0857-4578-8950</v>
      </c>
      <c r="M173">
        <f>VLOOKUP($A173,'Karyawan PT. MAM'!$D$9:$N$204,5,)</f>
        <v>44952</v>
      </c>
    </row>
    <row r="174" spans="1:13" x14ac:dyDescent="0.2">
      <c r="A174" s="117" t="s">
        <v>1381</v>
      </c>
      <c r="B174" s="158" t="s">
        <v>1380</v>
      </c>
      <c r="C174" t="str">
        <f>VLOOKUP($A174,'Karyawan PT. MAM'!$D$9:$N$204,7,)</f>
        <v>6472051408040001</v>
      </c>
      <c r="D174" t="str">
        <f t="shared" si="4"/>
        <v>6472051408040001</v>
      </c>
      <c r="E174" t="s">
        <v>1772</v>
      </c>
      <c r="F174" s="254">
        <v>38213</v>
      </c>
      <c r="G174" t="str">
        <f>VLOOKUP($A174,'Karyawan PT. MAM'!$D$9:$N$204,2,)</f>
        <v>Laki2</v>
      </c>
      <c r="H174" t="str">
        <f>VLOOKUP($A174,'Karyawan PT. MAM'!$D$9:$N$204,10,)</f>
        <v>Islam</v>
      </c>
      <c r="I174">
        <v>187</v>
      </c>
      <c r="J174" t="str">
        <f>VLOOKUP($A174,'Karyawan PT. MAM'!$D$9:$N$204,8,)</f>
        <v>Jln. Giri Rejo RT.025 Kel. Lempake Kec. Samarinda Utara</v>
      </c>
      <c r="K174" t="str">
        <f t="shared" si="5"/>
        <v>Jln. Giri Rejo RT.025 Kel. Lempake Kec. Samarinda Utara</v>
      </c>
      <c r="L174" t="str">
        <f>VLOOKUP($A174,'Karyawan PT. MAM'!$D$9:$N$204,6,)</f>
        <v>0831-4040-7023</v>
      </c>
      <c r="M174">
        <f>VLOOKUP($A174,'Karyawan PT. MAM'!$D$9:$N$204,5,)</f>
        <v>45011</v>
      </c>
    </row>
    <row r="175" spans="1:13" x14ac:dyDescent="0.2">
      <c r="A175" s="117" t="s">
        <v>1614</v>
      </c>
      <c r="B175" s="158" t="s">
        <v>1613</v>
      </c>
      <c r="C175" t="str">
        <f>VLOOKUP($A175,'Karyawan PT. MAM'!$D$9:$N$204,7,)</f>
        <v>6405050107950002</v>
      </c>
      <c r="D175" t="str">
        <f t="shared" si="4"/>
        <v>6405050107950002</v>
      </c>
      <c r="E175" t="s">
        <v>1877</v>
      </c>
      <c r="F175" s="254">
        <v>35123</v>
      </c>
      <c r="G175" t="str">
        <f>VLOOKUP($A175,'Karyawan PT. MAM'!$D$9:$N$204,2,)</f>
        <v>Laki2</v>
      </c>
      <c r="H175" t="str">
        <f>VLOOKUP($A175,'Karyawan PT. MAM'!$D$9:$N$204,10,)</f>
        <v>Kristen</v>
      </c>
      <c r="I175">
        <v>188</v>
      </c>
      <c r="J175" t="str">
        <f>VLOOKUP($A175,'Karyawan PT. MAM'!$D$9:$N$204,8,)</f>
        <v>Jln. Lepetar RT.002 Kel. Lepetar Kec. Krayan Barat Kab. Nunukan</v>
      </c>
      <c r="K175" t="str">
        <f t="shared" si="5"/>
        <v>Jln. Lepetar RT.002 Kel. Lepetar Kec. Krayan Barat Kab. Nunukan</v>
      </c>
      <c r="L175" t="str">
        <f>VLOOKUP($A175,'Karyawan PT. MAM'!$D$9:$N$204,6,)</f>
        <v>0821-5821-1175</v>
      </c>
      <c r="M175">
        <f>VLOOKUP($A175,'Karyawan PT. MAM'!$D$9:$N$204,5,)</f>
        <v>45155</v>
      </c>
    </row>
    <row r="176" spans="1:13" x14ac:dyDescent="0.2">
      <c r="A176" s="117" t="s">
        <v>1519</v>
      </c>
      <c r="B176" s="158" t="s">
        <v>1518</v>
      </c>
      <c r="C176" t="str">
        <f>VLOOKUP($A176,'Karyawan PT. MAM'!$D$9:$N$204,7,)</f>
        <v>6402060202020007</v>
      </c>
      <c r="D176" t="str">
        <f t="shared" si="4"/>
        <v>6402060202020007</v>
      </c>
      <c r="E176" t="s">
        <v>1878</v>
      </c>
      <c r="F176" s="254">
        <v>37500</v>
      </c>
      <c r="G176" t="str">
        <f>VLOOKUP($A176,'Karyawan PT. MAM'!$D$9:$N$204,2,)</f>
        <v>Laki2</v>
      </c>
      <c r="H176" t="str">
        <f>VLOOKUP($A176,'Karyawan PT. MAM'!$D$9:$N$204,10,)</f>
        <v>Islam</v>
      </c>
      <c r="I176">
        <v>189</v>
      </c>
      <c r="J176" t="str">
        <f>VLOOKUP($A176,'Karyawan PT. MAM'!$D$9:$N$204,8,)</f>
        <v>Jln. Sawit RT.012 Kel. Rapak Lambur Kec. Tenggarong</v>
      </c>
      <c r="K176" t="str">
        <f t="shared" si="5"/>
        <v>Jln. Sawit RT.012 Kel. Rapak Lambur Kec. Tenggarong</v>
      </c>
      <c r="L176" t="str">
        <f>VLOOKUP($A176,'Karyawan PT. MAM'!$D$9:$N$204,6,)</f>
        <v>0853-2522-0895</v>
      </c>
      <c r="M176">
        <f>VLOOKUP($A176,'Karyawan PT. MAM'!$D$9:$N$204,5,)</f>
        <v>45084</v>
      </c>
    </row>
    <row r="177" spans="1:13" x14ac:dyDescent="0.2">
      <c r="A177" s="117" t="s">
        <v>1593</v>
      </c>
      <c r="B177" s="158" t="s">
        <v>1592</v>
      </c>
      <c r="C177" t="str">
        <f>VLOOKUP($A177,'Karyawan PT. MAM'!$D$9:$N$204,7,)</f>
        <v>6405052111040001</v>
      </c>
      <c r="D177" t="str">
        <f t="shared" si="4"/>
        <v>6405052111040001</v>
      </c>
      <c r="E177" t="s">
        <v>1789</v>
      </c>
      <c r="F177" s="254">
        <v>38312</v>
      </c>
      <c r="G177" t="str">
        <f>VLOOKUP($A177,'Karyawan PT. MAM'!$D$9:$N$204,2,)</f>
        <v>Laki2</v>
      </c>
      <c r="H177" t="str">
        <f>VLOOKUP($A177,'Karyawan PT. MAM'!$D$9:$N$204,10,)</f>
        <v>Kristen</v>
      </c>
      <c r="I177">
        <v>190</v>
      </c>
      <c r="J177" t="str">
        <f>VLOOKUP($A177,'Karyawan PT. MAM'!$D$9:$N$204,8,)</f>
        <v>Jln. Pa'Kemut RT.001 Kel. Pa'Kemut Kec. Krayan Barat</v>
      </c>
      <c r="K177" t="str">
        <f t="shared" si="5"/>
        <v>Jln. Pa'Kemut RT.001 Kel. Pa'Kemut Kec. Krayan Barat</v>
      </c>
      <c r="L177" t="str">
        <f>VLOOKUP($A177,'Karyawan PT. MAM'!$D$9:$N$204,6,)</f>
        <v>0813-8903-1205</v>
      </c>
      <c r="M177">
        <f>VLOOKUP($A177,'Karyawan PT. MAM'!$D$9:$N$204,5,)</f>
        <v>45133</v>
      </c>
    </row>
    <row r="178" spans="1:13" x14ac:dyDescent="0.2">
      <c r="A178" s="117" t="s">
        <v>1702</v>
      </c>
      <c r="B178" s="158" t="s">
        <v>1701</v>
      </c>
      <c r="C178" t="str">
        <f>VLOOKUP($A178,'Karyawan PT. MAM'!$D$9:$N$204,7,)</f>
        <v>6408060205050001</v>
      </c>
      <c r="D178" t="str">
        <f t="shared" si="4"/>
        <v>6408060205050001</v>
      </c>
      <c r="E178" t="s">
        <v>1772</v>
      </c>
      <c r="F178" s="254">
        <v>38474</v>
      </c>
      <c r="G178" t="str">
        <f>VLOOKUP($A178,'Karyawan PT. MAM'!$D$9:$N$204,2,)</f>
        <v>Laki2</v>
      </c>
      <c r="H178" t="str">
        <f>VLOOKUP($A178,'Karyawan PT. MAM'!$D$9:$N$204,10,)</f>
        <v>Kristen</v>
      </c>
      <c r="I178">
        <v>191</v>
      </c>
      <c r="J178" t="str">
        <f>VLOOKUP($A178,'Karyawan PT. MAM'!$D$9:$N$204,8,)</f>
        <v>Jln. Gerilya Gg. Mesjid Blok B Rt 49 No.61 Kel. Sungai Pinang Dalam Kec. Sungai Pinang - Samarinda</v>
      </c>
      <c r="K178" t="str">
        <f t="shared" si="5"/>
        <v>Jln. Gerilya Gg. Mesjid Blok B Rt 49 No.61 Kel. Sungai Pinang Dalam Kec. Sungai Pinang - Samarinda</v>
      </c>
      <c r="L178" t="str">
        <f>VLOOKUP($A178,'Karyawan PT. MAM'!$D$9:$N$204,6,)</f>
        <v>0822-7146-4206</v>
      </c>
      <c r="M178">
        <f>VLOOKUP($A178,'Karyawan PT. MAM'!$D$9:$N$204,5,)</f>
        <v>45195</v>
      </c>
    </row>
    <row r="179" spans="1:13" x14ac:dyDescent="0.2">
      <c r="A179" s="117" t="s">
        <v>1704</v>
      </c>
      <c r="B179" s="158" t="s">
        <v>1703</v>
      </c>
      <c r="C179" t="str">
        <f>VLOOKUP($A179,'Karyawan PT. MAM'!$D$9:$N$204,7,)</f>
        <v>6402162303830007</v>
      </c>
      <c r="D179" t="str">
        <f t="shared" si="4"/>
        <v>6402162303830007</v>
      </c>
      <c r="E179" t="s">
        <v>1853</v>
      </c>
      <c r="F179" s="254">
        <v>30398</v>
      </c>
      <c r="G179" t="str">
        <f>VLOOKUP($A179,'Karyawan PT. MAM'!$D$9:$N$204,2,)</f>
        <v>Laki2</v>
      </c>
      <c r="H179" t="str">
        <f>VLOOKUP($A179,'Karyawan PT. MAM'!$D$9:$N$204,10,)</f>
        <v>Islam</v>
      </c>
      <c r="I179">
        <v>192</v>
      </c>
      <c r="J179" t="str">
        <f>VLOOKUP($A179,'Karyawan PT. MAM'!$D$9:$N$204,8,)</f>
        <v>Jln. Embalut RT.005 Kel. Embalut Kec. Tenggarong Seberang</v>
      </c>
      <c r="K179" t="str">
        <f t="shared" si="5"/>
        <v>Jln. Embalut RT.005 Kel. Embalut Kec. Tenggarong Seberang</v>
      </c>
      <c r="L179" t="str">
        <f>VLOOKUP($A179,'Karyawan PT. MAM'!$D$9:$N$204,6,)</f>
        <v>0812-5036-6613</v>
      </c>
      <c r="M179">
        <f>VLOOKUP($A179,'Karyawan PT. MAM'!$D$9:$N$204,5,)</f>
        <v>45195</v>
      </c>
    </row>
  </sheetData>
  <autoFilter ref="A1:M179" xr:uid="{173FF638-6A66-0648-9A13-809F997BC26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5.6640625" customWidth="1"/>
    <col min="2" max="2" width="26.5" customWidth="1"/>
    <col min="3" max="3" width="15.6640625" customWidth="1"/>
    <col min="4" max="4" width="14" customWidth="1"/>
    <col min="5" max="5" width="10.33203125" customWidth="1"/>
    <col min="6" max="6" width="9" customWidth="1"/>
    <col min="7" max="7" width="11.5" customWidth="1"/>
    <col min="8" max="8" width="12.5" customWidth="1"/>
    <col min="9" max="9" width="12.33203125" customWidth="1"/>
    <col min="10" max="10" width="14.83203125" customWidth="1"/>
    <col min="11" max="11" width="16.5" style="77" customWidth="1"/>
  </cols>
  <sheetData>
    <row r="1" spans="1:12" x14ac:dyDescent="0.2">
      <c r="A1" s="41" t="s">
        <v>146</v>
      </c>
      <c r="B1" s="41" t="s">
        <v>142</v>
      </c>
      <c r="C1" s="41" t="s">
        <v>641</v>
      </c>
      <c r="D1" s="41" t="s">
        <v>513</v>
      </c>
      <c r="E1" s="41" t="s">
        <v>634</v>
      </c>
      <c r="F1" s="41" t="s">
        <v>642</v>
      </c>
      <c r="G1" s="41" t="s">
        <v>643</v>
      </c>
      <c r="H1" s="41" t="s">
        <v>644</v>
      </c>
      <c r="I1" s="41" t="s">
        <v>645</v>
      </c>
      <c r="J1" s="41" t="s">
        <v>646</v>
      </c>
      <c r="K1" s="41" t="s">
        <v>647</v>
      </c>
      <c r="L1" s="41" t="s">
        <v>648</v>
      </c>
    </row>
    <row r="2" spans="1:12" s="150" customFormat="1" x14ac:dyDescent="0.2">
      <c r="A2" s="86"/>
      <c r="B2" s="217"/>
      <c r="C2" s="217"/>
      <c r="D2" s="95"/>
      <c r="E2" s="199"/>
      <c r="F2" s="218"/>
      <c r="G2" s="219"/>
      <c r="H2" s="219"/>
      <c r="I2" s="220"/>
      <c r="J2" s="221"/>
      <c r="K2" s="222"/>
      <c r="L2" s="183"/>
    </row>
    <row r="3" spans="1:12" ht="11.5" customHeight="1" x14ac:dyDescent="0.2">
      <c r="A3" s="95" t="s">
        <v>479</v>
      </c>
      <c r="B3" s="65">
        <v>45264</v>
      </c>
      <c r="C3" s="66"/>
      <c r="D3" s="68"/>
      <c r="E3" s="66"/>
      <c r="F3" s="66"/>
      <c r="G3" s="67"/>
      <c r="H3" s="68"/>
      <c r="I3" s="55"/>
      <c r="J3" s="69"/>
      <c r="K3"/>
    </row>
    <row r="4" spans="1:12" x14ac:dyDescent="0.2">
      <c r="A4" s="46">
        <v>1</v>
      </c>
      <c r="B4" s="172" t="s">
        <v>763</v>
      </c>
      <c r="C4" s="173" t="s">
        <v>1326</v>
      </c>
      <c r="D4" s="174" t="s">
        <v>764</v>
      </c>
      <c r="E4" s="75" t="s">
        <v>811</v>
      </c>
      <c r="F4" s="75" t="s">
        <v>1619</v>
      </c>
      <c r="G4" s="175">
        <v>44777</v>
      </c>
      <c r="H4" s="175">
        <v>45264</v>
      </c>
      <c r="I4" s="171" t="s">
        <v>971</v>
      </c>
      <c r="J4" s="202" t="s">
        <v>765</v>
      </c>
      <c r="K4" s="178" t="s">
        <v>766</v>
      </c>
      <c r="L4" s="76" t="s">
        <v>633</v>
      </c>
    </row>
    <row r="5" spans="1:12" x14ac:dyDescent="0.2">
      <c r="A5" s="46">
        <f>A4+1</f>
        <v>2</v>
      </c>
      <c r="B5" s="172" t="s">
        <v>767</v>
      </c>
      <c r="C5" s="173" t="s">
        <v>1326</v>
      </c>
      <c r="D5" s="174" t="s">
        <v>768</v>
      </c>
      <c r="E5" s="75" t="s">
        <v>811</v>
      </c>
      <c r="F5" s="75" t="s">
        <v>1619</v>
      </c>
      <c r="G5" s="175">
        <v>44777</v>
      </c>
      <c r="H5" s="175">
        <v>45264</v>
      </c>
      <c r="I5" s="171" t="s">
        <v>971</v>
      </c>
      <c r="J5" s="176" t="s">
        <v>769</v>
      </c>
      <c r="K5" s="177" t="s">
        <v>770</v>
      </c>
      <c r="L5" s="76" t="s">
        <v>633</v>
      </c>
    </row>
    <row r="6" spans="1:12" s="150" customFormat="1" x14ac:dyDescent="0.2">
      <c r="A6" s="46">
        <f>A5+1</f>
        <v>3</v>
      </c>
      <c r="B6" s="172" t="s">
        <v>665</v>
      </c>
      <c r="C6" s="173" t="s">
        <v>1326</v>
      </c>
      <c r="D6" s="174" t="s">
        <v>666</v>
      </c>
      <c r="E6" s="75" t="s">
        <v>786</v>
      </c>
      <c r="F6" s="75" t="s">
        <v>1619</v>
      </c>
      <c r="G6" s="175">
        <v>44701</v>
      </c>
      <c r="H6" s="175">
        <v>45264</v>
      </c>
      <c r="I6" s="171" t="s">
        <v>650</v>
      </c>
      <c r="J6" s="176" t="s">
        <v>667</v>
      </c>
      <c r="K6" s="177" t="s">
        <v>668</v>
      </c>
      <c r="L6" s="76" t="s">
        <v>633</v>
      </c>
    </row>
    <row r="7" spans="1:12" x14ac:dyDescent="0.2">
      <c r="A7" s="126">
        <f t="shared" ref="A7:A11" si="0">A6+1</f>
        <v>4</v>
      </c>
      <c r="B7" s="172" t="s">
        <v>1405</v>
      </c>
      <c r="C7" s="173" t="s">
        <v>509</v>
      </c>
      <c r="D7" s="174" t="s">
        <v>1406</v>
      </c>
      <c r="E7" s="75" t="s">
        <v>786</v>
      </c>
      <c r="F7" s="75" t="s">
        <v>1619</v>
      </c>
      <c r="G7" s="175">
        <v>45029</v>
      </c>
      <c r="H7" s="175">
        <v>45270</v>
      </c>
      <c r="I7" s="171" t="s">
        <v>650</v>
      </c>
      <c r="J7" s="176" t="s">
        <v>1407</v>
      </c>
      <c r="K7" s="177" t="s">
        <v>1408</v>
      </c>
      <c r="L7" s="76" t="s">
        <v>633</v>
      </c>
    </row>
    <row r="8" spans="1:12" x14ac:dyDescent="0.2">
      <c r="A8" s="46">
        <f>A7+1</f>
        <v>5</v>
      </c>
      <c r="B8" s="172" t="s">
        <v>1603</v>
      </c>
      <c r="C8" s="173" t="s">
        <v>498</v>
      </c>
      <c r="D8" s="174" t="s">
        <v>1604</v>
      </c>
      <c r="E8" s="75" t="s">
        <v>1236</v>
      </c>
      <c r="F8" s="75" t="s">
        <v>1619</v>
      </c>
      <c r="G8" s="175">
        <v>45148</v>
      </c>
      <c r="H8" s="175">
        <v>45278</v>
      </c>
      <c r="I8" s="171" t="s">
        <v>650</v>
      </c>
      <c r="J8" s="176" t="s">
        <v>1605</v>
      </c>
      <c r="K8" s="177" t="s">
        <v>1606</v>
      </c>
      <c r="L8" s="76" t="s">
        <v>633</v>
      </c>
    </row>
    <row r="9" spans="1:12" x14ac:dyDescent="0.2">
      <c r="A9" s="126">
        <f t="shared" si="0"/>
        <v>6</v>
      </c>
      <c r="B9" s="172" t="s">
        <v>669</v>
      </c>
      <c r="C9" s="173" t="s">
        <v>1326</v>
      </c>
      <c r="D9" s="174" t="s">
        <v>670</v>
      </c>
      <c r="E9" s="75" t="s">
        <v>786</v>
      </c>
      <c r="F9" s="75" t="s">
        <v>1619</v>
      </c>
      <c r="G9" s="175">
        <v>44701</v>
      </c>
      <c r="H9" s="175">
        <v>45280</v>
      </c>
      <c r="I9" s="171" t="s">
        <v>971</v>
      </c>
      <c r="J9" s="176" t="s">
        <v>671</v>
      </c>
      <c r="K9" s="177" t="s">
        <v>672</v>
      </c>
      <c r="L9" s="76" t="s">
        <v>633</v>
      </c>
    </row>
    <row r="10" spans="1:12" x14ac:dyDescent="0.2">
      <c r="A10" s="126">
        <f t="shared" si="0"/>
        <v>7</v>
      </c>
      <c r="B10" s="172" t="s">
        <v>1713</v>
      </c>
      <c r="C10" s="173" t="s">
        <v>498</v>
      </c>
      <c r="D10" s="174" t="s">
        <v>1714</v>
      </c>
      <c r="E10" s="75" t="s">
        <v>811</v>
      </c>
      <c r="F10" s="75" t="s">
        <v>1619</v>
      </c>
      <c r="G10" s="175">
        <v>45198</v>
      </c>
      <c r="H10" s="175">
        <v>45280</v>
      </c>
      <c r="I10" s="171" t="s">
        <v>650</v>
      </c>
      <c r="J10" s="176" t="s">
        <v>1715</v>
      </c>
      <c r="K10" s="177" t="s">
        <v>1716</v>
      </c>
      <c r="L10" s="76" t="s">
        <v>633</v>
      </c>
    </row>
    <row r="11" spans="1:12" x14ac:dyDescent="0.2">
      <c r="A11" s="46">
        <f t="shared" si="0"/>
        <v>8</v>
      </c>
      <c r="B11" s="173" t="s">
        <v>1689</v>
      </c>
      <c r="C11" s="173" t="s">
        <v>500</v>
      </c>
      <c r="D11" s="174" t="s">
        <v>1690</v>
      </c>
      <c r="E11" s="75" t="s">
        <v>811</v>
      </c>
      <c r="F11" s="75" t="s">
        <v>1619</v>
      </c>
      <c r="G11" s="175">
        <v>45180</v>
      </c>
      <c r="H11" s="175">
        <v>45282</v>
      </c>
      <c r="I11" s="171" t="s">
        <v>650</v>
      </c>
      <c r="J11" s="202" t="s">
        <v>1691</v>
      </c>
      <c r="K11" s="178" t="s">
        <v>1692</v>
      </c>
      <c r="L11" s="76" t="s">
        <v>633</v>
      </c>
    </row>
    <row r="12" spans="1:12" s="150" customFormat="1" x14ac:dyDescent="0.2">
      <c r="A12" s="86"/>
      <c r="B12" s="217"/>
      <c r="C12" s="217"/>
      <c r="D12" s="95"/>
      <c r="E12" s="199"/>
      <c r="F12" s="218"/>
      <c r="G12" s="219"/>
      <c r="H12" s="219"/>
      <c r="I12" s="220"/>
      <c r="J12" s="221"/>
      <c r="K12" s="222"/>
      <c r="L12" s="183"/>
    </row>
    <row r="13" spans="1:12" ht="11.5" customHeight="1" x14ac:dyDescent="0.2">
      <c r="A13" s="95" t="s">
        <v>479</v>
      </c>
      <c r="B13" s="65">
        <v>45301</v>
      </c>
      <c r="C13" s="66"/>
      <c r="D13" s="68"/>
      <c r="E13" s="66"/>
      <c r="F13" s="66"/>
      <c r="G13" s="67"/>
      <c r="H13" s="68"/>
      <c r="I13" s="55"/>
      <c r="J13" s="69"/>
      <c r="K13"/>
    </row>
    <row r="14" spans="1:12" x14ac:dyDescent="0.2">
      <c r="A14" s="126">
        <v>1</v>
      </c>
      <c r="B14" s="172" t="s">
        <v>1054</v>
      </c>
      <c r="C14" s="173" t="s">
        <v>870</v>
      </c>
      <c r="D14" s="174" t="s">
        <v>1055</v>
      </c>
      <c r="E14" s="75" t="s">
        <v>786</v>
      </c>
      <c r="F14" s="75" t="s">
        <v>1619</v>
      </c>
      <c r="G14" s="175">
        <v>44862</v>
      </c>
      <c r="H14" s="175">
        <v>45298</v>
      </c>
      <c r="I14" s="171" t="s">
        <v>650</v>
      </c>
      <c r="J14" s="202" t="s">
        <v>1056</v>
      </c>
      <c r="K14" s="178" t="s">
        <v>1057</v>
      </c>
      <c r="L14" s="76" t="s">
        <v>633</v>
      </c>
    </row>
    <row r="15" spans="1:12" x14ac:dyDescent="0.2">
      <c r="A15" s="46">
        <v>2</v>
      </c>
      <c r="B15" s="172" t="s">
        <v>1734</v>
      </c>
      <c r="C15" s="173" t="s">
        <v>498</v>
      </c>
      <c r="D15" s="174" t="s">
        <v>1735</v>
      </c>
      <c r="E15" s="75" t="s">
        <v>811</v>
      </c>
      <c r="F15" s="75" t="s">
        <v>1619</v>
      </c>
      <c r="G15" s="175">
        <v>45264</v>
      </c>
      <c r="H15" s="175">
        <v>45301</v>
      </c>
      <c r="I15" s="171" t="s">
        <v>650</v>
      </c>
      <c r="J15" s="202" t="s">
        <v>1736</v>
      </c>
      <c r="K15" s="178" t="s">
        <v>1737</v>
      </c>
      <c r="L15" s="76" t="s">
        <v>633</v>
      </c>
    </row>
    <row r="16" spans="1:12" x14ac:dyDescent="0.2">
      <c r="A16" s="126">
        <v>3</v>
      </c>
      <c r="B16" s="173" t="s">
        <v>717</v>
      </c>
      <c r="C16" s="173" t="s">
        <v>1572</v>
      </c>
      <c r="D16" s="174" t="s">
        <v>718</v>
      </c>
      <c r="E16" s="75" t="s">
        <v>786</v>
      </c>
      <c r="F16" s="75" t="s">
        <v>1619</v>
      </c>
      <c r="G16" s="175">
        <v>44716</v>
      </c>
      <c r="H16" s="175">
        <v>45302</v>
      </c>
      <c r="I16" s="171" t="s">
        <v>650</v>
      </c>
      <c r="J16" s="202" t="s">
        <v>1699</v>
      </c>
      <c r="K16" s="178" t="s">
        <v>1235</v>
      </c>
      <c r="L16" s="76" t="s">
        <v>633</v>
      </c>
    </row>
    <row r="18" spans="1:12" ht="11.5" customHeight="1" x14ac:dyDescent="0.2">
      <c r="A18" s="95" t="s">
        <v>479</v>
      </c>
      <c r="B18" s="65">
        <v>45323</v>
      </c>
      <c r="C18" s="66"/>
      <c r="D18" s="68"/>
      <c r="E18" s="66"/>
      <c r="F18" s="66"/>
      <c r="G18" s="67"/>
      <c r="H18" s="68"/>
      <c r="I18" s="55"/>
      <c r="J18" s="69"/>
      <c r="K18"/>
    </row>
    <row r="19" spans="1:12" x14ac:dyDescent="0.2">
      <c r="A19" s="126">
        <v>1</v>
      </c>
      <c r="B19" s="172" t="s">
        <v>1237</v>
      </c>
      <c r="C19" s="173" t="s">
        <v>1238</v>
      </c>
      <c r="D19" s="174" t="s">
        <v>1239</v>
      </c>
      <c r="E19" s="75" t="s">
        <v>811</v>
      </c>
      <c r="F19" s="75" t="s">
        <v>1619</v>
      </c>
      <c r="G19" s="175">
        <v>44931</v>
      </c>
      <c r="H19" s="175">
        <v>45323</v>
      </c>
      <c r="I19" s="171" t="s">
        <v>650</v>
      </c>
      <c r="J19" s="202" t="s">
        <v>1240</v>
      </c>
      <c r="K19" s="178" t="s">
        <v>1241</v>
      </c>
      <c r="L19" s="76" t="s">
        <v>633</v>
      </c>
    </row>
    <row r="20" spans="1:12" x14ac:dyDescent="0.2">
      <c r="A20" s="126">
        <f t="shared" ref="A20:A23" si="1">A19+1</f>
        <v>2</v>
      </c>
      <c r="B20" s="172" t="s">
        <v>1598</v>
      </c>
      <c r="C20" s="173" t="s">
        <v>498</v>
      </c>
      <c r="D20" s="174" t="s">
        <v>1599</v>
      </c>
      <c r="E20" s="75" t="s">
        <v>786</v>
      </c>
      <c r="F20" s="75" t="s">
        <v>1619</v>
      </c>
      <c r="G20" s="175">
        <v>45138</v>
      </c>
      <c r="H20" s="175">
        <v>45323</v>
      </c>
      <c r="I20" s="171" t="s">
        <v>650</v>
      </c>
      <c r="J20" s="176" t="s">
        <v>1600</v>
      </c>
      <c r="K20" s="177" t="s">
        <v>1601</v>
      </c>
      <c r="L20" s="76" t="s">
        <v>633</v>
      </c>
    </row>
    <row r="21" spans="1:12" x14ac:dyDescent="0.2">
      <c r="A21" s="126">
        <f t="shared" si="1"/>
        <v>3</v>
      </c>
      <c r="B21" s="172" t="s">
        <v>856</v>
      </c>
      <c r="C21" s="173" t="s">
        <v>1326</v>
      </c>
      <c r="D21" s="174" t="s">
        <v>857</v>
      </c>
      <c r="E21" s="75" t="s">
        <v>811</v>
      </c>
      <c r="F21" s="75" t="s">
        <v>1619</v>
      </c>
      <c r="G21" s="175">
        <v>44799</v>
      </c>
      <c r="H21" s="175">
        <v>45325</v>
      </c>
      <c r="I21" s="171" t="s">
        <v>650</v>
      </c>
      <c r="J21" s="176" t="s">
        <v>858</v>
      </c>
      <c r="K21" s="177" t="s">
        <v>859</v>
      </c>
      <c r="L21" s="76" t="s">
        <v>633</v>
      </c>
    </row>
    <row r="22" spans="1:12" x14ac:dyDescent="0.2">
      <c r="A22" s="126">
        <f t="shared" si="1"/>
        <v>4</v>
      </c>
      <c r="B22" s="172" t="s">
        <v>972</v>
      </c>
      <c r="C22" s="173" t="s">
        <v>1365</v>
      </c>
      <c r="D22" s="174" t="s">
        <v>973</v>
      </c>
      <c r="E22" s="75" t="s">
        <v>811</v>
      </c>
      <c r="F22" s="75" t="s">
        <v>1619</v>
      </c>
      <c r="G22" s="175">
        <v>44837</v>
      </c>
      <c r="H22" s="175">
        <v>45331</v>
      </c>
      <c r="I22" s="171" t="s">
        <v>650</v>
      </c>
      <c r="J22" s="176" t="s">
        <v>974</v>
      </c>
      <c r="K22" s="177" t="s">
        <v>975</v>
      </c>
      <c r="L22" s="76" t="s">
        <v>633</v>
      </c>
    </row>
    <row r="23" spans="1:12" x14ac:dyDescent="0.2">
      <c r="A23" s="126">
        <f t="shared" si="1"/>
        <v>5</v>
      </c>
      <c r="B23" s="223" t="s">
        <v>784</v>
      </c>
      <c r="C23" s="223" t="s">
        <v>1744</v>
      </c>
      <c r="D23" s="224" t="s">
        <v>785</v>
      </c>
      <c r="E23" s="75" t="s">
        <v>1236</v>
      </c>
      <c r="F23" s="75" t="s">
        <v>1619</v>
      </c>
      <c r="G23" s="225">
        <v>44789</v>
      </c>
      <c r="H23" s="175">
        <v>45331</v>
      </c>
      <c r="I23" s="171" t="s">
        <v>650</v>
      </c>
      <c r="J23" s="226" t="s">
        <v>787</v>
      </c>
      <c r="K23" s="227" t="s">
        <v>788</v>
      </c>
      <c r="L23" s="76" t="s">
        <v>633</v>
      </c>
    </row>
    <row r="30" spans="1:12" x14ac:dyDescent="0.2">
      <c r="E30" s="207" t="s">
        <v>1571</v>
      </c>
    </row>
    <row r="31" spans="1:12" x14ac:dyDescent="0.2">
      <c r="A31" s="126">
        <f t="shared" ref="A31:A32" si="2">A30+1</f>
        <v>1</v>
      </c>
      <c r="B31" s="203" t="s">
        <v>891</v>
      </c>
      <c r="C31" s="204" t="s">
        <v>1365</v>
      </c>
      <c r="D31" s="205" t="s">
        <v>892</v>
      </c>
      <c r="E31" s="206">
        <v>45103</v>
      </c>
    </row>
    <row r="32" spans="1:12" x14ac:dyDescent="0.2">
      <c r="A32" s="126">
        <f t="shared" si="2"/>
        <v>2</v>
      </c>
      <c r="B32" s="203" t="s">
        <v>1028</v>
      </c>
      <c r="C32" s="204" t="s">
        <v>1365</v>
      </c>
      <c r="D32" s="205" t="s">
        <v>1029</v>
      </c>
      <c r="E32" s="206">
        <v>45103</v>
      </c>
    </row>
    <row r="33" spans="1:5" x14ac:dyDescent="0.2">
      <c r="A33" s="126">
        <f>A32+1</f>
        <v>3</v>
      </c>
      <c r="B33" s="208" t="s">
        <v>874</v>
      </c>
      <c r="C33" s="208" t="s">
        <v>872</v>
      </c>
      <c r="D33" s="205" t="s">
        <v>875</v>
      </c>
      <c r="E33" s="206">
        <v>45133</v>
      </c>
    </row>
    <row r="34" spans="1:5" x14ac:dyDescent="0.2">
      <c r="A34" s="126">
        <f t="shared" ref="A34" si="3">A33+1</f>
        <v>4</v>
      </c>
      <c r="B34" s="203" t="s">
        <v>1219</v>
      </c>
      <c r="C34" s="204" t="s">
        <v>1365</v>
      </c>
      <c r="D34" s="205" t="s">
        <v>1220</v>
      </c>
      <c r="E34" s="206">
        <v>45133</v>
      </c>
    </row>
    <row r="35" spans="1:5" x14ac:dyDescent="0.2">
      <c r="A35" s="126">
        <f>A34+1</f>
        <v>5</v>
      </c>
      <c r="B35" s="208" t="s">
        <v>871</v>
      </c>
      <c r="C35" s="208" t="s">
        <v>872</v>
      </c>
      <c r="D35" s="205" t="s">
        <v>873</v>
      </c>
      <c r="E35" s="206">
        <v>45164</v>
      </c>
    </row>
    <row r="36" spans="1:5" x14ac:dyDescent="0.2">
      <c r="A36" s="126">
        <f t="shared" ref="A36:A38" si="4">A35+1</f>
        <v>6</v>
      </c>
      <c r="B36" s="203" t="s">
        <v>1304</v>
      </c>
      <c r="C36" s="204" t="s">
        <v>498</v>
      </c>
      <c r="D36" s="205" t="s">
        <v>1305</v>
      </c>
      <c r="E36" s="206">
        <v>45164</v>
      </c>
    </row>
    <row r="37" spans="1:5" x14ac:dyDescent="0.2">
      <c r="A37" s="126">
        <f t="shared" si="4"/>
        <v>7</v>
      </c>
      <c r="B37" s="203" t="s">
        <v>1366</v>
      </c>
      <c r="C37" s="204" t="s">
        <v>498</v>
      </c>
      <c r="D37" s="205" t="s">
        <v>1367</v>
      </c>
      <c r="E37" s="206">
        <v>45164</v>
      </c>
    </row>
    <row r="38" spans="1:5" x14ac:dyDescent="0.2">
      <c r="A38" s="126">
        <f t="shared" si="4"/>
        <v>8</v>
      </c>
      <c r="B38" s="203" t="s">
        <v>817</v>
      </c>
      <c r="C38" s="204" t="s">
        <v>1368</v>
      </c>
      <c r="D38" s="205" t="s">
        <v>818</v>
      </c>
      <c r="E38" s="206">
        <v>45256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55B4-D263-41AF-860B-90BEF3FD7D35}">
  <dimension ref="A1:G4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21.5" customWidth="1"/>
    <col min="2" max="2" width="7.5" customWidth="1"/>
    <col min="3" max="3" width="19.5" customWidth="1"/>
    <col min="4" max="4" width="18" customWidth="1"/>
    <col min="5" max="5" width="15.83203125" customWidth="1"/>
    <col min="6" max="6" width="19.6640625" customWidth="1"/>
    <col min="7" max="7" width="12.5" customWidth="1"/>
  </cols>
  <sheetData>
    <row r="1" spans="1:7" x14ac:dyDescent="0.2">
      <c r="A1" s="209" t="s">
        <v>1620</v>
      </c>
      <c r="B1" s="39"/>
    </row>
    <row r="2" spans="1:7" x14ac:dyDescent="0.2">
      <c r="A2" s="210" t="s">
        <v>1621</v>
      </c>
      <c r="B2" s="210" t="s">
        <v>1622</v>
      </c>
      <c r="C2" s="211" t="s">
        <v>1623</v>
      </c>
      <c r="D2" s="210" t="s">
        <v>1624</v>
      </c>
      <c r="E2" s="210" t="s">
        <v>1625</v>
      </c>
      <c r="F2" s="210" t="s">
        <v>1626</v>
      </c>
      <c r="G2" s="210" t="s">
        <v>1627</v>
      </c>
    </row>
    <row r="3" spans="1:7" x14ac:dyDescent="0.2">
      <c r="A3" s="212"/>
      <c r="B3" s="210"/>
      <c r="C3" s="213"/>
      <c r="D3" s="212"/>
      <c r="E3" s="214"/>
      <c r="F3" s="215"/>
      <c r="G3" s="153"/>
    </row>
    <row r="4" spans="1:7" x14ac:dyDescent="0.2">
      <c r="A4" s="212"/>
      <c r="B4" s="210"/>
      <c r="C4" s="213"/>
      <c r="D4" s="212"/>
      <c r="E4" s="214"/>
      <c r="F4" s="215"/>
      <c r="G4" s="1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L36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3.6640625" customWidth="1"/>
    <col min="2" max="2" width="10.5" customWidth="1"/>
    <col min="3" max="3" width="18.83203125" customWidth="1"/>
    <col min="4" max="4" width="23.1640625" customWidth="1"/>
    <col min="5" max="5" width="8.83203125" customWidth="1"/>
    <col min="6" max="6" width="13.1640625" customWidth="1"/>
    <col min="7" max="7" width="8.83203125" customWidth="1"/>
    <col min="8" max="8" width="5.5" customWidth="1"/>
    <col min="9" max="11" width="4.5" customWidth="1"/>
    <col min="12" max="12" width="9" customWidth="1"/>
  </cols>
  <sheetData>
    <row r="2" spans="1:12" x14ac:dyDescent="0.2">
      <c r="A2" s="2"/>
      <c r="B2" s="17"/>
      <c r="C2" s="20" t="s">
        <v>117</v>
      </c>
      <c r="D2" s="18"/>
      <c r="E2" s="18"/>
      <c r="F2" s="18"/>
      <c r="G2" s="12"/>
      <c r="H2" s="12"/>
      <c r="I2" s="6"/>
      <c r="J2" s="6"/>
      <c r="K2" s="6"/>
      <c r="L2" s="13"/>
    </row>
    <row r="3" spans="1:12" x14ac:dyDescent="0.2">
      <c r="A3" s="246" t="s">
        <v>146</v>
      </c>
      <c r="B3" s="246" t="s">
        <v>141</v>
      </c>
      <c r="C3" s="246" t="s">
        <v>142</v>
      </c>
      <c r="D3" s="246" t="s">
        <v>143</v>
      </c>
      <c r="E3" s="248" t="s">
        <v>238</v>
      </c>
      <c r="F3" s="248" t="s">
        <v>239</v>
      </c>
      <c r="G3" s="246" t="s">
        <v>144</v>
      </c>
      <c r="H3" s="248" t="s">
        <v>240</v>
      </c>
      <c r="I3" s="246" t="s">
        <v>145</v>
      </c>
      <c r="J3" s="246"/>
      <c r="K3" s="246"/>
      <c r="L3" s="250" t="s">
        <v>317</v>
      </c>
    </row>
    <row r="4" spans="1:12" x14ac:dyDescent="0.2">
      <c r="A4" s="247"/>
      <c r="B4" s="247"/>
      <c r="C4" s="247"/>
      <c r="D4" s="247"/>
      <c r="E4" s="249"/>
      <c r="F4" s="249"/>
      <c r="G4" s="247"/>
      <c r="H4" s="249"/>
      <c r="I4" s="5" t="s">
        <v>386</v>
      </c>
      <c r="J4" s="5" t="s">
        <v>387</v>
      </c>
      <c r="K4" s="5" t="s">
        <v>388</v>
      </c>
      <c r="L4" s="248"/>
    </row>
    <row r="5" spans="1:12" x14ac:dyDescent="0.2">
      <c r="A5" s="3">
        <v>1</v>
      </c>
      <c r="B5" s="11" t="s">
        <v>0</v>
      </c>
      <c r="C5" s="15" t="s">
        <v>1</v>
      </c>
      <c r="D5" s="15" t="s">
        <v>118</v>
      </c>
      <c r="E5" s="7" t="s">
        <v>241</v>
      </c>
      <c r="F5" s="7" t="s">
        <v>242</v>
      </c>
      <c r="G5" s="26">
        <v>43040</v>
      </c>
      <c r="H5" s="8" t="s">
        <v>243</v>
      </c>
      <c r="I5" s="7" t="s">
        <v>386</v>
      </c>
      <c r="J5" s="7"/>
      <c r="K5" s="7"/>
      <c r="L5" s="10"/>
    </row>
    <row r="6" spans="1:12" x14ac:dyDescent="0.2">
      <c r="A6" s="3">
        <f>A5+1</f>
        <v>2</v>
      </c>
      <c r="B6" s="7">
        <v>17042001430</v>
      </c>
      <c r="C6" s="10" t="s">
        <v>122</v>
      </c>
      <c r="D6" s="10" t="s">
        <v>123</v>
      </c>
      <c r="E6" s="7" t="s">
        <v>241</v>
      </c>
      <c r="F6" s="7" t="s">
        <v>242</v>
      </c>
      <c r="G6" s="10"/>
      <c r="H6" s="10"/>
      <c r="I6" s="7"/>
      <c r="J6" s="7" t="s">
        <v>387</v>
      </c>
      <c r="K6" s="7"/>
      <c r="L6" s="10"/>
    </row>
    <row r="7" spans="1:12" x14ac:dyDescent="0.2">
      <c r="A7" s="3">
        <f t="shared" ref="A7:A36" si="0">A6+1</f>
        <v>3</v>
      </c>
      <c r="B7" s="19" t="s">
        <v>246</v>
      </c>
      <c r="C7" s="10" t="s">
        <v>130</v>
      </c>
      <c r="D7" s="10" t="s">
        <v>131</v>
      </c>
      <c r="E7" s="7" t="s">
        <v>241</v>
      </c>
      <c r="F7" s="7" t="s">
        <v>242</v>
      </c>
      <c r="G7" s="10"/>
      <c r="H7" s="10"/>
      <c r="I7" s="7"/>
      <c r="J7" s="7" t="s">
        <v>387</v>
      </c>
      <c r="K7" s="7"/>
      <c r="L7" s="16">
        <v>43073</v>
      </c>
    </row>
    <row r="8" spans="1:12" x14ac:dyDescent="0.2">
      <c r="A8" s="3">
        <f t="shared" si="0"/>
        <v>4</v>
      </c>
      <c r="B8" s="19">
        <v>18014000232</v>
      </c>
      <c r="C8" s="10" t="s">
        <v>428</v>
      </c>
      <c r="D8" s="10" t="s">
        <v>430</v>
      </c>
      <c r="E8" s="7" t="s">
        <v>244</v>
      </c>
      <c r="F8" s="7" t="s">
        <v>242</v>
      </c>
      <c r="G8" s="16">
        <v>43114</v>
      </c>
      <c r="H8" s="8" t="s">
        <v>243</v>
      </c>
      <c r="I8" s="7" t="s">
        <v>386</v>
      </c>
      <c r="J8" s="7"/>
      <c r="K8" s="7"/>
      <c r="L8" s="16"/>
    </row>
    <row r="9" spans="1:12" x14ac:dyDescent="0.2">
      <c r="A9" s="3">
        <f>A7+1</f>
        <v>4</v>
      </c>
      <c r="B9" s="7">
        <v>16112001226</v>
      </c>
      <c r="C9" s="10" t="s">
        <v>126</v>
      </c>
      <c r="D9" s="10" t="s">
        <v>100</v>
      </c>
      <c r="E9" s="7" t="s">
        <v>241</v>
      </c>
      <c r="F9" s="7" t="s">
        <v>245</v>
      </c>
      <c r="G9" s="10"/>
      <c r="H9" s="10"/>
      <c r="I9" s="7"/>
      <c r="J9" s="7" t="s">
        <v>387</v>
      </c>
      <c r="K9" s="7"/>
      <c r="L9" s="16">
        <v>43073</v>
      </c>
    </row>
    <row r="10" spans="1:12" x14ac:dyDescent="0.2">
      <c r="A10" s="3">
        <f t="shared" si="0"/>
        <v>5</v>
      </c>
      <c r="B10" s="7">
        <v>17112001507</v>
      </c>
      <c r="C10" s="10" t="s">
        <v>129</v>
      </c>
      <c r="D10" s="10" t="s">
        <v>100</v>
      </c>
      <c r="E10" s="7" t="s">
        <v>241</v>
      </c>
      <c r="F10" s="7" t="s">
        <v>245</v>
      </c>
      <c r="G10" s="10"/>
      <c r="H10" s="10"/>
      <c r="I10" s="7"/>
      <c r="J10" s="7" t="s">
        <v>387</v>
      </c>
      <c r="K10" s="7"/>
      <c r="L10" s="16">
        <v>43073</v>
      </c>
    </row>
    <row r="11" spans="1:12" x14ac:dyDescent="0.2">
      <c r="A11" s="3">
        <f t="shared" si="0"/>
        <v>6</v>
      </c>
      <c r="B11" s="7">
        <v>16112001197</v>
      </c>
      <c r="C11" s="10" t="s">
        <v>247</v>
      </c>
      <c r="D11" s="10" t="s">
        <v>100</v>
      </c>
      <c r="E11" s="7" t="s">
        <v>241</v>
      </c>
      <c r="F11" s="7" t="s">
        <v>245</v>
      </c>
      <c r="G11" s="10"/>
      <c r="H11" s="10"/>
      <c r="I11" s="7"/>
      <c r="J11" s="7" t="s">
        <v>387</v>
      </c>
      <c r="K11" s="7"/>
      <c r="L11" s="16">
        <v>43066</v>
      </c>
    </row>
    <row r="12" spans="1:12" x14ac:dyDescent="0.2">
      <c r="A12" s="3">
        <f t="shared" si="0"/>
        <v>7</v>
      </c>
      <c r="B12" s="7">
        <v>10052000190</v>
      </c>
      <c r="C12" s="10" t="s">
        <v>99</v>
      </c>
      <c r="D12" s="10" t="s">
        <v>100</v>
      </c>
      <c r="E12" s="7" t="s">
        <v>241</v>
      </c>
      <c r="F12" s="7" t="s">
        <v>245</v>
      </c>
      <c r="G12" s="10"/>
      <c r="H12" s="10"/>
      <c r="I12" s="7"/>
      <c r="J12" s="7" t="s">
        <v>387</v>
      </c>
      <c r="K12" s="7"/>
      <c r="L12" s="16">
        <v>43053</v>
      </c>
    </row>
    <row r="13" spans="1:12" x14ac:dyDescent="0.2">
      <c r="A13" s="3">
        <f t="shared" si="0"/>
        <v>8</v>
      </c>
      <c r="B13" s="7">
        <v>18014000222</v>
      </c>
      <c r="C13" s="10" t="s">
        <v>409</v>
      </c>
      <c r="D13" s="10" t="s">
        <v>100</v>
      </c>
      <c r="E13" s="7" t="s">
        <v>241</v>
      </c>
      <c r="F13" s="7" t="s">
        <v>245</v>
      </c>
      <c r="G13" s="16">
        <v>43109</v>
      </c>
      <c r="H13" s="10" t="s">
        <v>243</v>
      </c>
      <c r="I13" s="7" t="s">
        <v>386</v>
      </c>
      <c r="J13" s="7"/>
      <c r="K13" s="7"/>
      <c r="L13" s="16"/>
    </row>
    <row r="14" spans="1:12" x14ac:dyDescent="0.2">
      <c r="A14" s="3">
        <f t="shared" si="0"/>
        <v>9</v>
      </c>
      <c r="B14" s="7">
        <v>16112001239</v>
      </c>
      <c r="C14" s="10" t="s">
        <v>135</v>
      </c>
      <c r="D14" s="10" t="s">
        <v>102</v>
      </c>
      <c r="E14" s="7" t="s">
        <v>241</v>
      </c>
      <c r="F14" s="7" t="s">
        <v>245</v>
      </c>
      <c r="G14" s="10"/>
      <c r="H14" s="10"/>
      <c r="I14" s="7"/>
      <c r="J14" s="7" t="s">
        <v>387</v>
      </c>
      <c r="K14" s="7"/>
      <c r="L14" s="16">
        <v>43066</v>
      </c>
    </row>
    <row r="15" spans="1:12" x14ac:dyDescent="0.2">
      <c r="A15" s="3">
        <f t="shared" si="0"/>
        <v>10</v>
      </c>
      <c r="B15" s="7">
        <v>17042001424</v>
      </c>
      <c r="C15" s="10" t="s">
        <v>101</v>
      </c>
      <c r="D15" s="10" t="s">
        <v>102</v>
      </c>
      <c r="E15" s="7" t="s">
        <v>241</v>
      </c>
      <c r="F15" s="7" t="s">
        <v>245</v>
      </c>
      <c r="G15" s="10"/>
      <c r="H15" s="10"/>
      <c r="I15" s="7"/>
      <c r="J15" s="7" t="s">
        <v>387</v>
      </c>
      <c r="K15" s="7"/>
      <c r="L15" s="16">
        <v>43053</v>
      </c>
    </row>
    <row r="16" spans="1:12" x14ac:dyDescent="0.2">
      <c r="A16" s="3">
        <f t="shared" si="0"/>
        <v>11</v>
      </c>
      <c r="B16" s="7">
        <v>17012001334</v>
      </c>
      <c r="C16" s="10" t="s">
        <v>248</v>
      </c>
      <c r="D16" s="10" t="s">
        <v>136</v>
      </c>
      <c r="E16" s="7" t="s">
        <v>241</v>
      </c>
      <c r="F16" s="7" t="s">
        <v>245</v>
      </c>
      <c r="G16" s="10"/>
      <c r="H16" s="10"/>
      <c r="I16" s="7"/>
      <c r="J16" s="7" t="s">
        <v>387</v>
      </c>
      <c r="K16" s="7"/>
      <c r="L16" s="16">
        <v>43066</v>
      </c>
    </row>
    <row r="17" spans="1:12" x14ac:dyDescent="0.2">
      <c r="A17" s="3">
        <f t="shared" si="0"/>
        <v>12</v>
      </c>
      <c r="B17" s="7">
        <v>17042001451</v>
      </c>
      <c r="C17" s="10" t="s">
        <v>124</v>
      </c>
      <c r="D17" s="10" t="s">
        <v>125</v>
      </c>
      <c r="E17" s="7" t="s">
        <v>241</v>
      </c>
      <c r="F17" s="7" t="s">
        <v>245</v>
      </c>
      <c r="G17" s="10"/>
      <c r="H17" s="10"/>
      <c r="I17" s="7"/>
      <c r="J17" s="7" t="s">
        <v>387</v>
      </c>
      <c r="K17" s="7"/>
      <c r="L17" s="16">
        <v>43073</v>
      </c>
    </row>
    <row r="18" spans="1:12" x14ac:dyDescent="0.2">
      <c r="A18" s="3">
        <f t="shared" si="0"/>
        <v>13</v>
      </c>
      <c r="B18" s="7">
        <v>17042001419</v>
      </c>
      <c r="C18" s="10" t="s">
        <v>127</v>
      </c>
      <c r="D18" s="10" t="s">
        <v>128</v>
      </c>
      <c r="E18" s="7" t="s">
        <v>241</v>
      </c>
      <c r="F18" s="7" t="s">
        <v>245</v>
      </c>
      <c r="G18" s="10"/>
      <c r="H18" s="10"/>
      <c r="I18" s="7"/>
      <c r="J18" s="7" t="s">
        <v>387</v>
      </c>
      <c r="K18" s="7"/>
      <c r="L18" s="16">
        <v>43073</v>
      </c>
    </row>
    <row r="19" spans="1:12" x14ac:dyDescent="0.2">
      <c r="A19" s="3">
        <f t="shared" si="0"/>
        <v>14</v>
      </c>
      <c r="B19" s="7">
        <v>17102001492</v>
      </c>
      <c r="C19" s="10" t="s">
        <v>249</v>
      </c>
      <c r="D19" s="10" t="s">
        <v>128</v>
      </c>
      <c r="E19" s="7" t="s">
        <v>241</v>
      </c>
      <c r="F19" s="7" t="s">
        <v>245</v>
      </c>
      <c r="G19" s="10"/>
      <c r="H19" s="10"/>
      <c r="I19" s="7"/>
      <c r="J19" s="7" t="s">
        <v>387</v>
      </c>
      <c r="K19" s="7"/>
      <c r="L19" s="16">
        <v>43053</v>
      </c>
    </row>
    <row r="20" spans="1:12" x14ac:dyDescent="0.2">
      <c r="A20" s="3">
        <f t="shared" si="0"/>
        <v>15</v>
      </c>
      <c r="B20" s="7">
        <v>17122001521</v>
      </c>
      <c r="C20" s="10" t="s">
        <v>441</v>
      </c>
      <c r="D20" s="10" t="s">
        <v>100</v>
      </c>
      <c r="E20" s="7" t="s">
        <v>241</v>
      </c>
      <c r="F20" s="7" t="s">
        <v>245</v>
      </c>
      <c r="G20" s="10"/>
      <c r="H20" s="10"/>
      <c r="I20" s="7"/>
      <c r="J20" s="7" t="s">
        <v>387</v>
      </c>
      <c r="K20" s="7"/>
      <c r="L20" s="16">
        <v>43114</v>
      </c>
    </row>
    <row r="21" spans="1:12" x14ac:dyDescent="0.2">
      <c r="A21" s="3">
        <f t="shared" si="0"/>
        <v>16</v>
      </c>
      <c r="B21" s="7">
        <v>17072001462</v>
      </c>
      <c r="C21" s="10" t="s">
        <v>442</v>
      </c>
      <c r="D21" s="10" t="s">
        <v>100</v>
      </c>
      <c r="E21" s="7" t="s">
        <v>241</v>
      </c>
      <c r="F21" s="7" t="s">
        <v>245</v>
      </c>
      <c r="G21" s="10"/>
      <c r="H21" s="10"/>
      <c r="I21" s="7"/>
      <c r="J21" s="7" t="s">
        <v>387</v>
      </c>
      <c r="K21" s="7"/>
      <c r="L21" s="16">
        <v>43114</v>
      </c>
    </row>
    <row r="22" spans="1:12" x14ac:dyDescent="0.2">
      <c r="A22" s="3">
        <f>A19+1</f>
        <v>15</v>
      </c>
      <c r="B22" s="7">
        <v>18014000224</v>
      </c>
      <c r="C22" s="10" t="s">
        <v>414</v>
      </c>
      <c r="D22" s="10" t="s">
        <v>128</v>
      </c>
      <c r="E22" s="7" t="s">
        <v>241</v>
      </c>
      <c r="F22" s="7" t="s">
        <v>245</v>
      </c>
      <c r="G22" s="16">
        <v>43041</v>
      </c>
      <c r="H22" s="10" t="s">
        <v>243</v>
      </c>
      <c r="I22" s="7" t="s">
        <v>386</v>
      </c>
      <c r="J22" s="7"/>
      <c r="K22" s="7"/>
      <c r="L22" s="16"/>
    </row>
    <row r="23" spans="1:12" x14ac:dyDescent="0.2">
      <c r="A23" s="3">
        <f t="shared" si="0"/>
        <v>16</v>
      </c>
      <c r="B23" s="7">
        <v>17101001599</v>
      </c>
      <c r="C23" s="10" t="s">
        <v>172</v>
      </c>
      <c r="D23" s="10" t="s">
        <v>103</v>
      </c>
      <c r="E23" s="7" t="s">
        <v>241</v>
      </c>
      <c r="F23" s="7" t="s">
        <v>245</v>
      </c>
      <c r="G23" s="16">
        <v>43010</v>
      </c>
      <c r="H23" s="22" t="s">
        <v>250</v>
      </c>
      <c r="I23" s="7" t="s">
        <v>386</v>
      </c>
      <c r="J23" s="7"/>
      <c r="K23" s="7"/>
      <c r="L23" s="16"/>
    </row>
    <row r="24" spans="1:12" x14ac:dyDescent="0.2">
      <c r="A24" s="3">
        <f t="shared" si="0"/>
        <v>17</v>
      </c>
      <c r="B24" s="7">
        <v>17101001600</v>
      </c>
      <c r="C24" s="10" t="s">
        <v>173</v>
      </c>
      <c r="D24" s="10" t="s">
        <v>103</v>
      </c>
      <c r="E24" s="7" t="s">
        <v>241</v>
      </c>
      <c r="F24" s="7" t="s">
        <v>245</v>
      </c>
      <c r="G24" s="16">
        <v>43011</v>
      </c>
      <c r="H24" s="22" t="s">
        <v>250</v>
      </c>
      <c r="I24" s="7" t="s">
        <v>386</v>
      </c>
      <c r="J24" s="7"/>
      <c r="K24" s="7"/>
      <c r="L24" s="16"/>
    </row>
    <row r="25" spans="1:12" x14ac:dyDescent="0.2">
      <c r="A25" s="3">
        <f t="shared" si="0"/>
        <v>18</v>
      </c>
      <c r="B25" s="19" t="s">
        <v>402</v>
      </c>
      <c r="C25" s="10" t="s">
        <v>403</v>
      </c>
      <c r="D25" s="10" t="s">
        <v>103</v>
      </c>
      <c r="E25" s="7" t="s">
        <v>241</v>
      </c>
      <c r="F25" s="7" t="s">
        <v>245</v>
      </c>
      <c r="G25" s="16">
        <v>43109</v>
      </c>
      <c r="H25" s="10" t="s">
        <v>243</v>
      </c>
      <c r="I25" s="7" t="s">
        <v>386</v>
      </c>
      <c r="J25" s="7"/>
      <c r="K25" s="7"/>
      <c r="L25" s="16"/>
    </row>
    <row r="26" spans="1:12" x14ac:dyDescent="0.2">
      <c r="A26" s="3">
        <f t="shared" si="0"/>
        <v>19</v>
      </c>
      <c r="B26" s="7">
        <v>16122001306</v>
      </c>
      <c r="C26" s="10" t="s">
        <v>137</v>
      </c>
      <c r="D26" s="10" t="s">
        <v>103</v>
      </c>
      <c r="E26" s="7" t="s">
        <v>241</v>
      </c>
      <c r="F26" s="7" t="s">
        <v>245</v>
      </c>
      <c r="G26" s="10"/>
      <c r="H26" s="10"/>
      <c r="I26" s="7"/>
      <c r="J26" s="7" t="s">
        <v>387</v>
      </c>
      <c r="K26" s="7"/>
      <c r="L26" s="16">
        <v>43066</v>
      </c>
    </row>
    <row r="27" spans="1:12" x14ac:dyDescent="0.2">
      <c r="A27" s="3">
        <f t="shared" si="0"/>
        <v>20</v>
      </c>
      <c r="B27" s="7">
        <v>17102001496</v>
      </c>
      <c r="C27" s="10" t="s">
        <v>251</v>
      </c>
      <c r="D27" s="10" t="s">
        <v>138</v>
      </c>
      <c r="E27" s="7" t="s">
        <v>241</v>
      </c>
      <c r="F27" s="7" t="s">
        <v>245</v>
      </c>
      <c r="G27" s="10"/>
      <c r="H27" s="10"/>
      <c r="I27" s="7"/>
      <c r="J27" s="7" t="s">
        <v>387</v>
      </c>
      <c r="K27" s="7"/>
      <c r="L27" s="16">
        <v>43066</v>
      </c>
    </row>
    <row r="28" spans="1:12" x14ac:dyDescent="0.2">
      <c r="A28" s="3">
        <f t="shared" si="0"/>
        <v>21</v>
      </c>
      <c r="B28" s="7">
        <v>16102001029</v>
      </c>
      <c r="C28" s="10" t="s">
        <v>252</v>
      </c>
      <c r="D28" s="10" t="s">
        <v>138</v>
      </c>
      <c r="E28" s="7" t="s">
        <v>241</v>
      </c>
      <c r="F28" s="7" t="s">
        <v>245</v>
      </c>
      <c r="G28" s="10"/>
      <c r="H28" s="10"/>
      <c r="I28" s="7"/>
      <c r="J28" s="7" t="s">
        <v>387</v>
      </c>
      <c r="K28" s="7"/>
      <c r="L28" s="16">
        <v>43066</v>
      </c>
    </row>
    <row r="29" spans="1:12" x14ac:dyDescent="0.2">
      <c r="A29" s="3">
        <f t="shared" si="0"/>
        <v>22</v>
      </c>
      <c r="B29" s="7">
        <v>16112001218</v>
      </c>
      <c r="C29" s="10" t="s">
        <v>253</v>
      </c>
      <c r="D29" s="10" t="s">
        <v>138</v>
      </c>
      <c r="E29" s="7" t="s">
        <v>241</v>
      </c>
      <c r="F29" s="7" t="s">
        <v>245</v>
      </c>
      <c r="G29" s="10"/>
      <c r="H29" s="10"/>
      <c r="I29" s="7"/>
      <c r="J29" s="7" t="s">
        <v>387</v>
      </c>
      <c r="K29" s="7"/>
      <c r="L29" s="16">
        <v>43066</v>
      </c>
    </row>
    <row r="30" spans="1:12" x14ac:dyDescent="0.2">
      <c r="A30" s="3">
        <f t="shared" si="0"/>
        <v>23</v>
      </c>
      <c r="B30" s="7">
        <v>17012001317</v>
      </c>
      <c r="C30" s="10" t="s">
        <v>254</v>
      </c>
      <c r="D30" s="10" t="s">
        <v>140</v>
      </c>
      <c r="E30" s="7" t="s">
        <v>241</v>
      </c>
      <c r="F30" s="7" t="s">
        <v>245</v>
      </c>
      <c r="G30" s="10"/>
      <c r="H30" s="10"/>
      <c r="I30" s="7"/>
      <c r="J30" s="7" t="s">
        <v>387</v>
      </c>
      <c r="K30" s="7"/>
      <c r="L30" s="10"/>
    </row>
    <row r="31" spans="1:12" x14ac:dyDescent="0.2">
      <c r="A31" s="3">
        <f t="shared" si="0"/>
        <v>24</v>
      </c>
      <c r="B31" s="11" t="s">
        <v>176</v>
      </c>
      <c r="C31" s="10" t="s">
        <v>175</v>
      </c>
      <c r="D31" s="10" t="s">
        <v>140</v>
      </c>
      <c r="E31" s="7" t="s">
        <v>241</v>
      </c>
      <c r="F31" s="7" t="s">
        <v>245</v>
      </c>
      <c r="G31" s="16">
        <v>43082</v>
      </c>
      <c r="H31" s="8" t="s">
        <v>243</v>
      </c>
      <c r="I31" s="7" t="s">
        <v>386</v>
      </c>
      <c r="J31" s="7"/>
      <c r="K31" s="7"/>
      <c r="L31" s="10"/>
    </row>
    <row r="32" spans="1:12" x14ac:dyDescent="0.2">
      <c r="A32" s="3">
        <f t="shared" si="0"/>
        <v>25</v>
      </c>
      <c r="B32" s="7">
        <v>17102001499</v>
      </c>
      <c r="C32" s="10" t="s">
        <v>104</v>
      </c>
      <c r="D32" s="10" t="s">
        <v>90</v>
      </c>
      <c r="E32" s="7" t="s">
        <v>241</v>
      </c>
      <c r="F32" s="7" t="s">
        <v>245</v>
      </c>
      <c r="G32" s="10"/>
      <c r="H32" s="10"/>
      <c r="I32" s="7"/>
      <c r="J32" s="7" t="s">
        <v>387</v>
      </c>
      <c r="K32" s="7"/>
      <c r="L32" s="16">
        <v>43053</v>
      </c>
    </row>
    <row r="33" spans="1:12" x14ac:dyDescent="0.2">
      <c r="A33" s="3">
        <f t="shared" si="0"/>
        <v>26</v>
      </c>
      <c r="B33" s="7">
        <v>16102001059</v>
      </c>
      <c r="C33" s="10" t="s">
        <v>404</v>
      </c>
      <c r="D33" s="10" t="s">
        <v>90</v>
      </c>
      <c r="E33" s="7" t="s">
        <v>241</v>
      </c>
      <c r="F33" s="7" t="s">
        <v>245</v>
      </c>
      <c r="G33" s="10"/>
      <c r="H33" s="14"/>
      <c r="I33" s="7"/>
      <c r="J33" s="7" t="s">
        <v>387</v>
      </c>
      <c r="K33" s="7"/>
      <c r="L33" s="16">
        <v>43053</v>
      </c>
    </row>
    <row r="34" spans="1:12" x14ac:dyDescent="0.2">
      <c r="A34" s="3">
        <f t="shared" si="0"/>
        <v>27</v>
      </c>
      <c r="B34" s="11" t="s">
        <v>255</v>
      </c>
      <c r="C34" s="10" t="s">
        <v>256</v>
      </c>
      <c r="D34" s="10" t="s">
        <v>228</v>
      </c>
      <c r="E34" s="7" t="s">
        <v>241</v>
      </c>
      <c r="F34" s="7" t="s">
        <v>245</v>
      </c>
      <c r="G34" s="16">
        <v>43090</v>
      </c>
      <c r="H34" s="8" t="s">
        <v>243</v>
      </c>
      <c r="I34" s="7" t="s">
        <v>386</v>
      </c>
      <c r="J34" s="7"/>
      <c r="K34" s="7"/>
      <c r="L34" s="16"/>
    </row>
    <row r="35" spans="1:12" x14ac:dyDescent="0.2">
      <c r="A35" s="3">
        <f t="shared" si="0"/>
        <v>28</v>
      </c>
      <c r="B35" s="11" t="s">
        <v>257</v>
      </c>
      <c r="C35" s="10" t="s">
        <v>258</v>
      </c>
      <c r="D35" s="10" t="s">
        <v>228</v>
      </c>
      <c r="E35" s="7" t="s">
        <v>241</v>
      </c>
      <c r="F35" s="7" t="s">
        <v>245</v>
      </c>
      <c r="G35" s="16">
        <v>43089</v>
      </c>
      <c r="H35" s="8" t="s">
        <v>243</v>
      </c>
      <c r="I35" s="7" t="s">
        <v>386</v>
      </c>
      <c r="J35" s="7"/>
      <c r="K35" s="7"/>
      <c r="L35" s="16"/>
    </row>
    <row r="36" spans="1:12" x14ac:dyDescent="0.2">
      <c r="A36" s="3">
        <f t="shared" si="0"/>
        <v>29</v>
      </c>
      <c r="B36" s="11" t="s">
        <v>226</v>
      </c>
      <c r="C36" s="10" t="s">
        <v>227</v>
      </c>
      <c r="D36" s="10" t="s">
        <v>228</v>
      </c>
      <c r="E36" s="7" t="s">
        <v>241</v>
      </c>
      <c r="F36" s="7" t="s">
        <v>245</v>
      </c>
      <c r="G36" s="16">
        <v>43086</v>
      </c>
      <c r="H36" s="8" t="s">
        <v>243</v>
      </c>
      <c r="I36" s="7" t="s">
        <v>386</v>
      </c>
      <c r="J36" s="7"/>
      <c r="K36" s="7"/>
      <c r="L36" s="10"/>
    </row>
  </sheetData>
  <mergeCells count="10">
    <mergeCell ref="G3:G4"/>
    <mergeCell ref="H3:H4"/>
    <mergeCell ref="I3:K3"/>
    <mergeCell ref="L3:L4"/>
    <mergeCell ref="A3:A4"/>
    <mergeCell ref="B3:B4"/>
    <mergeCell ref="C3:C4"/>
    <mergeCell ref="D3:D4"/>
    <mergeCell ref="E3:E4"/>
    <mergeCell ref="F3:F4"/>
  </mergeCells>
  <pageMargins left="0.25" right="0.25" top="0.75" bottom="0.75" header="0.3" footer="0.3"/>
  <pageSetup paperSize="9" scale="84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L198"/>
  <sheetViews>
    <sheetView view="pageBreakPreview" topLeftCell="A178" zoomScale="60" workbookViewId="0">
      <selection activeCell="J203" sqref="J203"/>
    </sheetView>
  </sheetViews>
  <sheetFormatPr baseColWidth="10" defaultColWidth="8.83203125" defaultRowHeight="15" x14ac:dyDescent="0.2"/>
  <cols>
    <col min="1" max="1" width="3.6640625" customWidth="1"/>
    <col min="2" max="2" width="10.5" customWidth="1"/>
    <col min="3" max="3" width="18.83203125" customWidth="1"/>
    <col min="4" max="4" width="14.5" customWidth="1"/>
    <col min="5" max="5" width="6.1640625" customWidth="1"/>
    <col min="6" max="6" width="7.5" customWidth="1"/>
    <col min="7" max="7" width="8.83203125" customWidth="1"/>
    <col min="8" max="8" width="5.5" customWidth="1"/>
    <col min="9" max="11" width="4.5" customWidth="1"/>
    <col min="12" max="12" width="9" customWidth="1"/>
  </cols>
  <sheetData>
    <row r="1" spans="1:12" x14ac:dyDescent="0.2">
      <c r="A1" s="3"/>
      <c r="B1" s="17"/>
      <c r="C1" s="20" t="s">
        <v>119</v>
      </c>
      <c r="D1" s="18"/>
      <c r="E1" s="18"/>
      <c r="F1" s="18"/>
      <c r="G1" s="12"/>
      <c r="H1" s="12"/>
      <c r="I1" s="6"/>
      <c r="J1" s="6"/>
      <c r="K1" s="6"/>
      <c r="L1" s="13"/>
    </row>
    <row r="2" spans="1:12" x14ac:dyDescent="0.2">
      <c r="A2" s="3">
        <v>1</v>
      </c>
      <c r="B2" s="7">
        <v>16092000959</v>
      </c>
      <c r="C2" s="10" t="s">
        <v>120</v>
      </c>
      <c r="D2" s="10"/>
      <c r="E2" s="7" t="s">
        <v>241</v>
      </c>
      <c r="F2" s="7" t="s">
        <v>242</v>
      </c>
      <c r="G2" s="10"/>
      <c r="H2" s="10"/>
      <c r="I2" s="7"/>
      <c r="J2" s="7" t="s">
        <v>387</v>
      </c>
      <c r="K2" s="7"/>
      <c r="L2" s="10"/>
    </row>
    <row r="3" spans="1:12" x14ac:dyDescent="0.2">
      <c r="A3" s="3">
        <f>A2+1</f>
        <v>2</v>
      </c>
      <c r="B3" s="11" t="s">
        <v>2</v>
      </c>
      <c r="C3" s="15" t="s">
        <v>3</v>
      </c>
      <c r="D3" s="15" t="s">
        <v>112</v>
      </c>
      <c r="E3" s="7" t="s">
        <v>241</v>
      </c>
      <c r="F3" s="7" t="s">
        <v>242</v>
      </c>
      <c r="G3" s="9">
        <v>43052</v>
      </c>
      <c r="H3" s="8" t="s">
        <v>243</v>
      </c>
      <c r="I3" s="7" t="s">
        <v>386</v>
      </c>
      <c r="J3" s="7"/>
      <c r="K3" s="7"/>
      <c r="L3" s="10"/>
    </row>
    <row r="4" spans="1:12" x14ac:dyDescent="0.2">
      <c r="A4" s="3">
        <f t="shared" ref="A4:A67" si="0">A3+1</f>
        <v>3</v>
      </c>
      <c r="B4" s="7">
        <v>11063000032</v>
      </c>
      <c r="C4" s="10" t="s">
        <v>111</v>
      </c>
      <c r="D4" s="10" t="s">
        <v>112</v>
      </c>
      <c r="E4" s="7" t="s">
        <v>241</v>
      </c>
      <c r="F4" s="7" t="s">
        <v>242</v>
      </c>
      <c r="G4" s="10"/>
      <c r="H4" s="10"/>
      <c r="I4" s="7"/>
      <c r="J4" s="7" t="s">
        <v>387</v>
      </c>
      <c r="K4" s="7"/>
      <c r="L4" s="16">
        <v>43056</v>
      </c>
    </row>
    <row r="5" spans="1:12" x14ac:dyDescent="0.2">
      <c r="A5" s="3">
        <f t="shared" si="0"/>
        <v>4</v>
      </c>
      <c r="B5" s="7">
        <v>18014000249</v>
      </c>
      <c r="C5" s="10" t="s">
        <v>458</v>
      </c>
      <c r="D5" s="10" t="s">
        <v>112</v>
      </c>
      <c r="E5" s="7" t="s">
        <v>241</v>
      </c>
      <c r="F5" s="7" t="s">
        <v>242</v>
      </c>
      <c r="G5" s="16">
        <v>43119</v>
      </c>
      <c r="H5" s="8" t="s">
        <v>243</v>
      </c>
      <c r="I5" s="7" t="s">
        <v>386</v>
      </c>
      <c r="J5" s="7"/>
      <c r="K5" s="7"/>
      <c r="L5" s="16"/>
    </row>
    <row r="6" spans="1:12" x14ac:dyDescent="0.2">
      <c r="A6" s="3">
        <f t="shared" si="0"/>
        <v>5</v>
      </c>
      <c r="B6" s="11" t="s">
        <v>167</v>
      </c>
      <c r="C6" s="15" t="s">
        <v>4</v>
      </c>
      <c r="D6" s="10" t="s">
        <v>410</v>
      </c>
      <c r="E6" s="7" t="s">
        <v>241</v>
      </c>
      <c r="F6" s="7" t="s">
        <v>242</v>
      </c>
      <c r="G6" s="9">
        <v>43070</v>
      </c>
      <c r="H6" s="8" t="s">
        <v>243</v>
      </c>
      <c r="I6" s="7" t="s">
        <v>386</v>
      </c>
      <c r="J6" s="7"/>
      <c r="K6" s="7"/>
      <c r="L6" s="10"/>
    </row>
    <row r="7" spans="1:12" x14ac:dyDescent="0.2">
      <c r="A7" s="3">
        <f t="shared" si="0"/>
        <v>6</v>
      </c>
      <c r="B7" s="11" t="s">
        <v>5</v>
      </c>
      <c r="C7" s="15" t="s">
        <v>6</v>
      </c>
      <c r="D7" s="10" t="s">
        <v>411</v>
      </c>
      <c r="E7" s="7" t="s">
        <v>241</v>
      </c>
      <c r="F7" s="7" t="s">
        <v>242</v>
      </c>
      <c r="G7" s="9">
        <v>43070</v>
      </c>
      <c r="H7" s="8" t="s">
        <v>243</v>
      </c>
      <c r="I7" s="7" t="s">
        <v>386</v>
      </c>
      <c r="J7" s="7"/>
      <c r="K7" s="7"/>
      <c r="L7" s="10"/>
    </row>
    <row r="8" spans="1:12" x14ac:dyDescent="0.2">
      <c r="A8" s="3">
        <f t="shared" si="0"/>
        <v>7</v>
      </c>
      <c r="B8" s="11" t="s">
        <v>7</v>
      </c>
      <c r="C8" s="15" t="s">
        <v>8</v>
      </c>
      <c r="D8" s="10" t="s">
        <v>115</v>
      </c>
      <c r="E8" s="7" t="s">
        <v>241</v>
      </c>
      <c r="F8" s="7" t="s">
        <v>242</v>
      </c>
      <c r="G8" s="9">
        <v>43070</v>
      </c>
      <c r="H8" s="8" t="s">
        <v>243</v>
      </c>
      <c r="I8" s="7" t="s">
        <v>386</v>
      </c>
      <c r="J8" s="7"/>
      <c r="K8" s="7"/>
      <c r="L8" s="10"/>
    </row>
    <row r="9" spans="1:12" x14ac:dyDescent="0.2">
      <c r="A9" s="3">
        <f t="shared" si="0"/>
        <v>8</v>
      </c>
      <c r="B9" s="11" t="s">
        <v>166</v>
      </c>
      <c r="C9" s="15" t="s">
        <v>161</v>
      </c>
      <c r="D9" s="10" t="s">
        <v>115</v>
      </c>
      <c r="E9" s="7" t="s">
        <v>241</v>
      </c>
      <c r="F9" s="7" t="s">
        <v>242</v>
      </c>
      <c r="G9" s="9">
        <v>43079</v>
      </c>
      <c r="H9" s="8" t="s">
        <v>243</v>
      </c>
      <c r="I9" s="7" t="s">
        <v>386</v>
      </c>
      <c r="J9" s="7"/>
      <c r="K9" s="7"/>
      <c r="L9" s="10"/>
    </row>
    <row r="10" spans="1:12" x14ac:dyDescent="0.2">
      <c r="A10" s="3">
        <f t="shared" si="0"/>
        <v>9</v>
      </c>
      <c r="B10" s="11" t="s">
        <v>259</v>
      </c>
      <c r="C10" s="15" t="s">
        <v>230</v>
      </c>
      <c r="D10" s="10" t="s">
        <v>115</v>
      </c>
      <c r="E10" s="7" t="s">
        <v>241</v>
      </c>
      <c r="F10" s="7" t="s">
        <v>242</v>
      </c>
      <c r="G10" s="9"/>
      <c r="H10" s="9"/>
      <c r="I10" s="7"/>
      <c r="J10" s="7" t="s">
        <v>387</v>
      </c>
      <c r="K10" s="7"/>
      <c r="L10" s="16">
        <v>43085</v>
      </c>
    </row>
    <row r="11" spans="1:12" x14ac:dyDescent="0.2">
      <c r="A11" s="3">
        <f t="shared" si="0"/>
        <v>10</v>
      </c>
      <c r="B11" s="21" t="s">
        <v>340</v>
      </c>
      <c r="C11" s="15" t="s">
        <v>341</v>
      </c>
      <c r="D11" s="10" t="s">
        <v>115</v>
      </c>
      <c r="E11" s="7" t="s">
        <v>241</v>
      </c>
      <c r="F11" s="7" t="s">
        <v>242</v>
      </c>
      <c r="G11" s="9">
        <v>43103</v>
      </c>
      <c r="H11" s="9" t="s">
        <v>243</v>
      </c>
      <c r="I11" s="7" t="s">
        <v>386</v>
      </c>
      <c r="J11" s="7"/>
      <c r="K11" s="7"/>
      <c r="L11" s="16"/>
    </row>
    <row r="12" spans="1:12" x14ac:dyDescent="0.2">
      <c r="A12" s="3">
        <f t="shared" si="0"/>
        <v>11</v>
      </c>
      <c r="B12" s="21" t="s">
        <v>450</v>
      </c>
      <c r="C12" s="15" t="s">
        <v>451</v>
      </c>
      <c r="D12" s="10" t="s">
        <v>115</v>
      </c>
      <c r="E12" s="7" t="s">
        <v>241</v>
      </c>
      <c r="F12" s="7" t="s">
        <v>242</v>
      </c>
      <c r="G12" s="9">
        <v>43119</v>
      </c>
      <c r="H12" s="9" t="s">
        <v>243</v>
      </c>
      <c r="I12" s="7" t="s">
        <v>386</v>
      </c>
      <c r="J12" s="7"/>
      <c r="K12" s="7"/>
      <c r="L12" s="16"/>
    </row>
    <row r="13" spans="1:12" x14ac:dyDescent="0.2">
      <c r="A13" s="3">
        <f t="shared" si="0"/>
        <v>12</v>
      </c>
      <c r="B13" s="21" t="s">
        <v>465</v>
      </c>
      <c r="C13" s="15" t="s">
        <v>466</v>
      </c>
      <c r="D13" s="10" t="s">
        <v>115</v>
      </c>
      <c r="E13" s="7" t="s">
        <v>241</v>
      </c>
      <c r="F13" s="7" t="s">
        <v>242</v>
      </c>
      <c r="G13" s="9">
        <v>43120</v>
      </c>
      <c r="H13" s="9" t="s">
        <v>243</v>
      </c>
      <c r="I13" s="7" t="s">
        <v>386</v>
      </c>
      <c r="J13" s="7"/>
      <c r="K13" s="7"/>
      <c r="L13" s="16"/>
    </row>
    <row r="14" spans="1:12" x14ac:dyDescent="0.2">
      <c r="A14" s="27">
        <f t="shared" si="0"/>
        <v>13</v>
      </c>
      <c r="B14" s="28" t="s">
        <v>478</v>
      </c>
      <c r="C14" s="29" t="s">
        <v>477</v>
      </c>
      <c r="D14" s="30" t="s">
        <v>115</v>
      </c>
      <c r="E14" s="31" t="s">
        <v>241</v>
      </c>
      <c r="F14" s="31" t="s">
        <v>242</v>
      </c>
      <c r="G14" s="32">
        <v>43123</v>
      </c>
      <c r="H14" s="32" t="s">
        <v>243</v>
      </c>
      <c r="I14" s="31" t="s">
        <v>386</v>
      </c>
      <c r="J14" s="31"/>
      <c r="K14" s="31"/>
      <c r="L14" s="34"/>
    </row>
    <row r="15" spans="1:12" x14ac:dyDescent="0.2">
      <c r="A15" s="3">
        <f t="shared" si="0"/>
        <v>14</v>
      </c>
      <c r="B15" s="11" t="s">
        <v>260</v>
      </c>
      <c r="C15" s="15" t="s">
        <v>105</v>
      </c>
      <c r="D15" s="10" t="s">
        <v>106</v>
      </c>
      <c r="E15" s="7" t="s">
        <v>241</v>
      </c>
      <c r="F15" s="7" t="s">
        <v>245</v>
      </c>
      <c r="G15" s="9"/>
      <c r="H15" s="9"/>
      <c r="I15" s="7"/>
      <c r="J15" s="7" t="s">
        <v>387</v>
      </c>
      <c r="K15" s="7"/>
      <c r="L15" s="16">
        <v>43053</v>
      </c>
    </row>
    <row r="16" spans="1:12" x14ac:dyDescent="0.2">
      <c r="A16" s="3">
        <f t="shared" si="0"/>
        <v>15</v>
      </c>
      <c r="B16" s="11" t="s">
        <v>163</v>
      </c>
      <c r="C16" s="15" t="s">
        <v>162</v>
      </c>
      <c r="D16" s="10" t="s">
        <v>106</v>
      </c>
      <c r="E16" s="7" t="s">
        <v>241</v>
      </c>
      <c r="F16" s="7" t="s">
        <v>245</v>
      </c>
      <c r="G16" s="9">
        <v>43078</v>
      </c>
      <c r="H16" s="8" t="s">
        <v>243</v>
      </c>
      <c r="I16" s="7" t="s">
        <v>386</v>
      </c>
      <c r="J16" s="7"/>
      <c r="K16" s="7"/>
      <c r="L16" s="16"/>
    </row>
    <row r="17" spans="1:12" x14ac:dyDescent="0.2">
      <c r="A17" s="3">
        <f t="shared" si="0"/>
        <v>16</v>
      </c>
      <c r="B17" s="11" t="s">
        <v>193</v>
      </c>
      <c r="C17" s="15" t="s">
        <v>194</v>
      </c>
      <c r="D17" s="10" t="s">
        <v>106</v>
      </c>
      <c r="E17" s="7" t="s">
        <v>241</v>
      </c>
      <c r="F17" s="7" t="s">
        <v>245</v>
      </c>
      <c r="G17" s="9">
        <v>43084</v>
      </c>
      <c r="H17" s="8" t="s">
        <v>243</v>
      </c>
      <c r="I17" s="7" t="s">
        <v>386</v>
      </c>
      <c r="J17" s="7"/>
      <c r="K17" s="7"/>
      <c r="L17" s="16"/>
    </row>
    <row r="18" spans="1:12" x14ac:dyDescent="0.2">
      <c r="A18" s="3">
        <f t="shared" si="0"/>
        <v>17</v>
      </c>
      <c r="B18" s="11" t="s">
        <v>261</v>
      </c>
      <c r="C18" s="15" t="s">
        <v>262</v>
      </c>
      <c r="D18" s="10" t="s">
        <v>106</v>
      </c>
      <c r="E18" s="7" t="s">
        <v>241</v>
      </c>
      <c r="F18" s="7" t="s">
        <v>245</v>
      </c>
      <c r="G18" s="9">
        <v>43089</v>
      </c>
      <c r="H18" s="8" t="s">
        <v>243</v>
      </c>
      <c r="I18" s="7" t="s">
        <v>386</v>
      </c>
      <c r="J18" s="7"/>
      <c r="K18" s="7"/>
      <c r="L18" s="16"/>
    </row>
    <row r="19" spans="1:12" x14ac:dyDescent="0.2">
      <c r="A19" s="3">
        <f t="shared" si="0"/>
        <v>18</v>
      </c>
      <c r="B19" s="21" t="s">
        <v>360</v>
      </c>
      <c r="C19" s="15" t="s">
        <v>361</v>
      </c>
      <c r="D19" s="10" t="s">
        <v>106</v>
      </c>
      <c r="E19" s="7" t="s">
        <v>241</v>
      </c>
      <c r="F19" s="7" t="s">
        <v>245</v>
      </c>
      <c r="G19" s="9">
        <v>43104</v>
      </c>
      <c r="H19" s="8" t="s">
        <v>243</v>
      </c>
      <c r="I19" s="7" t="s">
        <v>386</v>
      </c>
      <c r="J19" s="7"/>
      <c r="K19" s="7"/>
      <c r="L19" s="16"/>
    </row>
    <row r="20" spans="1:12" x14ac:dyDescent="0.2">
      <c r="A20" s="3">
        <f t="shared" si="0"/>
        <v>19</v>
      </c>
      <c r="B20" s="21" t="s">
        <v>433</v>
      </c>
      <c r="C20" s="15" t="s">
        <v>432</v>
      </c>
      <c r="D20" s="10" t="s">
        <v>106</v>
      </c>
      <c r="E20" s="7" t="s">
        <v>241</v>
      </c>
      <c r="F20" s="7" t="s">
        <v>245</v>
      </c>
      <c r="G20" s="9">
        <v>43114</v>
      </c>
      <c r="H20" s="8" t="s">
        <v>243</v>
      </c>
      <c r="I20" s="7" t="s">
        <v>386</v>
      </c>
      <c r="J20" s="7"/>
      <c r="K20" s="7"/>
      <c r="L20" s="16"/>
    </row>
    <row r="21" spans="1:12" x14ac:dyDescent="0.2">
      <c r="A21" s="27">
        <f t="shared" si="0"/>
        <v>20</v>
      </c>
      <c r="B21" s="28" t="s">
        <v>476</v>
      </c>
      <c r="C21" s="29" t="s">
        <v>475</v>
      </c>
      <c r="D21" s="30" t="s">
        <v>106</v>
      </c>
      <c r="E21" s="31" t="s">
        <v>241</v>
      </c>
      <c r="F21" s="31" t="s">
        <v>245</v>
      </c>
      <c r="G21" s="32">
        <v>43123</v>
      </c>
      <c r="H21" s="33" t="s">
        <v>243</v>
      </c>
      <c r="I21" s="31" t="s">
        <v>386</v>
      </c>
      <c r="J21" s="31"/>
      <c r="K21" s="31"/>
      <c r="L21" s="34"/>
    </row>
    <row r="22" spans="1:12" x14ac:dyDescent="0.2">
      <c r="A22" s="3">
        <f t="shared" si="0"/>
        <v>21</v>
      </c>
      <c r="B22" s="11" t="s">
        <v>263</v>
      </c>
      <c r="C22" s="15" t="s">
        <v>264</v>
      </c>
      <c r="D22" s="10" t="s">
        <v>415</v>
      </c>
      <c r="E22" s="7" t="s">
        <v>241</v>
      </c>
      <c r="F22" s="7" t="s">
        <v>245</v>
      </c>
      <c r="G22" s="9"/>
      <c r="H22" s="9"/>
      <c r="I22" s="7"/>
      <c r="J22" s="7" t="s">
        <v>387</v>
      </c>
      <c r="K22" s="7"/>
      <c r="L22" s="16">
        <v>43052</v>
      </c>
    </row>
    <row r="23" spans="1:12" x14ac:dyDescent="0.2">
      <c r="A23" s="3">
        <f t="shared" si="0"/>
        <v>22</v>
      </c>
      <c r="B23" s="7">
        <v>16102000979</v>
      </c>
      <c r="C23" s="15" t="s">
        <v>109</v>
      </c>
      <c r="D23" s="10" t="s">
        <v>110</v>
      </c>
      <c r="E23" s="7" t="s">
        <v>241</v>
      </c>
      <c r="F23" s="7" t="s">
        <v>245</v>
      </c>
      <c r="G23" s="10"/>
      <c r="H23" s="10"/>
      <c r="I23" s="7"/>
      <c r="J23" s="7" t="s">
        <v>387</v>
      </c>
      <c r="K23" s="7"/>
      <c r="L23" s="16">
        <v>43053</v>
      </c>
    </row>
    <row r="24" spans="1:12" x14ac:dyDescent="0.2">
      <c r="A24" s="3">
        <f t="shared" si="0"/>
        <v>23</v>
      </c>
      <c r="B24" s="11" t="s">
        <v>9</v>
      </c>
      <c r="C24" s="15" t="s">
        <v>10</v>
      </c>
      <c r="D24" s="10" t="s">
        <v>110</v>
      </c>
      <c r="E24" s="7" t="s">
        <v>241</v>
      </c>
      <c r="F24" s="7" t="s">
        <v>245</v>
      </c>
      <c r="G24" s="9">
        <v>43073</v>
      </c>
      <c r="H24" s="8" t="s">
        <v>243</v>
      </c>
      <c r="I24" s="7" t="s">
        <v>386</v>
      </c>
      <c r="J24" s="7"/>
      <c r="K24" s="7"/>
      <c r="L24" s="10"/>
    </row>
    <row r="25" spans="1:12" x14ac:dyDescent="0.2">
      <c r="A25" s="3">
        <f t="shared" si="0"/>
        <v>24</v>
      </c>
      <c r="B25" s="11" t="s">
        <v>11</v>
      </c>
      <c r="C25" s="15" t="s">
        <v>12</v>
      </c>
      <c r="D25" s="10" t="s">
        <v>110</v>
      </c>
      <c r="E25" s="7" t="s">
        <v>241</v>
      </c>
      <c r="F25" s="7" t="s">
        <v>245</v>
      </c>
      <c r="G25" s="9">
        <v>43073</v>
      </c>
      <c r="H25" s="8" t="s">
        <v>243</v>
      </c>
      <c r="I25" s="7" t="s">
        <v>386</v>
      </c>
      <c r="J25" s="7"/>
      <c r="K25" s="7"/>
      <c r="L25" s="10"/>
    </row>
    <row r="26" spans="1:12" x14ac:dyDescent="0.2">
      <c r="A26" s="3">
        <f t="shared" si="0"/>
        <v>25</v>
      </c>
      <c r="B26" s="11" t="s">
        <v>13</v>
      </c>
      <c r="C26" s="15" t="s">
        <v>14</v>
      </c>
      <c r="D26" s="10" t="s">
        <v>110</v>
      </c>
      <c r="E26" s="7" t="s">
        <v>241</v>
      </c>
      <c r="F26" s="7" t="s">
        <v>245</v>
      </c>
      <c r="G26" s="9">
        <v>43073</v>
      </c>
      <c r="H26" s="8" t="s">
        <v>243</v>
      </c>
      <c r="I26" s="7" t="s">
        <v>386</v>
      </c>
      <c r="J26" s="7"/>
      <c r="K26" s="7"/>
      <c r="L26" s="10"/>
    </row>
    <row r="27" spans="1:12" x14ac:dyDescent="0.2">
      <c r="A27" s="3">
        <f t="shared" si="0"/>
        <v>26</v>
      </c>
      <c r="B27" s="11" t="s">
        <v>53</v>
      </c>
      <c r="C27" s="15" t="s">
        <v>54</v>
      </c>
      <c r="D27" s="10" t="s">
        <v>110</v>
      </c>
      <c r="E27" s="7" t="s">
        <v>241</v>
      </c>
      <c r="F27" s="7" t="s">
        <v>245</v>
      </c>
      <c r="G27" s="9">
        <v>43073</v>
      </c>
      <c r="H27" s="8" t="s">
        <v>243</v>
      </c>
      <c r="I27" s="7" t="s">
        <v>386</v>
      </c>
      <c r="J27" s="7"/>
      <c r="K27" s="7"/>
      <c r="L27" s="10"/>
    </row>
    <row r="28" spans="1:12" x14ac:dyDescent="0.2">
      <c r="A28" s="3">
        <f t="shared" si="0"/>
        <v>27</v>
      </c>
      <c r="B28" s="11" t="s">
        <v>55</v>
      </c>
      <c r="C28" s="15" t="s">
        <v>56</v>
      </c>
      <c r="D28" s="10" t="s">
        <v>110</v>
      </c>
      <c r="E28" s="7" t="s">
        <v>241</v>
      </c>
      <c r="F28" s="7" t="s">
        <v>245</v>
      </c>
      <c r="G28" s="9">
        <v>43073</v>
      </c>
      <c r="H28" s="8" t="s">
        <v>243</v>
      </c>
      <c r="I28" s="7" t="s">
        <v>386</v>
      </c>
      <c r="J28" s="7"/>
      <c r="K28" s="7"/>
      <c r="L28" s="10"/>
    </row>
    <row r="29" spans="1:12" x14ac:dyDescent="0.2">
      <c r="A29" s="3">
        <f t="shared" si="0"/>
        <v>28</v>
      </c>
      <c r="B29" s="11" t="s">
        <v>71</v>
      </c>
      <c r="C29" s="15" t="s">
        <v>72</v>
      </c>
      <c r="D29" s="10" t="s">
        <v>110</v>
      </c>
      <c r="E29" s="7" t="s">
        <v>241</v>
      </c>
      <c r="F29" s="7" t="s">
        <v>245</v>
      </c>
      <c r="G29" s="9">
        <v>43070</v>
      </c>
      <c r="H29" s="8" t="s">
        <v>243</v>
      </c>
      <c r="I29" s="7" t="s">
        <v>386</v>
      </c>
      <c r="J29" s="7"/>
      <c r="K29" s="7"/>
      <c r="L29" s="10"/>
    </row>
    <row r="30" spans="1:12" x14ac:dyDescent="0.2">
      <c r="A30" s="3">
        <f t="shared" si="0"/>
        <v>29</v>
      </c>
      <c r="B30" s="11" t="s">
        <v>188</v>
      </c>
      <c r="C30" s="15" t="s">
        <v>190</v>
      </c>
      <c r="D30" s="10" t="s">
        <v>110</v>
      </c>
      <c r="E30" s="7" t="s">
        <v>241</v>
      </c>
      <c r="F30" s="7" t="s">
        <v>245</v>
      </c>
      <c r="G30" s="9">
        <v>43083</v>
      </c>
      <c r="H30" s="8" t="s">
        <v>243</v>
      </c>
      <c r="I30" s="7" t="s">
        <v>386</v>
      </c>
      <c r="J30" s="7"/>
      <c r="K30" s="7"/>
      <c r="L30" s="16"/>
    </row>
    <row r="31" spans="1:12" x14ac:dyDescent="0.2">
      <c r="A31" s="3">
        <f t="shared" si="0"/>
        <v>30</v>
      </c>
      <c r="B31" s="11" t="s">
        <v>189</v>
      </c>
      <c r="C31" s="15" t="s">
        <v>191</v>
      </c>
      <c r="D31" s="10" t="s">
        <v>110</v>
      </c>
      <c r="E31" s="7" t="s">
        <v>241</v>
      </c>
      <c r="F31" s="7" t="s">
        <v>245</v>
      </c>
      <c r="G31" s="9">
        <v>43083</v>
      </c>
      <c r="H31" s="8" t="s">
        <v>243</v>
      </c>
      <c r="I31" s="7" t="s">
        <v>386</v>
      </c>
      <c r="J31" s="7"/>
      <c r="K31" s="7"/>
      <c r="L31" s="16"/>
    </row>
    <row r="32" spans="1:12" x14ac:dyDescent="0.2">
      <c r="A32" s="3">
        <f t="shared" si="0"/>
        <v>31</v>
      </c>
      <c r="B32" s="11" t="s">
        <v>214</v>
      </c>
      <c r="C32" s="15" t="s">
        <v>215</v>
      </c>
      <c r="D32" s="10" t="s">
        <v>110</v>
      </c>
      <c r="E32" s="7" t="s">
        <v>241</v>
      </c>
      <c r="F32" s="7" t="s">
        <v>245</v>
      </c>
      <c r="G32" s="9">
        <v>43086</v>
      </c>
      <c r="H32" s="8" t="s">
        <v>243</v>
      </c>
      <c r="I32" s="7" t="s">
        <v>386</v>
      </c>
      <c r="J32" s="7"/>
      <c r="K32" s="7"/>
      <c r="L32" s="16"/>
    </row>
    <row r="33" spans="1:12" x14ac:dyDescent="0.2">
      <c r="A33" s="3">
        <f t="shared" si="0"/>
        <v>32</v>
      </c>
      <c r="B33" s="21" t="s">
        <v>335</v>
      </c>
      <c r="C33" s="15" t="s">
        <v>336</v>
      </c>
      <c r="D33" s="10" t="s">
        <v>110</v>
      </c>
      <c r="E33" s="7" t="s">
        <v>241</v>
      </c>
      <c r="F33" s="7" t="s">
        <v>245</v>
      </c>
      <c r="G33" s="9">
        <v>43103</v>
      </c>
      <c r="H33" s="8" t="s">
        <v>243</v>
      </c>
      <c r="I33" s="7" t="s">
        <v>386</v>
      </c>
      <c r="J33" s="7"/>
      <c r="K33" s="7"/>
      <c r="L33" s="16"/>
    </row>
    <row r="34" spans="1:12" x14ac:dyDescent="0.2">
      <c r="A34" s="3">
        <f t="shared" si="0"/>
        <v>33</v>
      </c>
      <c r="B34" s="21" t="s">
        <v>342</v>
      </c>
      <c r="C34" s="15" t="s">
        <v>343</v>
      </c>
      <c r="D34" s="10" t="s">
        <v>110</v>
      </c>
      <c r="E34" s="7" t="s">
        <v>241</v>
      </c>
      <c r="F34" s="7" t="s">
        <v>245</v>
      </c>
      <c r="G34" s="9">
        <v>43103</v>
      </c>
      <c r="H34" s="8" t="s">
        <v>243</v>
      </c>
      <c r="I34" s="7" t="s">
        <v>386</v>
      </c>
      <c r="J34" s="7"/>
      <c r="K34" s="7"/>
      <c r="L34" s="16"/>
    </row>
    <row r="35" spans="1:12" x14ac:dyDescent="0.2">
      <c r="A35" s="3">
        <f t="shared" si="0"/>
        <v>34</v>
      </c>
      <c r="B35" s="21" t="s">
        <v>392</v>
      </c>
      <c r="C35" s="15" t="s">
        <v>395</v>
      </c>
      <c r="D35" s="10" t="s">
        <v>110</v>
      </c>
      <c r="E35" s="7" t="s">
        <v>241</v>
      </c>
      <c r="F35" s="7" t="s">
        <v>245</v>
      </c>
      <c r="G35" s="9">
        <v>43109</v>
      </c>
      <c r="H35" s="8" t="s">
        <v>243</v>
      </c>
      <c r="I35" s="7" t="s">
        <v>386</v>
      </c>
      <c r="J35" s="7"/>
      <c r="K35" s="7"/>
      <c r="L35" s="16"/>
    </row>
    <row r="36" spans="1:12" x14ac:dyDescent="0.2">
      <c r="A36" s="3">
        <f t="shared" si="0"/>
        <v>35</v>
      </c>
      <c r="B36" s="21" t="s">
        <v>393</v>
      </c>
      <c r="C36" s="15" t="s">
        <v>396</v>
      </c>
      <c r="D36" s="10" t="s">
        <v>110</v>
      </c>
      <c r="E36" s="7" t="s">
        <v>241</v>
      </c>
      <c r="F36" s="7" t="s">
        <v>245</v>
      </c>
      <c r="G36" s="9">
        <v>43109</v>
      </c>
      <c r="H36" s="8" t="s">
        <v>243</v>
      </c>
      <c r="I36" s="7" t="s">
        <v>386</v>
      </c>
      <c r="J36" s="7"/>
      <c r="K36" s="7"/>
      <c r="L36" s="16"/>
    </row>
    <row r="37" spans="1:12" x14ac:dyDescent="0.2">
      <c r="A37" s="3">
        <f t="shared" si="0"/>
        <v>36</v>
      </c>
      <c r="B37" s="21" t="s">
        <v>394</v>
      </c>
      <c r="C37" s="15" t="s">
        <v>397</v>
      </c>
      <c r="D37" s="10" t="s">
        <v>110</v>
      </c>
      <c r="E37" s="7" t="s">
        <v>241</v>
      </c>
      <c r="F37" s="7" t="s">
        <v>245</v>
      </c>
      <c r="G37" s="9">
        <v>43109</v>
      </c>
      <c r="H37" s="8" t="s">
        <v>243</v>
      </c>
      <c r="I37" s="7" t="s">
        <v>386</v>
      </c>
      <c r="J37" s="7"/>
      <c r="K37" s="7"/>
      <c r="L37" s="16"/>
    </row>
    <row r="38" spans="1:12" x14ac:dyDescent="0.2">
      <c r="A38" s="3">
        <f t="shared" si="0"/>
        <v>37</v>
      </c>
      <c r="B38" s="21" t="s">
        <v>426</v>
      </c>
      <c r="C38" s="15" t="s">
        <v>427</v>
      </c>
      <c r="D38" s="10" t="s">
        <v>110</v>
      </c>
      <c r="E38" s="7" t="s">
        <v>241</v>
      </c>
      <c r="F38" s="7" t="s">
        <v>245</v>
      </c>
      <c r="G38" s="9">
        <v>43114</v>
      </c>
      <c r="H38" s="8" t="s">
        <v>243</v>
      </c>
      <c r="I38" s="7" t="s">
        <v>386</v>
      </c>
      <c r="J38" s="7"/>
      <c r="K38" s="7"/>
      <c r="L38" s="16"/>
    </row>
    <row r="39" spans="1:12" x14ac:dyDescent="0.2">
      <c r="A39" s="3">
        <f t="shared" si="0"/>
        <v>38</v>
      </c>
      <c r="B39" s="21" t="s">
        <v>439</v>
      </c>
      <c r="C39" s="15" t="s">
        <v>440</v>
      </c>
      <c r="D39" s="10" t="s">
        <v>110</v>
      </c>
      <c r="E39" s="7" t="s">
        <v>241</v>
      </c>
      <c r="F39" s="7" t="s">
        <v>245</v>
      </c>
      <c r="G39" s="9">
        <v>43114</v>
      </c>
      <c r="H39" s="8" t="s">
        <v>243</v>
      </c>
      <c r="I39" s="7" t="s">
        <v>386</v>
      </c>
      <c r="J39" s="7"/>
      <c r="K39" s="7"/>
      <c r="L39" s="16"/>
    </row>
    <row r="40" spans="1:12" x14ac:dyDescent="0.2">
      <c r="A40" s="3">
        <f t="shared" si="0"/>
        <v>39</v>
      </c>
      <c r="B40" s="21" t="s">
        <v>455</v>
      </c>
      <c r="C40" s="15" t="s">
        <v>454</v>
      </c>
      <c r="D40" s="10" t="s">
        <v>110</v>
      </c>
      <c r="E40" s="7" t="s">
        <v>241</v>
      </c>
      <c r="F40" s="7" t="s">
        <v>245</v>
      </c>
      <c r="G40" s="9">
        <v>43119</v>
      </c>
      <c r="H40" s="8" t="s">
        <v>243</v>
      </c>
      <c r="I40" s="7" t="s">
        <v>386</v>
      </c>
      <c r="J40" s="7"/>
      <c r="K40" s="7"/>
      <c r="L40" s="16"/>
    </row>
    <row r="41" spans="1:12" x14ac:dyDescent="0.2">
      <c r="A41" s="3">
        <f t="shared" si="0"/>
        <v>40</v>
      </c>
      <c r="B41" s="11"/>
      <c r="C41" s="15" t="s">
        <v>429</v>
      </c>
      <c r="D41" s="10" t="s">
        <v>96</v>
      </c>
      <c r="E41" s="7" t="s">
        <v>241</v>
      </c>
      <c r="F41" s="7" t="s">
        <v>245</v>
      </c>
      <c r="G41" s="9"/>
      <c r="H41" s="9"/>
      <c r="I41" s="7"/>
      <c r="J41" s="7" t="s">
        <v>387</v>
      </c>
      <c r="K41" s="7"/>
      <c r="L41" s="16">
        <v>43056</v>
      </c>
    </row>
    <row r="42" spans="1:12" x14ac:dyDescent="0.2">
      <c r="A42" s="3">
        <f t="shared" si="0"/>
        <v>41</v>
      </c>
      <c r="B42" s="11" t="s">
        <v>265</v>
      </c>
      <c r="C42" s="15" t="s">
        <v>132</v>
      </c>
      <c r="D42" s="10" t="s">
        <v>96</v>
      </c>
      <c r="E42" s="7" t="s">
        <v>241</v>
      </c>
      <c r="F42" s="7" t="s">
        <v>245</v>
      </c>
      <c r="G42" s="9"/>
      <c r="H42" s="9"/>
      <c r="I42" s="7"/>
      <c r="J42" s="7" t="s">
        <v>387</v>
      </c>
      <c r="K42" s="7"/>
      <c r="L42" s="16">
        <v>43052</v>
      </c>
    </row>
    <row r="43" spans="1:12" x14ac:dyDescent="0.2">
      <c r="A43" s="3">
        <f t="shared" si="0"/>
        <v>42</v>
      </c>
      <c r="B43" s="11" t="s">
        <v>266</v>
      </c>
      <c r="C43" s="15" t="s">
        <v>267</v>
      </c>
      <c r="D43" s="10" t="s">
        <v>96</v>
      </c>
      <c r="E43" s="7" t="s">
        <v>241</v>
      </c>
      <c r="F43" s="7" t="s">
        <v>245</v>
      </c>
      <c r="G43" s="9"/>
      <c r="H43" s="9"/>
      <c r="I43" s="7"/>
      <c r="J43" s="7" t="s">
        <v>387</v>
      </c>
      <c r="K43" s="7"/>
      <c r="L43" s="16">
        <v>43052</v>
      </c>
    </row>
    <row r="44" spans="1:12" x14ac:dyDescent="0.2">
      <c r="A44" s="3">
        <f t="shared" si="0"/>
        <v>43</v>
      </c>
      <c r="B44" s="11" t="s">
        <v>268</v>
      </c>
      <c r="C44" s="15" t="s">
        <v>97</v>
      </c>
      <c r="D44" s="10" t="s">
        <v>96</v>
      </c>
      <c r="E44" s="7" t="s">
        <v>241</v>
      </c>
      <c r="F44" s="7" t="s">
        <v>245</v>
      </c>
      <c r="G44" s="9"/>
      <c r="H44" s="9"/>
      <c r="I44" s="7"/>
      <c r="J44" s="7" t="s">
        <v>387</v>
      </c>
      <c r="K44" s="7"/>
      <c r="L44" s="16">
        <v>43052</v>
      </c>
    </row>
    <row r="45" spans="1:12" x14ac:dyDescent="0.2">
      <c r="A45" s="3">
        <f t="shared" si="0"/>
        <v>44</v>
      </c>
      <c r="B45" s="11"/>
      <c r="C45" s="15" t="s">
        <v>114</v>
      </c>
      <c r="D45" s="10" t="s">
        <v>96</v>
      </c>
      <c r="E45" s="7" t="s">
        <v>241</v>
      </c>
      <c r="F45" s="7" t="s">
        <v>245</v>
      </c>
      <c r="G45" s="9"/>
      <c r="H45" s="9"/>
      <c r="I45" s="7"/>
      <c r="J45" s="7"/>
      <c r="K45" s="7" t="s">
        <v>388</v>
      </c>
      <c r="L45" s="16">
        <v>43037</v>
      </c>
    </row>
    <row r="46" spans="1:12" x14ac:dyDescent="0.2">
      <c r="A46" s="3">
        <f t="shared" si="0"/>
        <v>45</v>
      </c>
      <c r="B46" s="11" t="s">
        <v>15</v>
      </c>
      <c r="C46" s="15" t="s">
        <v>16</v>
      </c>
      <c r="D46" s="15" t="s">
        <v>96</v>
      </c>
      <c r="E46" s="7" t="s">
        <v>241</v>
      </c>
      <c r="F46" s="7" t="s">
        <v>245</v>
      </c>
      <c r="G46" s="9">
        <v>43073</v>
      </c>
      <c r="H46" s="8" t="s">
        <v>243</v>
      </c>
      <c r="I46" s="7" t="s">
        <v>386</v>
      </c>
      <c r="J46" s="7"/>
      <c r="K46" s="10"/>
      <c r="L46" s="10"/>
    </row>
    <row r="47" spans="1:12" x14ac:dyDescent="0.2">
      <c r="A47" s="3">
        <f t="shared" si="0"/>
        <v>46</v>
      </c>
      <c r="B47" s="11" t="s">
        <v>17</v>
      </c>
      <c r="C47" s="15" t="s">
        <v>18</v>
      </c>
      <c r="D47" s="15" t="s">
        <v>96</v>
      </c>
      <c r="E47" s="7" t="s">
        <v>241</v>
      </c>
      <c r="F47" s="7" t="s">
        <v>245</v>
      </c>
      <c r="G47" s="9">
        <v>43073</v>
      </c>
      <c r="H47" s="8" t="s">
        <v>243</v>
      </c>
      <c r="I47" s="7" t="s">
        <v>386</v>
      </c>
      <c r="J47" s="7"/>
      <c r="K47" s="10"/>
      <c r="L47" s="10"/>
    </row>
    <row r="48" spans="1:12" x14ac:dyDescent="0.2">
      <c r="A48" s="3">
        <f t="shared" si="0"/>
        <v>47</v>
      </c>
      <c r="B48" s="11" t="s">
        <v>19</v>
      </c>
      <c r="C48" s="15" t="s">
        <v>20</v>
      </c>
      <c r="D48" s="15" t="s">
        <v>96</v>
      </c>
      <c r="E48" s="7" t="s">
        <v>241</v>
      </c>
      <c r="F48" s="7" t="s">
        <v>245</v>
      </c>
      <c r="G48" s="9">
        <v>43073</v>
      </c>
      <c r="H48" s="8" t="s">
        <v>243</v>
      </c>
      <c r="I48" s="7" t="s">
        <v>386</v>
      </c>
      <c r="J48" s="7"/>
      <c r="K48" s="10"/>
      <c r="L48" s="10"/>
    </row>
    <row r="49" spans="1:12" x14ac:dyDescent="0.2">
      <c r="A49" s="3">
        <f t="shared" si="0"/>
        <v>48</v>
      </c>
      <c r="B49" s="11" t="s">
        <v>21</v>
      </c>
      <c r="C49" s="15" t="s">
        <v>22</v>
      </c>
      <c r="D49" s="15" t="s">
        <v>96</v>
      </c>
      <c r="E49" s="7" t="s">
        <v>241</v>
      </c>
      <c r="F49" s="7" t="s">
        <v>245</v>
      </c>
      <c r="G49" s="9">
        <v>43073</v>
      </c>
      <c r="H49" s="8" t="s">
        <v>243</v>
      </c>
      <c r="I49" s="7" t="s">
        <v>386</v>
      </c>
      <c r="J49" s="7"/>
      <c r="K49" s="10"/>
      <c r="L49" s="10"/>
    </row>
    <row r="50" spans="1:12" x14ac:dyDescent="0.2">
      <c r="A50" s="3">
        <f t="shared" si="0"/>
        <v>49</v>
      </c>
      <c r="B50" s="11" t="s">
        <v>49</v>
      </c>
      <c r="C50" s="15" t="s">
        <v>50</v>
      </c>
      <c r="D50" s="15" t="s">
        <v>96</v>
      </c>
      <c r="E50" s="7" t="s">
        <v>241</v>
      </c>
      <c r="F50" s="7" t="s">
        <v>245</v>
      </c>
      <c r="G50" s="9">
        <v>43073</v>
      </c>
      <c r="H50" s="8" t="s">
        <v>243</v>
      </c>
      <c r="I50" s="7" t="s">
        <v>386</v>
      </c>
      <c r="J50" s="7"/>
      <c r="K50" s="10"/>
      <c r="L50" s="10"/>
    </row>
    <row r="51" spans="1:12" x14ac:dyDescent="0.2">
      <c r="A51" s="3">
        <f t="shared" si="0"/>
        <v>50</v>
      </c>
      <c r="B51" s="11" t="s">
        <v>51</v>
      </c>
      <c r="C51" s="15" t="s">
        <v>52</v>
      </c>
      <c r="D51" s="15" t="s">
        <v>96</v>
      </c>
      <c r="E51" s="7" t="s">
        <v>241</v>
      </c>
      <c r="F51" s="7" t="s">
        <v>245</v>
      </c>
      <c r="G51" s="9">
        <v>43073</v>
      </c>
      <c r="H51" s="8" t="s">
        <v>243</v>
      </c>
      <c r="I51" s="7" t="s">
        <v>386</v>
      </c>
      <c r="J51" s="7"/>
      <c r="K51" s="10"/>
      <c r="L51" s="10"/>
    </row>
    <row r="52" spans="1:12" x14ac:dyDescent="0.2">
      <c r="A52" s="3">
        <f t="shared" si="0"/>
        <v>51</v>
      </c>
      <c r="B52" s="11" t="s">
        <v>88</v>
      </c>
      <c r="C52" s="15" t="s">
        <v>89</v>
      </c>
      <c r="D52" s="15" t="s">
        <v>96</v>
      </c>
      <c r="E52" s="7" t="s">
        <v>241</v>
      </c>
      <c r="F52" s="7" t="s">
        <v>245</v>
      </c>
      <c r="G52" s="9">
        <v>43075</v>
      </c>
      <c r="H52" s="8" t="s">
        <v>243</v>
      </c>
      <c r="I52" s="7" t="s">
        <v>386</v>
      </c>
      <c r="J52" s="7"/>
      <c r="K52" s="10"/>
      <c r="L52" s="10"/>
    </row>
    <row r="53" spans="1:12" x14ac:dyDescent="0.2">
      <c r="A53" s="3">
        <f t="shared" si="0"/>
        <v>52</v>
      </c>
      <c r="B53" s="11" t="s">
        <v>73</v>
      </c>
      <c r="C53" s="15" t="s">
        <v>74</v>
      </c>
      <c r="D53" s="15" t="s">
        <v>96</v>
      </c>
      <c r="E53" s="7" t="s">
        <v>241</v>
      </c>
      <c r="F53" s="7" t="s">
        <v>245</v>
      </c>
      <c r="G53" s="9">
        <v>43070</v>
      </c>
      <c r="H53" s="8" t="s">
        <v>243</v>
      </c>
      <c r="I53" s="7" t="s">
        <v>386</v>
      </c>
      <c r="J53" s="7"/>
      <c r="K53" s="10"/>
      <c r="L53" s="10"/>
    </row>
    <row r="54" spans="1:12" x14ac:dyDescent="0.2">
      <c r="A54" s="3">
        <f t="shared" si="0"/>
        <v>53</v>
      </c>
      <c r="B54" s="11" t="s">
        <v>165</v>
      </c>
      <c r="C54" s="15" t="s">
        <v>164</v>
      </c>
      <c r="D54" s="15" t="s">
        <v>96</v>
      </c>
      <c r="E54" s="7" t="s">
        <v>241</v>
      </c>
      <c r="F54" s="7" t="s">
        <v>245</v>
      </c>
      <c r="G54" s="9">
        <v>43079</v>
      </c>
      <c r="H54" s="8" t="s">
        <v>243</v>
      </c>
      <c r="I54" s="7" t="s">
        <v>386</v>
      </c>
      <c r="J54" s="7"/>
      <c r="K54" s="10"/>
      <c r="L54" s="10"/>
    </row>
    <row r="55" spans="1:12" x14ac:dyDescent="0.2">
      <c r="A55" s="3">
        <f t="shared" si="0"/>
        <v>54</v>
      </c>
      <c r="B55" s="11" t="s">
        <v>178</v>
      </c>
      <c r="C55" s="15" t="s">
        <v>177</v>
      </c>
      <c r="D55" s="15" t="s">
        <v>96</v>
      </c>
      <c r="E55" s="7" t="s">
        <v>241</v>
      </c>
      <c r="F55" s="7" t="s">
        <v>245</v>
      </c>
      <c r="G55" s="9">
        <v>43082</v>
      </c>
      <c r="H55" s="8" t="s">
        <v>243</v>
      </c>
      <c r="I55" s="7" t="s">
        <v>386</v>
      </c>
      <c r="J55" s="7"/>
      <c r="K55" s="10"/>
      <c r="L55" s="10"/>
    </row>
    <row r="56" spans="1:12" x14ac:dyDescent="0.2">
      <c r="A56" s="3">
        <f t="shared" si="0"/>
        <v>55</v>
      </c>
      <c r="B56" s="11" t="s">
        <v>187</v>
      </c>
      <c r="C56" s="15" t="s">
        <v>192</v>
      </c>
      <c r="D56" s="15" t="s">
        <v>96</v>
      </c>
      <c r="E56" s="7" t="s">
        <v>241</v>
      </c>
      <c r="F56" s="7" t="s">
        <v>245</v>
      </c>
      <c r="G56" s="9">
        <v>43084</v>
      </c>
      <c r="H56" s="8" t="s">
        <v>243</v>
      </c>
      <c r="I56" s="7" t="s">
        <v>386</v>
      </c>
      <c r="J56" s="7"/>
      <c r="K56" s="10"/>
      <c r="L56" s="10"/>
    </row>
    <row r="57" spans="1:12" x14ac:dyDescent="0.2">
      <c r="A57" s="3">
        <f t="shared" si="0"/>
        <v>56</v>
      </c>
      <c r="B57" s="11" t="s">
        <v>205</v>
      </c>
      <c r="C57" s="15" t="s">
        <v>204</v>
      </c>
      <c r="D57" s="15" t="s">
        <v>96</v>
      </c>
      <c r="E57" s="7" t="s">
        <v>241</v>
      </c>
      <c r="F57" s="7" t="s">
        <v>245</v>
      </c>
      <c r="G57" s="9">
        <v>43071</v>
      </c>
      <c r="H57" s="8" t="s">
        <v>243</v>
      </c>
      <c r="I57" s="7" t="s">
        <v>386</v>
      </c>
      <c r="J57" s="7"/>
      <c r="K57" s="10"/>
      <c r="L57" s="10"/>
    </row>
    <row r="58" spans="1:12" x14ac:dyDescent="0.2">
      <c r="A58" s="3">
        <f t="shared" si="0"/>
        <v>57</v>
      </c>
      <c r="B58" s="11" t="s">
        <v>206</v>
      </c>
      <c r="C58" s="15" t="s">
        <v>207</v>
      </c>
      <c r="D58" s="15" t="s">
        <v>96</v>
      </c>
      <c r="E58" s="7" t="s">
        <v>241</v>
      </c>
      <c r="F58" s="7" t="s">
        <v>245</v>
      </c>
      <c r="G58" s="9">
        <v>43086</v>
      </c>
      <c r="H58" s="8" t="s">
        <v>243</v>
      </c>
      <c r="I58" s="7" t="s">
        <v>386</v>
      </c>
      <c r="J58" s="7"/>
      <c r="K58" s="10"/>
      <c r="L58" s="10"/>
    </row>
    <row r="59" spans="1:12" x14ac:dyDescent="0.2">
      <c r="A59" s="3">
        <f t="shared" si="0"/>
        <v>58</v>
      </c>
      <c r="B59" s="11" t="s">
        <v>269</v>
      </c>
      <c r="C59" s="15" t="s">
        <v>229</v>
      </c>
      <c r="D59" s="15" t="s">
        <v>96</v>
      </c>
      <c r="E59" s="7" t="s">
        <v>241</v>
      </c>
      <c r="F59" s="7" t="s">
        <v>245</v>
      </c>
      <c r="G59" s="9"/>
      <c r="H59" s="9"/>
      <c r="I59" s="7"/>
      <c r="J59" s="7" t="s">
        <v>387</v>
      </c>
      <c r="K59" s="10"/>
      <c r="L59" s="16">
        <v>43085</v>
      </c>
    </row>
    <row r="60" spans="1:12" x14ac:dyDescent="0.2">
      <c r="A60" s="3">
        <f t="shared" si="0"/>
        <v>59</v>
      </c>
      <c r="B60" s="11" t="s">
        <v>231</v>
      </c>
      <c r="C60" s="15" t="s">
        <v>232</v>
      </c>
      <c r="D60" s="15" t="s">
        <v>96</v>
      </c>
      <c r="E60" s="7" t="s">
        <v>241</v>
      </c>
      <c r="F60" s="7" t="s">
        <v>245</v>
      </c>
      <c r="G60" s="9">
        <v>43087</v>
      </c>
      <c r="H60" s="8" t="s">
        <v>243</v>
      </c>
      <c r="I60" s="7" t="s">
        <v>386</v>
      </c>
      <c r="J60" s="7"/>
      <c r="K60" s="10"/>
      <c r="L60" s="16"/>
    </row>
    <row r="61" spans="1:12" x14ac:dyDescent="0.2">
      <c r="A61" s="3">
        <f t="shared" si="0"/>
        <v>60</v>
      </c>
      <c r="B61" s="11" t="s">
        <v>270</v>
      </c>
      <c r="C61" s="15" t="s">
        <v>271</v>
      </c>
      <c r="D61" s="15" t="s">
        <v>96</v>
      </c>
      <c r="E61" s="7" t="s">
        <v>241</v>
      </c>
      <c r="F61" s="7" t="s">
        <v>245</v>
      </c>
      <c r="G61" s="9"/>
      <c r="H61" s="9"/>
      <c r="I61" s="7"/>
      <c r="J61" s="7" t="s">
        <v>387</v>
      </c>
      <c r="K61" s="10"/>
      <c r="L61" s="16">
        <v>43088</v>
      </c>
    </row>
    <row r="62" spans="1:12" x14ac:dyDescent="0.2">
      <c r="A62" s="3">
        <f t="shared" si="0"/>
        <v>61</v>
      </c>
      <c r="B62" s="11" t="s">
        <v>272</v>
      </c>
      <c r="C62" s="15" t="s">
        <v>273</v>
      </c>
      <c r="D62" s="15" t="s">
        <v>96</v>
      </c>
      <c r="E62" s="7" t="s">
        <v>241</v>
      </c>
      <c r="F62" s="7" t="s">
        <v>245</v>
      </c>
      <c r="G62" s="9">
        <v>43089</v>
      </c>
      <c r="H62" s="8" t="s">
        <v>243</v>
      </c>
      <c r="I62" s="7" t="s">
        <v>386</v>
      </c>
      <c r="J62" s="7"/>
      <c r="K62" s="10"/>
      <c r="L62" s="16"/>
    </row>
    <row r="63" spans="1:12" x14ac:dyDescent="0.2">
      <c r="A63" s="3">
        <f t="shared" si="0"/>
        <v>62</v>
      </c>
      <c r="B63" s="11" t="s">
        <v>321</v>
      </c>
      <c r="C63" s="15" t="s">
        <v>322</v>
      </c>
      <c r="D63" s="15" t="s">
        <v>96</v>
      </c>
      <c r="E63" s="7" t="s">
        <v>241</v>
      </c>
      <c r="F63" s="7" t="s">
        <v>245</v>
      </c>
      <c r="G63" s="9">
        <v>43103</v>
      </c>
      <c r="H63" s="8" t="s">
        <v>243</v>
      </c>
      <c r="I63" s="7" t="s">
        <v>386</v>
      </c>
      <c r="J63" s="7"/>
      <c r="K63" s="10"/>
      <c r="L63" s="16"/>
    </row>
    <row r="64" spans="1:12" x14ac:dyDescent="0.2">
      <c r="A64" s="3">
        <f t="shared" si="0"/>
        <v>63</v>
      </c>
      <c r="B64" s="11" t="s">
        <v>356</v>
      </c>
      <c r="C64" s="15" t="s">
        <v>357</v>
      </c>
      <c r="D64" s="15" t="s">
        <v>96</v>
      </c>
      <c r="E64" s="7" t="s">
        <v>241</v>
      </c>
      <c r="F64" s="7" t="s">
        <v>245</v>
      </c>
      <c r="G64" s="9">
        <v>43104</v>
      </c>
      <c r="H64" s="8" t="s">
        <v>243</v>
      </c>
      <c r="I64" s="7" t="s">
        <v>386</v>
      </c>
      <c r="J64" s="7"/>
      <c r="K64" s="10"/>
      <c r="L64" s="16"/>
    </row>
    <row r="65" spans="1:12" x14ac:dyDescent="0.2">
      <c r="A65" s="3">
        <f t="shared" si="0"/>
        <v>64</v>
      </c>
      <c r="B65" s="11" t="s">
        <v>358</v>
      </c>
      <c r="C65" s="15" t="s">
        <v>359</v>
      </c>
      <c r="D65" s="15" t="s">
        <v>96</v>
      </c>
      <c r="E65" s="7" t="s">
        <v>241</v>
      </c>
      <c r="F65" s="7" t="s">
        <v>245</v>
      </c>
      <c r="G65" s="9">
        <v>43104</v>
      </c>
      <c r="H65" s="8" t="s">
        <v>243</v>
      </c>
      <c r="I65" s="7" t="s">
        <v>386</v>
      </c>
      <c r="J65" s="7"/>
      <c r="K65" s="10"/>
      <c r="L65" s="16"/>
    </row>
    <row r="66" spans="1:12" x14ac:dyDescent="0.2">
      <c r="A66" s="3">
        <f t="shared" si="0"/>
        <v>65</v>
      </c>
      <c r="B66" s="11" t="s">
        <v>370</v>
      </c>
      <c r="C66" s="15" t="s">
        <v>366</v>
      </c>
      <c r="D66" s="15" t="s">
        <v>96</v>
      </c>
      <c r="E66" s="7" t="s">
        <v>241</v>
      </c>
      <c r="F66" s="7" t="s">
        <v>245</v>
      </c>
      <c r="G66" s="9">
        <v>43105</v>
      </c>
      <c r="H66" s="8" t="s">
        <v>243</v>
      </c>
      <c r="I66" s="7" t="s">
        <v>386</v>
      </c>
      <c r="J66" s="7"/>
      <c r="K66" s="10"/>
      <c r="L66" s="16"/>
    </row>
    <row r="67" spans="1:12" x14ac:dyDescent="0.2">
      <c r="A67" s="3">
        <f t="shared" si="0"/>
        <v>66</v>
      </c>
      <c r="B67" s="11" t="s">
        <v>371</v>
      </c>
      <c r="C67" s="15" t="s">
        <v>367</v>
      </c>
      <c r="D67" s="15" t="s">
        <v>96</v>
      </c>
      <c r="E67" s="7" t="s">
        <v>241</v>
      </c>
      <c r="F67" s="7" t="s">
        <v>245</v>
      </c>
      <c r="G67" s="9">
        <v>43108</v>
      </c>
      <c r="H67" s="8" t="s">
        <v>243</v>
      </c>
      <c r="I67" s="7" t="s">
        <v>386</v>
      </c>
      <c r="J67" s="7"/>
      <c r="K67" s="10"/>
      <c r="L67" s="16"/>
    </row>
    <row r="68" spans="1:12" x14ac:dyDescent="0.2">
      <c r="A68" s="3">
        <f t="shared" ref="A68:A131" si="1">A67+1</f>
        <v>67</v>
      </c>
      <c r="B68" s="11" t="s">
        <v>372</v>
      </c>
      <c r="C68" s="15" t="s">
        <v>368</v>
      </c>
      <c r="D68" s="15" t="s">
        <v>96</v>
      </c>
      <c r="E68" s="7" t="s">
        <v>241</v>
      </c>
      <c r="F68" s="7" t="s">
        <v>245</v>
      </c>
      <c r="G68" s="9">
        <v>43105</v>
      </c>
      <c r="H68" s="8" t="s">
        <v>243</v>
      </c>
      <c r="I68" s="7" t="s">
        <v>386</v>
      </c>
      <c r="J68" s="7"/>
      <c r="K68" s="10"/>
      <c r="L68" s="16"/>
    </row>
    <row r="69" spans="1:12" x14ac:dyDescent="0.2">
      <c r="A69" s="3">
        <f t="shared" si="1"/>
        <v>68</v>
      </c>
      <c r="B69" s="11" t="s">
        <v>373</v>
      </c>
      <c r="C69" s="15" t="s">
        <v>369</v>
      </c>
      <c r="D69" s="15" t="s">
        <v>96</v>
      </c>
      <c r="E69" s="7" t="s">
        <v>241</v>
      </c>
      <c r="F69" s="7" t="s">
        <v>245</v>
      </c>
      <c r="G69" s="9">
        <v>43105</v>
      </c>
      <c r="H69" s="8" t="s">
        <v>243</v>
      </c>
      <c r="I69" s="7" t="s">
        <v>386</v>
      </c>
      <c r="J69" s="7"/>
      <c r="K69" s="10"/>
      <c r="L69" s="16"/>
    </row>
    <row r="70" spans="1:12" x14ac:dyDescent="0.2">
      <c r="A70" s="3">
        <f t="shared" si="1"/>
        <v>69</v>
      </c>
      <c r="B70" s="23" t="s">
        <v>400</v>
      </c>
      <c r="C70" s="24" t="s">
        <v>401</v>
      </c>
      <c r="D70" s="24" t="s">
        <v>96</v>
      </c>
      <c r="E70" s="7" t="s">
        <v>241</v>
      </c>
      <c r="F70" s="7" t="s">
        <v>245</v>
      </c>
      <c r="G70" s="9">
        <v>43109</v>
      </c>
      <c r="H70" s="8" t="s">
        <v>243</v>
      </c>
      <c r="I70" s="7" t="s">
        <v>386</v>
      </c>
      <c r="J70" s="7"/>
      <c r="K70" s="10"/>
      <c r="L70" s="16"/>
    </row>
    <row r="71" spans="1:12" x14ac:dyDescent="0.2">
      <c r="A71" s="3">
        <f t="shared" si="1"/>
        <v>70</v>
      </c>
      <c r="B71" s="25" t="s">
        <v>405</v>
      </c>
      <c r="C71" s="24" t="s">
        <v>407</v>
      </c>
      <c r="D71" s="24" t="s">
        <v>96</v>
      </c>
      <c r="E71" s="7" t="s">
        <v>241</v>
      </c>
      <c r="F71" s="7" t="s">
        <v>245</v>
      </c>
      <c r="G71" s="9">
        <v>43110</v>
      </c>
      <c r="H71" s="8" t="s">
        <v>243</v>
      </c>
      <c r="I71" s="7" t="s">
        <v>386</v>
      </c>
      <c r="J71" s="7"/>
      <c r="K71" s="10"/>
      <c r="L71" s="16"/>
    </row>
    <row r="72" spans="1:12" x14ac:dyDescent="0.2">
      <c r="A72" s="3">
        <f t="shared" si="1"/>
        <v>71</v>
      </c>
      <c r="B72" s="23" t="s">
        <v>406</v>
      </c>
      <c r="C72" s="24" t="s">
        <v>408</v>
      </c>
      <c r="D72" s="24" t="s">
        <v>96</v>
      </c>
      <c r="E72" s="7" t="s">
        <v>241</v>
      </c>
      <c r="F72" s="7" t="s">
        <v>245</v>
      </c>
      <c r="G72" s="9">
        <v>43110</v>
      </c>
      <c r="H72" s="8" t="s">
        <v>243</v>
      </c>
      <c r="I72" s="7" t="s">
        <v>386</v>
      </c>
      <c r="J72" s="7"/>
      <c r="K72" s="10"/>
      <c r="L72" s="16"/>
    </row>
    <row r="73" spans="1:12" x14ac:dyDescent="0.2">
      <c r="A73" s="3">
        <f t="shared" si="1"/>
        <v>72</v>
      </c>
      <c r="B73" s="23" t="s">
        <v>420</v>
      </c>
      <c r="C73" s="24" t="s">
        <v>421</v>
      </c>
      <c r="D73" s="24" t="s">
        <v>96</v>
      </c>
      <c r="E73" s="7" t="s">
        <v>241</v>
      </c>
      <c r="F73" s="7" t="s">
        <v>245</v>
      </c>
      <c r="G73" s="9">
        <v>43114</v>
      </c>
      <c r="H73" s="8" t="s">
        <v>243</v>
      </c>
      <c r="I73" s="7" t="s">
        <v>386</v>
      </c>
      <c r="J73" s="7"/>
      <c r="K73" s="10"/>
      <c r="L73" s="16"/>
    </row>
    <row r="74" spans="1:12" x14ac:dyDescent="0.2">
      <c r="A74" s="3">
        <f t="shared" si="1"/>
        <v>73</v>
      </c>
      <c r="B74" s="23" t="s">
        <v>420</v>
      </c>
      <c r="C74" s="24" t="s">
        <v>445</v>
      </c>
      <c r="D74" s="24" t="s">
        <v>96</v>
      </c>
      <c r="E74" s="7" t="s">
        <v>241</v>
      </c>
      <c r="F74" s="7" t="s">
        <v>245</v>
      </c>
      <c r="G74" s="9">
        <v>43117</v>
      </c>
      <c r="H74" s="8" t="s">
        <v>243</v>
      </c>
      <c r="I74" s="7" t="s">
        <v>386</v>
      </c>
      <c r="J74" s="7"/>
      <c r="K74" s="10"/>
      <c r="L74" s="16"/>
    </row>
    <row r="75" spans="1:12" x14ac:dyDescent="0.2">
      <c r="A75" s="3">
        <f t="shared" si="1"/>
        <v>74</v>
      </c>
      <c r="B75" s="23" t="s">
        <v>449</v>
      </c>
      <c r="C75" s="24" t="s">
        <v>448</v>
      </c>
      <c r="D75" s="24" t="s">
        <v>96</v>
      </c>
      <c r="E75" s="7" t="s">
        <v>241</v>
      </c>
      <c r="F75" s="7" t="s">
        <v>245</v>
      </c>
      <c r="G75" s="9">
        <v>43117</v>
      </c>
      <c r="H75" s="8" t="s">
        <v>243</v>
      </c>
      <c r="I75" s="7" t="s">
        <v>386</v>
      </c>
      <c r="J75" s="7"/>
      <c r="K75" s="10"/>
      <c r="L75" s="16"/>
    </row>
    <row r="76" spans="1:12" x14ac:dyDescent="0.2">
      <c r="A76" s="3">
        <f t="shared" si="1"/>
        <v>75</v>
      </c>
      <c r="B76" s="23" t="s">
        <v>460</v>
      </c>
      <c r="C76" s="24" t="s">
        <v>459</v>
      </c>
      <c r="D76" s="24" t="s">
        <v>96</v>
      </c>
      <c r="E76" s="7" t="s">
        <v>241</v>
      </c>
      <c r="F76" s="7" t="s">
        <v>245</v>
      </c>
      <c r="G76" s="9">
        <v>43119</v>
      </c>
      <c r="H76" s="8" t="s">
        <v>243</v>
      </c>
      <c r="I76" s="7" t="s">
        <v>386</v>
      </c>
      <c r="J76" s="7"/>
      <c r="K76" s="10"/>
      <c r="L76" s="16"/>
    </row>
    <row r="77" spans="1:12" x14ac:dyDescent="0.2">
      <c r="A77" s="27">
        <f t="shared" si="1"/>
        <v>76</v>
      </c>
      <c r="B77" s="35" t="s">
        <v>469</v>
      </c>
      <c r="C77" s="36" t="s">
        <v>468</v>
      </c>
      <c r="D77" s="36" t="s">
        <v>96</v>
      </c>
      <c r="E77" s="31" t="s">
        <v>244</v>
      </c>
      <c r="F77" s="31" t="s">
        <v>245</v>
      </c>
      <c r="G77" s="32">
        <v>43122</v>
      </c>
      <c r="H77" s="33" t="s">
        <v>243</v>
      </c>
      <c r="I77" s="31" t="s">
        <v>386</v>
      </c>
      <c r="J77" s="31"/>
      <c r="K77" s="30"/>
      <c r="L77" s="34"/>
    </row>
    <row r="78" spans="1:12" x14ac:dyDescent="0.2">
      <c r="A78" s="27">
        <f t="shared" si="1"/>
        <v>77</v>
      </c>
      <c r="B78" s="35" t="s">
        <v>474</v>
      </c>
      <c r="C78" s="36" t="s">
        <v>473</v>
      </c>
      <c r="D78" s="36" t="s">
        <v>96</v>
      </c>
      <c r="E78" s="31" t="s">
        <v>241</v>
      </c>
      <c r="F78" s="31" t="s">
        <v>245</v>
      </c>
      <c r="G78" s="32">
        <v>43123</v>
      </c>
      <c r="H78" s="33" t="s">
        <v>243</v>
      </c>
      <c r="I78" s="31" t="s">
        <v>386</v>
      </c>
      <c r="J78" s="31"/>
      <c r="K78" s="30"/>
      <c r="L78" s="34"/>
    </row>
    <row r="79" spans="1:12" x14ac:dyDescent="0.2">
      <c r="A79" s="3">
        <f t="shared" si="1"/>
        <v>78</v>
      </c>
      <c r="B79" s="23" t="s">
        <v>274</v>
      </c>
      <c r="C79" s="24" t="s">
        <v>107</v>
      </c>
      <c r="D79" s="24" t="s">
        <v>92</v>
      </c>
      <c r="E79" s="7" t="s">
        <v>241</v>
      </c>
      <c r="F79" s="7" t="s">
        <v>245</v>
      </c>
      <c r="G79" s="9"/>
      <c r="H79" s="9"/>
      <c r="I79" s="7"/>
      <c r="J79" s="7" t="s">
        <v>387</v>
      </c>
      <c r="K79" s="10"/>
      <c r="L79" s="16">
        <v>43053</v>
      </c>
    </row>
    <row r="80" spans="1:12" x14ac:dyDescent="0.2">
      <c r="A80" s="3">
        <f t="shared" si="1"/>
        <v>79</v>
      </c>
      <c r="B80" s="11" t="s">
        <v>275</v>
      </c>
      <c r="C80" s="15" t="s">
        <v>134</v>
      </c>
      <c r="D80" s="15" t="s">
        <v>92</v>
      </c>
      <c r="E80" s="7" t="s">
        <v>241</v>
      </c>
      <c r="F80" s="7" t="s">
        <v>245</v>
      </c>
      <c r="G80" s="9"/>
      <c r="H80" s="9"/>
      <c r="I80" s="7"/>
      <c r="J80" s="7" t="s">
        <v>387</v>
      </c>
      <c r="K80" s="10"/>
      <c r="L80" s="16">
        <v>43053</v>
      </c>
    </row>
    <row r="81" spans="1:12" x14ac:dyDescent="0.2">
      <c r="A81" s="3">
        <f t="shared" si="1"/>
        <v>80</v>
      </c>
      <c r="B81" s="11" t="s">
        <v>276</v>
      </c>
      <c r="C81" s="15" t="s">
        <v>277</v>
      </c>
      <c r="D81" s="15" t="s">
        <v>92</v>
      </c>
      <c r="E81" s="7" t="s">
        <v>241</v>
      </c>
      <c r="F81" s="7" t="s">
        <v>245</v>
      </c>
      <c r="G81" s="9"/>
      <c r="H81" s="9"/>
      <c r="I81" s="7"/>
      <c r="J81" s="7" t="s">
        <v>387</v>
      </c>
      <c r="K81" s="10"/>
      <c r="L81" s="16">
        <v>43053</v>
      </c>
    </row>
    <row r="82" spans="1:12" x14ac:dyDescent="0.2">
      <c r="A82" s="3">
        <f t="shared" si="1"/>
        <v>81</v>
      </c>
      <c r="B82" s="11" t="s">
        <v>278</v>
      </c>
      <c r="C82" s="15" t="s">
        <v>108</v>
      </c>
      <c r="D82" s="15" t="s">
        <v>92</v>
      </c>
      <c r="E82" s="7" t="s">
        <v>241</v>
      </c>
      <c r="F82" s="7" t="s">
        <v>245</v>
      </c>
      <c r="G82" s="9"/>
      <c r="H82" s="9"/>
      <c r="I82" s="7"/>
      <c r="J82" s="7" t="s">
        <v>387</v>
      </c>
      <c r="K82" s="10"/>
      <c r="L82" s="16">
        <v>43053</v>
      </c>
    </row>
    <row r="83" spans="1:12" x14ac:dyDescent="0.2">
      <c r="A83" s="3">
        <f t="shared" si="1"/>
        <v>82</v>
      </c>
      <c r="B83" s="11" t="s">
        <v>279</v>
      </c>
      <c r="C83" s="15" t="s">
        <v>91</v>
      </c>
      <c r="D83" s="15" t="s">
        <v>92</v>
      </c>
      <c r="E83" s="7" t="s">
        <v>241</v>
      </c>
      <c r="F83" s="7" t="s">
        <v>245</v>
      </c>
      <c r="G83" s="9"/>
      <c r="H83" s="9"/>
      <c r="I83" s="7"/>
      <c r="J83" s="7" t="s">
        <v>387</v>
      </c>
      <c r="K83" s="10"/>
      <c r="L83" s="16">
        <v>43049</v>
      </c>
    </row>
    <row r="84" spans="1:12" x14ac:dyDescent="0.2">
      <c r="A84" s="3">
        <f t="shared" si="1"/>
        <v>83</v>
      </c>
      <c r="B84" s="11" t="s">
        <v>280</v>
      </c>
      <c r="C84" s="15" t="s">
        <v>93</v>
      </c>
      <c r="D84" s="15" t="s">
        <v>92</v>
      </c>
      <c r="E84" s="7" t="s">
        <v>241</v>
      </c>
      <c r="F84" s="7" t="s">
        <v>245</v>
      </c>
      <c r="G84" s="9"/>
      <c r="H84" s="9"/>
      <c r="I84" s="7"/>
      <c r="J84" s="7" t="s">
        <v>387</v>
      </c>
      <c r="K84" s="10"/>
      <c r="L84" s="16">
        <v>43049</v>
      </c>
    </row>
    <row r="85" spans="1:12" x14ac:dyDescent="0.2">
      <c r="A85" s="3">
        <f t="shared" si="1"/>
        <v>84</v>
      </c>
      <c r="B85" s="11" t="s">
        <v>281</v>
      </c>
      <c r="C85" s="15" t="s">
        <v>94</v>
      </c>
      <c r="D85" s="15" t="s">
        <v>92</v>
      </c>
      <c r="E85" s="7" t="s">
        <v>241</v>
      </c>
      <c r="F85" s="7" t="s">
        <v>245</v>
      </c>
      <c r="G85" s="9"/>
      <c r="H85" s="9"/>
      <c r="I85" s="7"/>
      <c r="J85" s="7" t="s">
        <v>387</v>
      </c>
      <c r="K85" s="10"/>
      <c r="L85" s="16">
        <v>43049</v>
      </c>
    </row>
    <row r="86" spans="1:12" x14ac:dyDescent="0.2">
      <c r="A86" s="3">
        <f t="shared" si="1"/>
        <v>85</v>
      </c>
      <c r="B86" s="11" t="s">
        <v>282</v>
      </c>
      <c r="C86" s="15" t="s">
        <v>95</v>
      </c>
      <c r="D86" s="15" t="s">
        <v>92</v>
      </c>
      <c r="E86" s="7" t="s">
        <v>241</v>
      </c>
      <c r="F86" s="7" t="s">
        <v>245</v>
      </c>
      <c r="G86" s="9"/>
      <c r="H86" s="9"/>
      <c r="I86" s="7"/>
      <c r="J86" s="7" t="s">
        <v>387</v>
      </c>
      <c r="K86" s="10"/>
      <c r="L86" s="16">
        <v>43049</v>
      </c>
    </row>
    <row r="87" spans="1:12" x14ac:dyDescent="0.2">
      <c r="A87" s="3">
        <f t="shared" si="1"/>
        <v>86</v>
      </c>
      <c r="B87" s="11" t="s">
        <v>283</v>
      </c>
      <c r="C87" s="15" t="s">
        <v>284</v>
      </c>
      <c r="D87" s="15" t="s">
        <v>92</v>
      </c>
      <c r="E87" s="7" t="s">
        <v>241</v>
      </c>
      <c r="F87" s="7" t="s">
        <v>245</v>
      </c>
      <c r="G87" s="9"/>
      <c r="H87" s="9"/>
      <c r="I87" s="7"/>
      <c r="J87" s="7" t="s">
        <v>387</v>
      </c>
      <c r="K87" s="10"/>
      <c r="L87" s="16"/>
    </row>
    <row r="88" spans="1:12" x14ac:dyDescent="0.2">
      <c r="A88" s="3">
        <f t="shared" si="1"/>
        <v>87</v>
      </c>
      <c r="B88" s="11" t="s">
        <v>285</v>
      </c>
      <c r="C88" s="15" t="s">
        <v>212</v>
      </c>
      <c r="D88" s="15" t="s">
        <v>213</v>
      </c>
      <c r="E88" s="7" t="s">
        <v>241</v>
      </c>
      <c r="F88" s="7" t="s">
        <v>245</v>
      </c>
      <c r="G88" s="9"/>
      <c r="H88" s="9"/>
      <c r="I88" s="7"/>
      <c r="J88" s="7" t="s">
        <v>387</v>
      </c>
      <c r="K88" s="10"/>
      <c r="L88" s="16"/>
    </row>
    <row r="89" spans="1:12" x14ac:dyDescent="0.2">
      <c r="A89" s="3">
        <f t="shared" si="1"/>
        <v>88</v>
      </c>
      <c r="B89" s="11" t="s">
        <v>23</v>
      </c>
      <c r="C89" s="15" t="s">
        <v>24</v>
      </c>
      <c r="D89" s="15" t="s">
        <v>92</v>
      </c>
      <c r="E89" s="7" t="s">
        <v>241</v>
      </c>
      <c r="F89" s="7" t="s">
        <v>245</v>
      </c>
      <c r="G89" s="9">
        <v>43073</v>
      </c>
      <c r="H89" s="8" t="s">
        <v>243</v>
      </c>
      <c r="I89" s="7" t="s">
        <v>386</v>
      </c>
      <c r="J89" s="7"/>
      <c r="K89" s="10"/>
      <c r="L89" s="10"/>
    </row>
    <row r="90" spans="1:12" x14ac:dyDescent="0.2">
      <c r="A90" s="3">
        <f t="shared" si="1"/>
        <v>89</v>
      </c>
      <c r="B90" s="11" t="s">
        <v>25</v>
      </c>
      <c r="C90" s="15" t="s">
        <v>26</v>
      </c>
      <c r="D90" s="15" t="s">
        <v>92</v>
      </c>
      <c r="E90" s="7" t="s">
        <v>241</v>
      </c>
      <c r="F90" s="7" t="s">
        <v>245</v>
      </c>
      <c r="G90" s="9">
        <v>43073</v>
      </c>
      <c r="H90" s="8" t="s">
        <v>243</v>
      </c>
      <c r="I90" s="7" t="s">
        <v>386</v>
      </c>
      <c r="J90" s="7"/>
      <c r="K90" s="10"/>
      <c r="L90" s="10"/>
    </row>
    <row r="91" spans="1:12" x14ac:dyDescent="0.2">
      <c r="A91" s="3">
        <f t="shared" si="1"/>
        <v>90</v>
      </c>
      <c r="B91" s="11" t="s">
        <v>59</v>
      </c>
      <c r="C91" s="15" t="s">
        <v>60</v>
      </c>
      <c r="D91" s="15" t="s">
        <v>92</v>
      </c>
      <c r="E91" s="7" t="s">
        <v>241</v>
      </c>
      <c r="F91" s="7" t="s">
        <v>245</v>
      </c>
      <c r="G91" s="9">
        <v>43073</v>
      </c>
      <c r="H91" s="8" t="s">
        <v>243</v>
      </c>
      <c r="I91" s="7" t="s">
        <v>386</v>
      </c>
      <c r="J91" s="7"/>
      <c r="K91" s="10"/>
      <c r="L91" s="10"/>
    </row>
    <row r="92" spans="1:12" x14ac:dyDescent="0.2">
      <c r="A92" s="3">
        <f t="shared" si="1"/>
        <v>91</v>
      </c>
      <c r="B92" s="11" t="s">
        <v>61</v>
      </c>
      <c r="C92" s="15" t="s">
        <v>62</v>
      </c>
      <c r="D92" s="15" t="s">
        <v>92</v>
      </c>
      <c r="E92" s="7" t="s">
        <v>241</v>
      </c>
      <c r="F92" s="7" t="s">
        <v>245</v>
      </c>
      <c r="G92" s="9">
        <v>43073</v>
      </c>
      <c r="H92" s="8" t="s">
        <v>243</v>
      </c>
      <c r="I92" s="7" t="s">
        <v>386</v>
      </c>
      <c r="J92" s="7"/>
      <c r="K92" s="10"/>
      <c r="L92" s="10"/>
    </row>
    <row r="93" spans="1:12" x14ac:dyDescent="0.2">
      <c r="A93" s="3">
        <f t="shared" si="1"/>
        <v>92</v>
      </c>
      <c r="B93" s="11" t="s">
        <v>63</v>
      </c>
      <c r="C93" s="15" t="s">
        <v>64</v>
      </c>
      <c r="D93" s="15" t="s">
        <v>92</v>
      </c>
      <c r="E93" s="7" t="s">
        <v>241</v>
      </c>
      <c r="F93" s="7" t="s">
        <v>245</v>
      </c>
      <c r="G93" s="9">
        <v>43073</v>
      </c>
      <c r="H93" s="8" t="s">
        <v>243</v>
      </c>
      <c r="I93" s="7" t="s">
        <v>386</v>
      </c>
      <c r="J93" s="7"/>
      <c r="K93" s="10"/>
      <c r="L93" s="10"/>
    </row>
    <row r="94" spans="1:12" x14ac:dyDescent="0.2">
      <c r="A94" s="3">
        <f t="shared" si="1"/>
        <v>93</v>
      </c>
      <c r="B94" s="11" t="s">
        <v>67</v>
      </c>
      <c r="C94" s="15" t="s">
        <v>68</v>
      </c>
      <c r="D94" s="15" t="s">
        <v>92</v>
      </c>
      <c r="E94" s="7" t="s">
        <v>241</v>
      </c>
      <c r="F94" s="7" t="s">
        <v>245</v>
      </c>
      <c r="G94" s="9">
        <v>43074</v>
      </c>
      <c r="H94" s="8" t="s">
        <v>243</v>
      </c>
      <c r="I94" s="7" t="s">
        <v>386</v>
      </c>
      <c r="J94" s="7"/>
      <c r="K94" s="10"/>
      <c r="L94" s="10"/>
    </row>
    <row r="95" spans="1:12" x14ac:dyDescent="0.2">
      <c r="A95" s="3">
        <f t="shared" si="1"/>
        <v>94</v>
      </c>
      <c r="B95" s="11" t="s">
        <v>156</v>
      </c>
      <c r="C95" s="15" t="s">
        <v>157</v>
      </c>
      <c r="D95" s="15" t="s">
        <v>92</v>
      </c>
      <c r="E95" s="7" t="s">
        <v>241</v>
      </c>
      <c r="F95" s="7" t="s">
        <v>245</v>
      </c>
      <c r="G95" s="9">
        <v>43078</v>
      </c>
      <c r="H95" s="8" t="s">
        <v>243</v>
      </c>
      <c r="I95" s="7" t="s">
        <v>386</v>
      </c>
      <c r="J95" s="7"/>
      <c r="K95" s="10"/>
      <c r="L95" s="10"/>
    </row>
    <row r="96" spans="1:12" x14ac:dyDescent="0.2">
      <c r="A96" s="3">
        <f t="shared" si="1"/>
        <v>95</v>
      </c>
      <c r="B96" s="11" t="s">
        <v>159</v>
      </c>
      <c r="C96" s="15" t="s">
        <v>158</v>
      </c>
      <c r="D96" s="15" t="s">
        <v>92</v>
      </c>
      <c r="E96" s="7" t="s">
        <v>241</v>
      </c>
      <c r="F96" s="7" t="s">
        <v>245</v>
      </c>
      <c r="G96" s="9">
        <v>43078</v>
      </c>
      <c r="H96" s="8" t="s">
        <v>243</v>
      </c>
      <c r="I96" s="7" t="s">
        <v>386</v>
      </c>
      <c r="J96" s="7"/>
      <c r="K96" s="10"/>
      <c r="L96" s="10"/>
    </row>
    <row r="97" spans="1:12" x14ac:dyDescent="0.2">
      <c r="A97" s="3">
        <f t="shared" si="1"/>
        <v>96</v>
      </c>
      <c r="B97" s="11" t="s">
        <v>160</v>
      </c>
      <c r="C97" s="15" t="s">
        <v>113</v>
      </c>
      <c r="D97" s="15" t="s">
        <v>92</v>
      </c>
      <c r="E97" s="7" t="s">
        <v>241</v>
      </c>
      <c r="F97" s="7" t="s">
        <v>245</v>
      </c>
      <c r="G97" s="9">
        <v>43078</v>
      </c>
      <c r="H97" s="8" t="s">
        <v>243</v>
      </c>
      <c r="I97" s="7" t="s">
        <v>386</v>
      </c>
      <c r="J97" s="7"/>
      <c r="K97" s="10"/>
      <c r="L97" s="10"/>
    </row>
    <row r="98" spans="1:12" x14ac:dyDescent="0.2">
      <c r="A98" s="3">
        <f t="shared" si="1"/>
        <v>97</v>
      </c>
      <c r="B98" s="11" t="s">
        <v>168</v>
      </c>
      <c r="C98" s="15" t="s">
        <v>169</v>
      </c>
      <c r="D98" s="15" t="s">
        <v>92</v>
      </c>
      <c r="E98" s="7" t="s">
        <v>241</v>
      </c>
      <c r="F98" s="7" t="s">
        <v>245</v>
      </c>
      <c r="G98" s="9">
        <v>43080</v>
      </c>
      <c r="H98" s="8" t="s">
        <v>243</v>
      </c>
      <c r="I98" s="7" t="s">
        <v>386</v>
      </c>
      <c r="J98" s="7"/>
      <c r="K98" s="10"/>
      <c r="L98" s="10"/>
    </row>
    <row r="99" spans="1:12" x14ac:dyDescent="0.2">
      <c r="A99" s="3">
        <f t="shared" si="1"/>
        <v>98</v>
      </c>
      <c r="B99" s="11" t="s">
        <v>179</v>
      </c>
      <c r="C99" s="15" t="s">
        <v>182</v>
      </c>
      <c r="D99" s="15" t="s">
        <v>92</v>
      </c>
      <c r="E99" s="7" t="s">
        <v>241</v>
      </c>
      <c r="F99" s="7" t="s">
        <v>245</v>
      </c>
      <c r="G99" s="9">
        <v>43082</v>
      </c>
      <c r="H99" s="8" t="s">
        <v>243</v>
      </c>
      <c r="I99" s="7" t="s">
        <v>386</v>
      </c>
      <c r="J99" s="7"/>
      <c r="K99" s="10"/>
      <c r="L99" s="10"/>
    </row>
    <row r="100" spans="1:12" x14ac:dyDescent="0.2">
      <c r="A100" s="3">
        <f t="shared" si="1"/>
        <v>99</v>
      </c>
      <c r="B100" s="11" t="s">
        <v>180</v>
      </c>
      <c r="C100" s="15" t="s">
        <v>183</v>
      </c>
      <c r="D100" s="15" t="s">
        <v>92</v>
      </c>
      <c r="E100" s="7" t="s">
        <v>241</v>
      </c>
      <c r="F100" s="7" t="s">
        <v>245</v>
      </c>
      <c r="G100" s="9">
        <v>43082</v>
      </c>
      <c r="H100" s="8" t="s">
        <v>243</v>
      </c>
      <c r="I100" s="7" t="s">
        <v>386</v>
      </c>
      <c r="J100" s="7"/>
      <c r="K100" s="10"/>
      <c r="L100" s="10"/>
    </row>
    <row r="101" spans="1:12" x14ac:dyDescent="0.2">
      <c r="A101" s="3">
        <f t="shared" si="1"/>
        <v>100</v>
      </c>
      <c r="B101" s="11" t="s">
        <v>181</v>
      </c>
      <c r="C101" s="15" t="s">
        <v>184</v>
      </c>
      <c r="D101" s="15" t="s">
        <v>92</v>
      </c>
      <c r="E101" s="7" t="s">
        <v>241</v>
      </c>
      <c r="F101" s="7" t="s">
        <v>245</v>
      </c>
      <c r="G101" s="9">
        <v>43082</v>
      </c>
      <c r="H101" s="8" t="s">
        <v>243</v>
      </c>
      <c r="I101" s="7" t="s">
        <v>386</v>
      </c>
      <c r="J101" s="7"/>
      <c r="K101" s="10"/>
      <c r="L101" s="10"/>
    </row>
    <row r="102" spans="1:12" x14ac:dyDescent="0.2">
      <c r="A102" s="3">
        <f t="shared" si="1"/>
        <v>101</v>
      </c>
      <c r="B102" s="11" t="s">
        <v>185</v>
      </c>
      <c r="C102" s="15" t="s">
        <v>186</v>
      </c>
      <c r="D102" s="15" t="s">
        <v>92</v>
      </c>
      <c r="E102" s="7" t="s">
        <v>241</v>
      </c>
      <c r="F102" s="7" t="s">
        <v>245</v>
      </c>
      <c r="G102" s="9">
        <v>43083</v>
      </c>
      <c r="H102" s="8" t="s">
        <v>243</v>
      </c>
      <c r="I102" s="7" t="s">
        <v>386</v>
      </c>
      <c r="J102" s="7"/>
      <c r="K102" s="10"/>
      <c r="L102" s="10"/>
    </row>
    <row r="103" spans="1:12" x14ac:dyDescent="0.2">
      <c r="A103" s="3">
        <f t="shared" si="1"/>
        <v>102</v>
      </c>
      <c r="B103" s="11" t="s">
        <v>195</v>
      </c>
      <c r="C103" s="15" t="s">
        <v>197</v>
      </c>
      <c r="D103" s="15" t="s">
        <v>92</v>
      </c>
      <c r="E103" s="7" t="s">
        <v>241</v>
      </c>
      <c r="F103" s="7" t="s">
        <v>245</v>
      </c>
      <c r="G103" s="9">
        <v>43084</v>
      </c>
      <c r="H103" s="8" t="s">
        <v>243</v>
      </c>
      <c r="I103" s="7" t="s">
        <v>386</v>
      </c>
      <c r="J103" s="7"/>
      <c r="K103" s="10"/>
      <c r="L103" s="10"/>
    </row>
    <row r="104" spans="1:12" x14ac:dyDescent="0.2">
      <c r="A104" s="3">
        <f t="shared" si="1"/>
        <v>103</v>
      </c>
      <c r="B104" s="11" t="s">
        <v>196</v>
      </c>
      <c r="C104" s="15" t="s">
        <v>198</v>
      </c>
      <c r="D104" s="15" t="s">
        <v>92</v>
      </c>
      <c r="E104" s="7" t="s">
        <v>241</v>
      </c>
      <c r="F104" s="7" t="s">
        <v>245</v>
      </c>
      <c r="G104" s="9">
        <v>43084</v>
      </c>
      <c r="H104" s="8" t="s">
        <v>243</v>
      </c>
      <c r="I104" s="7" t="s">
        <v>386</v>
      </c>
      <c r="J104" s="7"/>
      <c r="K104" s="10"/>
      <c r="L104" s="10"/>
    </row>
    <row r="105" spans="1:12" x14ac:dyDescent="0.2">
      <c r="A105" s="3">
        <f t="shared" si="1"/>
        <v>104</v>
      </c>
      <c r="B105" s="11" t="s">
        <v>202</v>
      </c>
      <c r="C105" s="15" t="s">
        <v>203</v>
      </c>
      <c r="D105" s="15" t="s">
        <v>92</v>
      </c>
      <c r="E105" s="7" t="s">
        <v>241</v>
      </c>
      <c r="F105" s="7" t="s">
        <v>245</v>
      </c>
      <c r="G105" s="9">
        <v>43085</v>
      </c>
      <c r="H105" s="8" t="s">
        <v>243</v>
      </c>
      <c r="I105" s="7" t="s">
        <v>386</v>
      </c>
      <c r="J105" s="7"/>
      <c r="K105" s="10"/>
      <c r="L105" s="10"/>
    </row>
    <row r="106" spans="1:12" x14ac:dyDescent="0.2">
      <c r="A106" s="3">
        <f t="shared" si="1"/>
        <v>105</v>
      </c>
      <c r="B106" s="11" t="s">
        <v>208</v>
      </c>
      <c r="C106" s="15" t="s">
        <v>210</v>
      </c>
      <c r="D106" s="15" t="s">
        <v>92</v>
      </c>
      <c r="E106" s="7" t="s">
        <v>244</v>
      </c>
      <c r="F106" s="7" t="s">
        <v>245</v>
      </c>
      <c r="G106" s="9">
        <v>43086</v>
      </c>
      <c r="H106" s="8" t="s">
        <v>243</v>
      </c>
      <c r="I106" s="7" t="s">
        <v>386</v>
      </c>
      <c r="J106" s="7"/>
      <c r="K106" s="10"/>
      <c r="L106" s="10"/>
    </row>
    <row r="107" spans="1:12" x14ac:dyDescent="0.2">
      <c r="A107" s="3">
        <f t="shared" si="1"/>
        <v>106</v>
      </c>
      <c r="B107" s="11" t="s">
        <v>209</v>
      </c>
      <c r="C107" s="15" t="s">
        <v>211</v>
      </c>
      <c r="D107" s="15" t="s">
        <v>92</v>
      </c>
      <c r="E107" s="7" t="s">
        <v>241</v>
      </c>
      <c r="F107" s="7" t="s">
        <v>245</v>
      </c>
      <c r="G107" s="9">
        <v>43086</v>
      </c>
      <c r="H107" s="8" t="s">
        <v>243</v>
      </c>
      <c r="I107" s="7" t="s">
        <v>386</v>
      </c>
      <c r="J107" s="7"/>
      <c r="K107" s="10"/>
      <c r="L107" s="10"/>
    </row>
    <row r="108" spans="1:12" x14ac:dyDescent="0.2">
      <c r="A108" s="3">
        <f t="shared" si="1"/>
        <v>107</v>
      </c>
      <c r="B108" s="11" t="s">
        <v>216</v>
      </c>
      <c r="C108" s="15" t="s">
        <v>218</v>
      </c>
      <c r="D108" s="15" t="s">
        <v>92</v>
      </c>
      <c r="E108" s="7" t="s">
        <v>241</v>
      </c>
      <c r="F108" s="7" t="s">
        <v>245</v>
      </c>
      <c r="G108" s="9">
        <v>43086</v>
      </c>
      <c r="H108" s="8" t="s">
        <v>243</v>
      </c>
      <c r="I108" s="7" t="s">
        <v>386</v>
      </c>
      <c r="J108" s="7"/>
      <c r="K108" s="10"/>
      <c r="L108" s="10"/>
    </row>
    <row r="109" spans="1:12" x14ac:dyDescent="0.2">
      <c r="A109" s="3">
        <f t="shared" si="1"/>
        <v>108</v>
      </c>
      <c r="B109" s="11" t="s">
        <v>217</v>
      </c>
      <c r="C109" s="15" t="s">
        <v>219</v>
      </c>
      <c r="D109" s="15" t="s">
        <v>92</v>
      </c>
      <c r="E109" s="7" t="s">
        <v>241</v>
      </c>
      <c r="F109" s="7" t="s">
        <v>245</v>
      </c>
      <c r="G109" s="9">
        <v>43086</v>
      </c>
      <c r="H109" s="8" t="s">
        <v>243</v>
      </c>
      <c r="I109" s="7" t="s">
        <v>386</v>
      </c>
      <c r="J109" s="7"/>
      <c r="K109" s="10"/>
      <c r="L109" s="10"/>
    </row>
    <row r="110" spans="1:12" x14ac:dyDescent="0.2">
      <c r="A110" s="3">
        <f t="shared" si="1"/>
        <v>109</v>
      </c>
      <c r="B110" s="11" t="s">
        <v>235</v>
      </c>
      <c r="C110" s="15" t="s">
        <v>236</v>
      </c>
      <c r="D110" s="15" t="s">
        <v>92</v>
      </c>
      <c r="E110" s="7" t="s">
        <v>241</v>
      </c>
      <c r="F110" s="7" t="s">
        <v>245</v>
      </c>
      <c r="G110" s="9">
        <v>43087</v>
      </c>
      <c r="H110" s="8" t="s">
        <v>243</v>
      </c>
      <c r="I110" s="7" t="s">
        <v>386</v>
      </c>
      <c r="J110" s="7"/>
      <c r="K110" s="10"/>
      <c r="L110" s="10"/>
    </row>
    <row r="111" spans="1:12" x14ac:dyDescent="0.2">
      <c r="A111" s="3">
        <f t="shared" si="1"/>
        <v>110</v>
      </c>
      <c r="B111" s="11" t="s">
        <v>286</v>
      </c>
      <c r="C111" s="15" t="s">
        <v>287</v>
      </c>
      <c r="D111" s="15" t="s">
        <v>92</v>
      </c>
      <c r="E111" s="7" t="s">
        <v>241</v>
      </c>
      <c r="F111" s="7" t="s">
        <v>245</v>
      </c>
      <c r="G111" s="9">
        <v>43089</v>
      </c>
      <c r="H111" s="8" t="s">
        <v>243</v>
      </c>
      <c r="I111" s="7" t="s">
        <v>386</v>
      </c>
      <c r="J111" s="7"/>
      <c r="K111" s="10"/>
      <c r="L111" s="10"/>
    </row>
    <row r="112" spans="1:12" x14ac:dyDescent="0.2">
      <c r="A112" s="3">
        <f t="shared" si="1"/>
        <v>111</v>
      </c>
      <c r="B112" s="11" t="s">
        <v>288</v>
      </c>
      <c r="C112" s="15" t="s">
        <v>289</v>
      </c>
      <c r="D112" s="15" t="s">
        <v>92</v>
      </c>
      <c r="E112" s="7" t="s">
        <v>241</v>
      </c>
      <c r="F112" s="7" t="s">
        <v>245</v>
      </c>
      <c r="G112" s="9">
        <v>43089</v>
      </c>
      <c r="H112" s="8" t="s">
        <v>243</v>
      </c>
      <c r="I112" s="7" t="s">
        <v>386</v>
      </c>
      <c r="J112" s="7"/>
      <c r="K112" s="10"/>
      <c r="L112" s="10"/>
    </row>
    <row r="113" spans="1:12" x14ac:dyDescent="0.2">
      <c r="A113" s="3">
        <f t="shared" si="1"/>
        <v>112</v>
      </c>
      <c r="B113" s="11" t="s">
        <v>323</v>
      </c>
      <c r="C113" s="15" t="s">
        <v>324</v>
      </c>
      <c r="D113" s="15" t="s">
        <v>92</v>
      </c>
      <c r="E113" s="7" t="s">
        <v>241</v>
      </c>
      <c r="F113" s="7" t="s">
        <v>245</v>
      </c>
      <c r="G113" s="9">
        <v>43102</v>
      </c>
      <c r="H113" s="8" t="s">
        <v>243</v>
      </c>
      <c r="I113" s="7" t="s">
        <v>386</v>
      </c>
      <c r="J113" s="7"/>
      <c r="K113" s="10"/>
      <c r="L113" s="10"/>
    </row>
    <row r="114" spans="1:12" x14ac:dyDescent="0.2">
      <c r="A114" s="3">
        <f t="shared" si="1"/>
        <v>113</v>
      </c>
      <c r="B114" s="11" t="s">
        <v>328</v>
      </c>
      <c r="C114" s="15" t="s">
        <v>325</v>
      </c>
      <c r="D114" s="15" t="s">
        <v>92</v>
      </c>
      <c r="E114" s="7" t="s">
        <v>241</v>
      </c>
      <c r="F114" s="7" t="s">
        <v>245</v>
      </c>
      <c r="G114" s="9">
        <v>43103</v>
      </c>
      <c r="H114" s="8" t="s">
        <v>243</v>
      </c>
      <c r="I114" s="7" t="s">
        <v>386</v>
      </c>
      <c r="J114" s="7"/>
      <c r="K114" s="10"/>
      <c r="L114" s="10"/>
    </row>
    <row r="115" spans="1:12" x14ac:dyDescent="0.2">
      <c r="A115" s="3">
        <f t="shared" si="1"/>
        <v>114</v>
      </c>
      <c r="B115" s="11" t="s">
        <v>329</v>
      </c>
      <c r="C115" s="15" t="s">
        <v>326</v>
      </c>
      <c r="D115" s="15" t="s">
        <v>92</v>
      </c>
      <c r="E115" s="7" t="s">
        <v>241</v>
      </c>
      <c r="F115" s="7" t="s">
        <v>245</v>
      </c>
      <c r="G115" s="9">
        <v>43102</v>
      </c>
      <c r="H115" s="8" t="s">
        <v>243</v>
      </c>
      <c r="I115" s="7" t="s">
        <v>386</v>
      </c>
      <c r="J115" s="7"/>
      <c r="K115" s="10"/>
      <c r="L115" s="10"/>
    </row>
    <row r="116" spans="1:12" x14ac:dyDescent="0.2">
      <c r="A116" s="3">
        <f t="shared" si="1"/>
        <v>115</v>
      </c>
      <c r="B116" s="11" t="s">
        <v>330</v>
      </c>
      <c r="C116" s="15" t="s">
        <v>327</v>
      </c>
      <c r="D116" s="15" t="s">
        <v>92</v>
      </c>
      <c r="E116" s="7" t="s">
        <v>241</v>
      </c>
      <c r="F116" s="7" t="s">
        <v>245</v>
      </c>
      <c r="G116" s="9">
        <v>43102</v>
      </c>
      <c r="H116" s="8" t="s">
        <v>243</v>
      </c>
      <c r="I116" s="7" t="s">
        <v>386</v>
      </c>
      <c r="J116" s="7"/>
      <c r="K116" s="10"/>
      <c r="L116" s="10"/>
    </row>
    <row r="117" spans="1:12" x14ac:dyDescent="0.2">
      <c r="A117" s="3">
        <f t="shared" si="1"/>
        <v>116</v>
      </c>
      <c r="B117" s="11" t="s">
        <v>331</v>
      </c>
      <c r="C117" s="15" t="s">
        <v>332</v>
      </c>
      <c r="D117" s="15" t="s">
        <v>92</v>
      </c>
      <c r="E117" s="7" t="s">
        <v>241</v>
      </c>
      <c r="F117" s="7" t="s">
        <v>245</v>
      </c>
      <c r="G117" s="9">
        <v>43103</v>
      </c>
      <c r="H117" s="8" t="s">
        <v>243</v>
      </c>
      <c r="I117" s="7" t="s">
        <v>386</v>
      </c>
      <c r="J117" s="7"/>
      <c r="K117" s="10"/>
      <c r="L117" s="10"/>
    </row>
    <row r="118" spans="1:12" x14ac:dyDescent="0.2">
      <c r="A118" s="3">
        <f t="shared" si="1"/>
        <v>117</v>
      </c>
      <c r="B118" s="11" t="s">
        <v>344</v>
      </c>
      <c r="C118" s="15" t="s">
        <v>345</v>
      </c>
      <c r="D118" s="15" t="s">
        <v>92</v>
      </c>
      <c r="E118" s="7" t="s">
        <v>241</v>
      </c>
      <c r="F118" s="7" t="s">
        <v>245</v>
      </c>
      <c r="G118" s="9">
        <v>43103</v>
      </c>
      <c r="H118" s="8" t="s">
        <v>243</v>
      </c>
      <c r="I118" s="7" t="s">
        <v>386</v>
      </c>
      <c r="J118" s="7"/>
      <c r="K118" s="10"/>
      <c r="L118" s="10"/>
    </row>
    <row r="119" spans="1:12" x14ac:dyDescent="0.2">
      <c r="A119" s="3">
        <f t="shared" si="1"/>
        <v>118</v>
      </c>
      <c r="B119" s="11" t="s">
        <v>346</v>
      </c>
      <c r="C119" s="15" t="s">
        <v>347</v>
      </c>
      <c r="D119" s="15" t="s">
        <v>92</v>
      </c>
      <c r="E119" s="7" t="s">
        <v>241</v>
      </c>
      <c r="F119" s="7" t="s">
        <v>245</v>
      </c>
      <c r="G119" s="9">
        <v>43103</v>
      </c>
      <c r="H119" s="8" t="s">
        <v>243</v>
      </c>
      <c r="I119" s="7" t="s">
        <v>386</v>
      </c>
      <c r="J119" s="7"/>
      <c r="K119" s="10"/>
      <c r="L119" s="10"/>
    </row>
    <row r="120" spans="1:12" x14ac:dyDescent="0.2">
      <c r="A120" s="3">
        <f t="shared" si="1"/>
        <v>119</v>
      </c>
      <c r="B120" s="11" t="s">
        <v>351</v>
      </c>
      <c r="C120" s="15" t="s">
        <v>348</v>
      </c>
      <c r="D120" s="15" t="s">
        <v>92</v>
      </c>
      <c r="E120" s="7" t="s">
        <v>241</v>
      </c>
      <c r="F120" s="7" t="s">
        <v>245</v>
      </c>
      <c r="G120" s="9">
        <v>43103</v>
      </c>
      <c r="H120" s="8" t="s">
        <v>243</v>
      </c>
      <c r="I120" s="7" t="s">
        <v>386</v>
      </c>
      <c r="J120" s="7"/>
      <c r="K120" s="10"/>
      <c r="L120" s="10"/>
    </row>
    <row r="121" spans="1:12" x14ac:dyDescent="0.2">
      <c r="A121" s="3">
        <f t="shared" si="1"/>
        <v>120</v>
      </c>
      <c r="B121" s="11" t="s">
        <v>352</v>
      </c>
      <c r="C121" s="15" t="s">
        <v>349</v>
      </c>
      <c r="D121" s="15" t="s">
        <v>92</v>
      </c>
      <c r="E121" s="7" t="s">
        <v>241</v>
      </c>
      <c r="F121" s="7" t="s">
        <v>245</v>
      </c>
      <c r="G121" s="9">
        <v>43103</v>
      </c>
      <c r="H121" s="8" t="s">
        <v>243</v>
      </c>
      <c r="I121" s="7" t="s">
        <v>386</v>
      </c>
      <c r="J121" s="7"/>
      <c r="K121" s="10"/>
      <c r="L121" s="10"/>
    </row>
    <row r="122" spans="1:12" x14ac:dyDescent="0.2">
      <c r="A122" s="3">
        <f t="shared" si="1"/>
        <v>121</v>
      </c>
      <c r="B122" s="11" t="s">
        <v>353</v>
      </c>
      <c r="C122" s="15" t="s">
        <v>350</v>
      </c>
      <c r="D122" s="15" t="s">
        <v>92</v>
      </c>
      <c r="E122" s="7" t="s">
        <v>241</v>
      </c>
      <c r="F122" s="7" t="s">
        <v>245</v>
      </c>
      <c r="G122" s="9">
        <v>43103</v>
      </c>
      <c r="H122" s="8" t="s">
        <v>243</v>
      </c>
      <c r="I122" s="7" t="s">
        <v>386</v>
      </c>
      <c r="J122" s="7"/>
      <c r="K122" s="10"/>
      <c r="L122" s="10"/>
    </row>
    <row r="123" spans="1:12" x14ac:dyDescent="0.2">
      <c r="A123" s="3">
        <f t="shared" si="1"/>
        <v>122</v>
      </c>
      <c r="B123" s="11" t="s">
        <v>362</v>
      </c>
      <c r="C123" s="15" t="s">
        <v>363</v>
      </c>
      <c r="D123" s="15" t="s">
        <v>92</v>
      </c>
      <c r="E123" s="7" t="s">
        <v>241</v>
      </c>
      <c r="F123" s="7" t="s">
        <v>245</v>
      </c>
      <c r="G123" s="9">
        <v>43104</v>
      </c>
      <c r="H123" s="8" t="s">
        <v>243</v>
      </c>
      <c r="I123" s="7" t="s">
        <v>386</v>
      </c>
      <c r="J123" s="7"/>
      <c r="K123" s="10"/>
      <c r="L123" s="10"/>
    </row>
    <row r="124" spans="1:12" x14ac:dyDescent="0.2">
      <c r="A124" s="3">
        <f t="shared" si="1"/>
        <v>123</v>
      </c>
      <c r="B124" s="11" t="s">
        <v>374</v>
      </c>
      <c r="C124" s="15" t="s">
        <v>375</v>
      </c>
      <c r="D124" s="15" t="s">
        <v>92</v>
      </c>
      <c r="E124" s="7" t="s">
        <v>241</v>
      </c>
      <c r="F124" s="7" t="s">
        <v>245</v>
      </c>
      <c r="G124" s="9">
        <v>43105</v>
      </c>
      <c r="H124" s="8" t="s">
        <v>243</v>
      </c>
      <c r="I124" s="7" t="s">
        <v>386</v>
      </c>
      <c r="J124" s="7"/>
      <c r="K124" s="10"/>
      <c r="L124" s="10"/>
    </row>
    <row r="125" spans="1:12" x14ac:dyDescent="0.2">
      <c r="A125" s="3">
        <f t="shared" si="1"/>
        <v>124</v>
      </c>
      <c r="B125" s="11" t="s">
        <v>376</v>
      </c>
      <c r="C125" s="15" t="s">
        <v>377</v>
      </c>
      <c r="D125" s="15" t="s">
        <v>92</v>
      </c>
      <c r="E125" s="7" t="s">
        <v>241</v>
      </c>
      <c r="F125" s="7" t="s">
        <v>245</v>
      </c>
      <c r="G125" s="9">
        <v>43105</v>
      </c>
      <c r="H125" s="8" t="s">
        <v>243</v>
      </c>
      <c r="I125" s="7" t="s">
        <v>386</v>
      </c>
      <c r="J125" s="7"/>
      <c r="K125" s="10"/>
      <c r="L125" s="10"/>
    </row>
    <row r="126" spans="1:12" x14ac:dyDescent="0.2">
      <c r="A126" s="3">
        <f t="shared" si="1"/>
        <v>125</v>
      </c>
      <c r="B126" s="11" t="s">
        <v>379</v>
      </c>
      <c r="C126" s="15" t="s">
        <v>378</v>
      </c>
      <c r="D126" s="15" t="s">
        <v>92</v>
      </c>
      <c r="E126" s="7" t="s">
        <v>241</v>
      </c>
      <c r="F126" s="7" t="s">
        <v>245</v>
      </c>
      <c r="G126" s="9">
        <v>43105</v>
      </c>
      <c r="H126" s="8" t="s">
        <v>243</v>
      </c>
      <c r="I126" s="7" t="s">
        <v>386</v>
      </c>
      <c r="J126" s="7"/>
      <c r="K126" s="10"/>
      <c r="L126" s="10"/>
    </row>
    <row r="127" spans="1:12" x14ac:dyDescent="0.2">
      <c r="A127" s="3">
        <f t="shared" si="1"/>
        <v>126</v>
      </c>
      <c r="B127" s="11" t="s">
        <v>398</v>
      </c>
      <c r="C127" s="15" t="s">
        <v>399</v>
      </c>
      <c r="D127" s="15" t="s">
        <v>92</v>
      </c>
      <c r="E127" s="7" t="s">
        <v>241</v>
      </c>
      <c r="F127" s="7" t="s">
        <v>245</v>
      </c>
      <c r="G127" s="9">
        <v>43109</v>
      </c>
      <c r="H127" s="8" t="s">
        <v>243</v>
      </c>
      <c r="I127" s="7" t="s">
        <v>386</v>
      </c>
      <c r="J127" s="7"/>
      <c r="K127" s="10"/>
      <c r="L127" s="10"/>
    </row>
    <row r="128" spans="1:12" x14ac:dyDescent="0.2">
      <c r="A128" s="3">
        <f t="shared" si="1"/>
        <v>127</v>
      </c>
      <c r="B128" s="11" t="s">
        <v>422</v>
      </c>
      <c r="C128" s="15" t="s">
        <v>423</v>
      </c>
      <c r="D128" s="15" t="s">
        <v>92</v>
      </c>
      <c r="E128" s="7" t="s">
        <v>241</v>
      </c>
      <c r="F128" s="7" t="s">
        <v>245</v>
      </c>
      <c r="G128" s="9">
        <v>43114</v>
      </c>
      <c r="H128" s="8" t="s">
        <v>243</v>
      </c>
      <c r="I128" s="7" t="s">
        <v>386</v>
      </c>
      <c r="J128" s="7"/>
      <c r="K128" s="10"/>
      <c r="L128" s="10"/>
    </row>
    <row r="129" spans="1:12" x14ac:dyDescent="0.2">
      <c r="A129" s="3">
        <f t="shared" si="1"/>
        <v>128</v>
      </c>
      <c r="B129" s="11" t="s">
        <v>424</v>
      </c>
      <c r="C129" s="15" t="s">
        <v>425</v>
      </c>
      <c r="D129" s="15" t="s">
        <v>92</v>
      </c>
      <c r="E129" s="7" t="s">
        <v>241</v>
      </c>
      <c r="F129" s="7" t="s">
        <v>245</v>
      </c>
      <c r="G129" s="9">
        <v>43114</v>
      </c>
      <c r="H129" s="8" t="s">
        <v>243</v>
      </c>
      <c r="I129" s="7" t="s">
        <v>386</v>
      </c>
      <c r="J129" s="7"/>
      <c r="K129" s="10"/>
      <c r="L129" s="10"/>
    </row>
    <row r="130" spans="1:12" x14ac:dyDescent="0.2">
      <c r="A130" s="3">
        <f t="shared" si="1"/>
        <v>129</v>
      </c>
      <c r="B130" s="21" t="s">
        <v>431</v>
      </c>
      <c r="C130" s="15" t="s">
        <v>434</v>
      </c>
      <c r="D130" s="15" t="s">
        <v>92</v>
      </c>
      <c r="E130" s="7" t="s">
        <v>241</v>
      </c>
      <c r="F130" s="7" t="s">
        <v>245</v>
      </c>
      <c r="G130" s="9">
        <v>43114</v>
      </c>
      <c r="H130" s="8" t="s">
        <v>243</v>
      </c>
      <c r="I130" s="7" t="s">
        <v>386</v>
      </c>
      <c r="J130" s="7"/>
      <c r="K130" s="10"/>
      <c r="L130" s="10"/>
    </row>
    <row r="131" spans="1:12" x14ac:dyDescent="0.2">
      <c r="A131" s="3">
        <f t="shared" si="1"/>
        <v>130</v>
      </c>
      <c r="B131" s="21" t="s">
        <v>436</v>
      </c>
      <c r="C131" s="15" t="s">
        <v>435</v>
      </c>
      <c r="D131" s="15" t="s">
        <v>92</v>
      </c>
      <c r="E131" s="7" t="s">
        <v>241</v>
      </c>
      <c r="F131" s="7" t="s">
        <v>245</v>
      </c>
      <c r="G131" s="9">
        <v>43114</v>
      </c>
      <c r="H131" s="8" t="s">
        <v>243</v>
      </c>
      <c r="I131" s="7" t="s">
        <v>386</v>
      </c>
      <c r="J131" s="7"/>
      <c r="K131" s="10"/>
      <c r="L131" s="10"/>
    </row>
    <row r="132" spans="1:12" x14ac:dyDescent="0.2">
      <c r="A132" s="3">
        <f t="shared" ref="A132:A195" si="2">A131+1</f>
        <v>131</v>
      </c>
      <c r="B132" s="21" t="s">
        <v>437</v>
      </c>
      <c r="C132" s="15" t="s">
        <v>438</v>
      </c>
      <c r="D132" s="15" t="s">
        <v>92</v>
      </c>
      <c r="E132" s="7" t="s">
        <v>241</v>
      </c>
      <c r="F132" s="7" t="s">
        <v>245</v>
      </c>
      <c r="G132" s="9">
        <v>43114</v>
      </c>
      <c r="H132" s="8" t="s">
        <v>243</v>
      </c>
      <c r="I132" s="7" t="s">
        <v>386</v>
      </c>
      <c r="J132" s="7"/>
      <c r="K132" s="10"/>
      <c r="L132" s="10"/>
    </row>
    <row r="133" spans="1:12" x14ac:dyDescent="0.2">
      <c r="A133" s="3">
        <f t="shared" si="2"/>
        <v>132</v>
      </c>
      <c r="B133" s="21" t="s">
        <v>444</v>
      </c>
      <c r="C133" s="15" t="s">
        <v>443</v>
      </c>
      <c r="D133" s="15" t="s">
        <v>92</v>
      </c>
      <c r="E133" s="7" t="s">
        <v>241</v>
      </c>
      <c r="F133" s="7" t="s">
        <v>245</v>
      </c>
      <c r="G133" s="9">
        <v>43115</v>
      </c>
      <c r="H133" s="8" t="s">
        <v>243</v>
      </c>
      <c r="I133" s="7" t="s">
        <v>386</v>
      </c>
      <c r="J133" s="7"/>
      <c r="K133" s="10"/>
      <c r="L133" s="10"/>
    </row>
    <row r="134" spans="1:12" x14ac:dyDescent="0.2">
      <c r="A134" s="3">
        <f t="shared" si="2"/>
        <v>133</v>
      </c>
      <c r="B134" s="21" t="s">
        <v>446</v>
      </c>
      <c r="C134" s="15" t="s">
        <v>447</v>
      </c>
      <c r="D134" s="15" t="s">
        <v>92</v>
      </c>
      <c r="E134" s="7" t="s">
        <v>241</v>
      </c>
      <c r="F134" s="7" t="s">
        <v>245</v>
      </c>
      <c r="G134" s="9">
        <v>43117</v>
      </c>
      <c r="H134" s="8" t="s">
        <v>243</v>
      </c>
      <c r="I134" s="7" t="s">
        <v>386</v>
      </c>
      <c r="J134" s="7"/>
      <c r="K134" s="10"/>
      <c r="L134" s="10"/>
    </row>
    <row r="135" spans="1:12" x14ac:dyDescent="0.2">
      <c r="A135" s="3">
        <f t="shared" si="2"/>
        <v>134</v>
      </c>
      <c r="B135" s="21" t="s">
        <v>452</v>
      </c>
      <c r="C135" s="15" t="s">
        <v>453</v>
      </c>
      <c r="D135" s="15" t="s">
        <v>92</v>
      </c>
      <c r="E135" s="7" t="s">
        <v>241</v>
      </c>
      <c r="F135" s="7" t="s">
        <v>245</v>
      </c>
      <c r="G135" s="9">
        <v>43119</v>
      </c>
      <c r="H135" s="8" t="s">
        <v>243</v>
      </c>
      <c r="I135" s="7" t="s">
        <v>386</v>
      </c>
      <c r="J135" s="7"/>
      <c r="K135" s="10"/>
      <c r="L135" s="10"/>
    </row>
    <row r="136" spans="1:12" x14ac:dyDescent="0.2">
      <c r="A136" s="3">
        <f t="shared" si="2"/>
        <v>135</v>
      </c>
      <c r="B136" s="21" t="s">
        <v>456</v>
      </c>
      <c r="C136" s="15" t="s">
        <v>457</v>
      </c>
      <c r="D136" s="15" t="s">
        <v>92</v>
      </c>
      <c r="E136" s="7" t="s">
        <v>241</v>
      </c>
      <c r="F136" s="7" t="s">
        <v>245</v>
      </c>
      <c r="G136" s="9">
        <v>43119</v>
      </c>
      <c r="H136" s="8" t="s">
        <v>243</v>
      </c>
      <c r="I136" s="7" t="s">
        <v>386</v>
      </c>
      <c r="J136" s="7"/>
      <c r="K136" s="10"/>
      <c r="L136" s="10"/>
    </row>
    <row r="137" spans="1:12" x14ac:dyDescent="0.2">
      <c r="A137" s="3">
        <f t="shared" si="2"/>
        <v>136</v>
      </c>
      <c r="B137" s="21" t="s">
        <v>461</v>
      </c>
      <c r="C137" s="15" t="s">
        <v>462</v>
      </c>
      <c r="D137" s="15" t="s">
        <v>92</v>
      </c>
      <c r="E137" s="7" t="s">
        <v>241</v>
      </c>
      <c r="F137" s="7" t="s">
        <v>245</v>
      </c>
      <c r="G137" s="9">
        <v>43119</v>
      </c>
      <c r="H137" s="8" t="s">
        <v>243</v>
      </c>
      <c r="I137" s="7" t="s">
        <v>386</v>
      </c>
      <c r="J137" s="7"/>
      <c r="K137" s="10"/>
      <c r="L137" s="10"/>
    </row>
    <row r="138" spans="1:12" x14ac:dyDescent="0.2">
      <c r="A138" s="3">
        <f t="shared" si="2"/>
        <v>137</v>
      </c>
      <c r="B138" s="21" t="s">
        <v>463</v>
      </c>
      <c r="C138" s="15" t="s">
        <v>464</v>
      </c>
      <c r="D138" s="15" t="s">
        <v>92</v>
      </c>
      <c r="E138" s="7" t="s">
        <v>241</v>
      </c>
      <c r="F138" s="7" t="s">
        <v>245</v>
      </c>
      <c r="G138" s="9">
        <v>43119</v>
      </c>
      <c r="H138" s="8" t="s">
        <v>243</v>
      </c>
      <c r="I138" s="7" t="s">
        <v>386</v>
      </c>
      <c r="J138" s="7"/>
      <c r="K138" s="10"/>
      <c r="L138" s="10"/>
    </row>
    <row r="139" spans="1:12" x14ac:dyDescent="0.2">
      <c r="A139" s="3">
        <f t="shared" si="2"/>
        <v>138</v>
      </c>
      <c r="B139" s="21" t="s">
        <v>467</v>
      </c>
      <c r="C139" s="15" t="s">
        <v>468</v>
      </c>
      <c r="D139" s="15" t="s">
        <v>92</v>
      </c>
      <c r="E139" s="7" t="s">
        <v>241</v>
      </c>
      <c r="F139" s="7" t="s">
        <v>245</v>
      </c>
      <c r="G139" s="9">
        <v>43122</v>
      </c>
      <c r="H139" s="8" t="s">
        <v>243</v>
      </c>
      <c r="I139" s="7" t="s">
        <v>386</v>
      </c>
      <c r="J139" s="7"/>
      <c r="K139" s="10"/>
      <c r="L139" s="10"/>
    </row>
    <row r="140" spans="1:12" x14ac:dyDescent="0.2">
      <c r="A140" s="27">
        <f t="shared" si="2"/>
        <v>139</v>
      </c>
      <c r="B140" s="28" t="s">
        <v>470</v>
      </c>
      <c r="C140" s="29" t="s">
        <v>186</v>
      </c>
      <c r="D140" s="29" t="s">
        <v>92</v>
      </c>
      <c r="E140" s="31" t="s">
        <v>241</v>
      </c>
      <c r="F140" s="31" t="s">
        <v>245</v>
      </c>
      <c r="G140" s="32">
        <v>43122</v>
      </c>
      <c r="H140" s="33" t="s">
        <v>243</v>
      </c>
      <c r="I140" s="31" t="s">
        <v>386</v>
      </c>
      <c r="J140" s="31"/>
      <c r="K140" s="30"/>
      <c r="L140" s="30"/>
    </row>
    <row r="141" spans="1:12" x14ac:dyDescent="0.2">
      <c r="A141" s="27">
        <f t="shared" si="2"/>
        <v>140</v>
      </c>
      <c r="B141" s="28" t="s">
        <v>471</v>
      </c>
      <c r="C141" s="29" t="s">
        <v>472</v>
      </c>
      <c r="D141" s="29" t="s">
        <v>92</v>
      </c>
      <c r="E141" s="31" t="s">
        <v>241</v>
      </c>
      <c r="F141" s="31" t="s">
        <v>245</v>
      </c>
      <c r="G141" s="32">
        <v>43122</v>
      </c>
      <c r="H141" s="33" t="s">
        <v>243</v>
      </c>
      <c r="I141" s="31" t="s">
        <v>386</v>
      </c>
      <c r="J141" s="31"/>
      <c r="K141" s="30"/>
      <c r="L141" s="30"/>
    </row>
    <row r="142" spans="1:12" x14ac:dyDescent="0.2">
      <c r="A142" s="3">
        <f t="shared" si="2"/>
        <v>141</v>
      </c>
      <c r="B142" s="11" t="s">
        <v>290</v>
      </c>
      <c r="C142" s="15" t="s">
        <v>291</v>
      </c>
      <c r="D142" s="15" t="s">
        <v>121</v>
      </c>
      <c r="E142" s="7" t="s">
        <v>241</v>
      </c>
      <c r="F142" s="7" t="s">
        <v>245</v>
      </c>
      <c r="G142" s="9"/>
      <c r="H142" s="9"/>
      <c r="I142" s="7"/>
      <c r="J142" s="7" t="s">
        <v>387</v>
      </c>
      <c r="K142" s="10"/>
      <c r="L142" s="10"/>
    </row>
    <row r="143" spans="1:12" x14ac:dyDescent="0.2">
      <c r="A143" s="3">
        <f t="shared" si="2"/>
        <v>142</v>
      </c>
      <c r="B143" s="11" t="s">
        <v>27</v>
      </c>
      <c r="C143" s="15" t="s">
        <v>28</v>
      </c>
      <c r="D143" s="15" t="s">
        <v>121</v>
      </c>
      <c r="E143" s="7" t="s">
        <v>241</v>
      </c>
      <c r="F143" s="7" t="s">
        <v>245</v>
      </c>
      <c r="G143" s="9">
        <v>43073</v>
      </c>
      <c r="H143" s="8" t="s">
        <v>243</v>
      </c>
      <c r="I143" s="7" t="s">
        <v>386</v>
      </c>
      <c r="J143" s="7"/>
      <c r="K143" s="10"/>
      <c r="L143" s="10"/>
    </row>
    <row r="144" spans="1:12" x14ac:dyDescent="0.2">
      <c r="A144" s="3">
        <f t="shared" si="2"/>
        <v>143</v>
      </c>
      <c r="B144" s="11" t="s">
        <v>29</v>
      </c>
      <c r="C144" s="15" t="s">
        <v>30</v>
      </c>
      <c r="D144" s="15" t="s">
        <v>121</v>
      </c>
      <c r="E144" s="7" t="s">
        <v>241</v>
      </c>
      <c r="F144" s="7" t="s">
        <v>245</v>
      </c>
      <c r="G144" s="9">
        <v>43073</v>
      </c>
      <c r="H144" s="8" t="s">
        <v>243</v>
      </c>
      <c r="I144" s="7" t="s">
        <v>386</v>
      </c>
      <c r="J144" s="7"/>
      <c r="K144" s="10"/>
      <c r="L144" s="10"/>
    </row>
    <row r="145" spans="1:12" x14ac:dyDescent="0.2">
      <c r="A145" s="3">
        <f t="shared" si="2"/>
        <v>144</v>
      </c>
      <c r="B145" s="11" t="s">
        <v>31</v>
      </c>
      <c r="C145" s="15" t="s">
        <v>32</v>
      </c>
      <c r="D145" s="15" t="s">
        <v>121</v>
      </c>
      <c r="E145" s="7" t="s">
        <v>241</v>
      </c>
      <c r="F145" s="7" t="s">
        <v>245</v>
      </c>
      <c r="G145" s="9">
        <v>43073</v>
      </c>
      <c r="H145" s="8" t="s">
        <v>243</v>
      </c>
      <c r="I145" s="7" t="s">
        <v>386</v>
      </c>
      <c r="J145" s="7"/>
      <c r="K145" s="10"/>
      <c r="L145" s="10"/>
    </row>
    <row r="146" spans="1:12" x14ac:dyDescent="0.2">
      <c r="A146" s="3">
        <f t="shared" si="2"/>
        <v>145</v>
      </c>
      <c r="B146" s="11" t="s">
        <v>33</v>
      </c>
      <c r="C146" s="15" t="s">
        <v>34</v>
      </c>
      <c r="D146" s="15" t="s">
        <v>121</v>
      </c>
      <c r="E146" s="7" t="s">
        <v>241</v>
      </c>
      <c r="F146" s="7" t="s">
        <v>245</v>
      </c>
      <c r="G146" s="9">
        <v>43073</v>
      </c>
      <c r="H146" s="8" t="s">
        <v>243</v>
      </c>
      <c r="I146" s="7" t="s">
        <v>386</v>
      </c>
      <c r="J146" s="7"/>
      <c r="K146" s="10"/>
      <c r="L146" s="10"/>
    </row>
    <row r="147" spans="1:12" x14ac:dyDescent="0.2">
      <c r="A147" s="3">
        <f t="shared" si="2"/>
        <v>146</v>
      </c>
      <c r="B147" s="11" t="s">
        <v>35</v>
      </c>
      <c r="C147" s="15" t="s">
        <v>36</v>
      </c>
      <c r="D147" s="15" t="s">
        <v>121</v>
      </c>
      <c r="E147" s="7" t="s">
        <v>241</v>
      </c>
      <c r="F147" s="7" t="s">
        <v>245</v>
      </c>
      <c r="G147" s="9">
        <v>43073</v>
      </c>
      <c r="H147" s="8" t="s">
        <v>243</v>
      </c>
      <c r="I147" s="7" t="s">
        <v>386</v>
      </c>
      <c r="J147" s="7"/>
      <c r="K147" s="10"/>
      <c r="L147" s="10"/>
    </row>
    <row r="148" spans="1:12" x14ac:dyDescent="0.2">
      <c r="A148" s="3">
        <f t="shared" si="2"/>
        <v>147</v>
      </c>
      <c r="B148" s="11" t="s">
        <v>199</v>
      </c>
      <c r="C148" s="15" t="s">
        <v>174</v>
      </c>
      <c r="D148" s="15" t="s">
        <v>121</v>
      </c>
      <c r="E148" s="7" t="s">
        <v>241</v>
      </c>
      <c r="F148" s="7" t="s">
        <v>245</v>
      </c>
      <c r="G148" s="9">
        <v>43073</v>
      </c>
      <c r="H148" s="8" t="s">
        <v>243</v>
      </c>
      <c r="I148" s="7" t="s">
        <v>386</v>
      </c>
      <c r="J148" s="7"/>
      <c r="K148" s="10"/>
      <c r="L148" s="10"/>
    </row>
    <row r="149" spans="1:12" x14ac:dyDescent="0.2">
      <c r="A149" s="3">
        <f t="shared" si="2"/>
        <v>148</v>
      </c>
      <c r="B149" s="11" t="s">
        <v>200</v>
      </c>
      <c r="C149" s="15" t="s">
        <v>201</v>
      </c>
      <c r="D149" s="15" t="s">
        <v>121</v>
      </c>
      <c r="E149" s="7" t="s">
        <v>241</v>
      </c>
      <c r="F149" s="7" t="s">
        <v>245</v>
      </c>
      <c r="G149" s="9">
        <v>43084</v>
      </c>
      <c r="H149" s="8" t="s">
        <v>243</v>
      </c>
      <c r="I149" s="7" t="s">
        <v>386</v>
      </c>
      <c r="J149" s="7"/>
      <c r="K149" s="10"/>
      <c r="L149" s="10"/>
    </row>
    <row r="150" spans="1:12" x14ac:dyDescent="0.2">
      <c r="A150" s="3">
        <f t="shared" si="2"/>
        <v>149</v>
      </c>
      <c r="B150" s="11" t="s">
        <v>220</v>
      </c>
      <c r="C150" s="15" t="s">
        <v>223</v>
      </c>
      <c r="D150" s="15" t="s">
        <v>121</v>
      </c>
      <c r="E150" s="7" t="s">
        <v>241</v>
      </c>
      <c r="F150" s="7" t="s">
        <v>245</v>
      </c>
      <c r="G150" s="9">
        <v>43086</v>
      </c>
      <c r="H150" s="8" t="s">
        <v>243</v>
      </c>
      <c r="I150" s="7" t="s">
        <v>386</v>
      </c>
      <c r="J150" s="7"/>
      <c r="K150" s="10"/>
      <c r="L150" s="10"/>
    </row>
    <row r="151" spans="1:12" x14ac:dyDescent="0.2">
      <c r="A151" s="3">
        <f t="shared" si="2"/>
        <v>150</v>
      </c>
      <c r="B151" s="11" t="s">
        <v>221</v>
      </c>
      <c r="C151" s="15" t="s">
        <v>224</v>
      </c>
      <c r="D151" s="15" t="s">
        <v>121</v>
      </c>
      <c r="E151" s="7" t="s">
        <v>241</v>
      </c>
      <c r="F151" s="7" t="s">
        <v>245</v>
      </c>
      <c r="G151" s="9">
        <v>43086</v>
      </c>
      <c r="H151" s="8" t="s">
        <v>243</v>
      </c>
      <c r="I151" s="7" t="s">
        <v>386</v>
      </c>
      <c r="J151" s="7"/>
      <c r="K151" s="10"/>
      <c r="L151" s="10"/>
    </row>
    <row r="152" spans="1:12" x14ac:dyDescent="0.2">
      <c r="A152" s="3">
        <f t="shared" si="2"/>
        <v>151</v>
      </c>
      <c r="B152" s="11" t="s">
        <v>222</v>
      </c>
      <c r="C152" s="15" t="s">
        <v>225</v>
      </c>
      <c r="D152" s="15" t="s">
        <v>121</v>
      </c>
      <c r="E152" s="7" t="s">
        <v>241</v>
      </c>
      <c r="F152" s="7" t="s">
        <v>245</v>
      </c>
      <c r="G152" s="9">
        <v>43086</v>
      </c>
      <c r="H152" s="8" t="s">
        <v>243</v>
      </c>
      <c r="I152" s="7" t="s">
        <v>386</v>
      </c>
      <c r="J152" s="7"/>
      <c r="K152" s="10"/>
      <c r="L152" s="10"/>
    </row>
    <row r="153" spans="1:12" x14ac:dyDescent="0.2">
      <c r="A153" s="3">
        <f t="shared" si="2"/>
        <v>152</v>
      </c>
      <c r="B153" s="21" t="s">
        <v>365</v>
      </c>
      <c r="C153" s="15" t="s">
        <v>364</v>
      </c>
      <c r="D153" s="15" t="s">
        <v>121</v>
      </c>
      <c r="E153" s="7" t="s">
        <v>241</v>
      </c>
      <c r="F153" s="7" t="s">
        <v>245</v>
      </c>
      <c r="G153" s="9">
        <v>43105</v>
      </c>
      <c r="H153" s="8" t="s">
        <v>243</v>
      </c>
      <c r="I153" s="7" t="s">
        <v>386</v>
      </c>
      <c r="J153" s="7"/>
      <c r="K153" s="10"/>
      <c r="L153" s="10"/>
    </row>
    <row r="154" spans="1:12" x14ac:dyDescent="0.2">
      <c r="A154" s="3">
        <f t="shared" si="2"/>
        <v>153</v>
      </c>
      <c r="B154" s="21" t="s">
        <v>381</v>
      </c>
      <c r="C154" s="15" t="s">
        <v>380</v>
      </c>
      <c r="D154" s="15" t="s">
        <v>121</v>
      </c>
      <c r="E154" s="7" t="s">
        <v>241</v>
      </c>
      <c r="F154" s="7" t="s">
        <v>245</v>
      </c>
      <c r="G154" s="9">
        <v>43106</v>
      </c>
      <c r="H154" s="8" t="s">
        <v>243</v>
      </c>
      <c r="I154" s="7" t="s">
        <v>386</v>
      </c>
      <c r="J154" s="7"/>
      <c r="K154" s="10"/>
      <c r="L154" s="10"/>
    </row>
    <row r="155" spans="1:12" x14ac:dyDescent="0.2">
      <c r="A155" s="3">
        <f t="shared" si="2"/>
        <v>154</v>
      </c>
      <c r="B155" s="21" t="s">
        <v>382</v>
      </c>
      <c r="C155" s="15" t="s">
        <v>384</v>
      </c>
      <c r="D155" s="15" t="s">
        <v>121</v>
      </c>
      <c r="E155" s="7" t="s">
        <v>241</v>
      </c>
      <c r="F155" s="7" t="s">
        <v>245</v>
      </c>
      <c r="G155" s="9">
        <v>43108</v>
      </c>
      <c r="H155" s="8" t="s">
        <v>243</v>
      </c>
      <c r="I155" s="7" t="s">
        <v>386</v>
      </c>
      <c r="J155" s="7"/>
      <c r="K155" s="10"/>
      <c r="L155" s="10"/>
    </row>
    <row r="156" spans="1:12" x14ac:dyDescent="0.2">
      <c r="A156" s="3">
        <f t="shared" si="2"/>
        <v>155</v>
      </c>
      <c r="B156" s="21" t="s">
        <v>383</v>
      </c>
      <c r="C156" s="15" t="s">
        <v>385</v>
      </c>
      <c r="D156" s="15" t="s">
        <v>121</v>
      </c>
      <c r="E156" s="7" t="s">
        <v>241</v>
      </c>
      <c r="F156" s="7" t="s">
        <v>245</v>
      </c>
      <c r="G156" s="9">
        <v>43108</v>
      </c>
      <c r="H156" s="8" t="s">
        <v>243</v>
      </c>
      <c r="I156" s="7" t="s">
        <v>386</v>
      </c>
      <c r="J156" s="7"/>
      <c r="K156" s="10"/>
      <c r="L156" s="10"/>
    </row>
    <row r="157" spans="1:12" x14ac:dyDescent="0.2">
      <c r="A157" s="3">
        <f t="shared" si="2"/>
        <v>156</v>
      </c>
      <c r="B157" s="21" t="s">
        <v>412</v>
      </c>
      <c r="C157" s="15" t="s">
        <v>413</v>
      </c>
      <c r="D157" s="15" t="s">
        <v>121</v>
      </c>
      <c r="E157" s="7" t="s">
        <v>241</v>
      </c>
      <c r="F157" s="7" t="s">
        <v>245</v>
      </c>
      <c r="G157" s="9">
        <v>43111</v>
      </c>
      <c r="H157" s="8" t="s">
        <v>243</v>
      </c>
      <c r="I157" s="7" t="s">
        <v>386</v>
      </c>
      <c r="J157" s="7"/>
      <c r="K157" s="10"/>
      <c r="L157" s="10"/>
    </row>
    <row r="158" spans="1:12" x14ac:dyDescent="0.2">
      <c r="A158" s="3">
        <f t="shared" si="2"/>
        <v>157</v>
      </c>
      <c r="B158" s="21" t="s">
        <v>418</v>
      </c>
      <c r="C158" s="15" t="s">
        <v>419</v>
      </c>
      <c r="D158" s="15" t="s">
        <v>121</v>
      </c>
      <c r="E158" s="7" t="s">
        <v>241</v>
      </c>
      <c r="F158" s="7" t="s">
        <v>245</v>
      </c>
      <c r="G158" s="9">
        <v>43114</v>
      </c>
      <c r="H158" s="8" t="s">
        <v>243</v>
      </c>
      <c r="I158" s="7" t="s">
        <v>386</v>
      </c>
      <c r="J158" s="7"/>
      <c r="K158" s="10"/>
      <c r="L158" s="10"/>
    </row>
    <row r="159" spans="1:12" x14ac:dyDescent="0.2">
      <c r="A159" s="3">
        <f t="shared" si="2"/>
        <v>158</v>
      </c>
      <c r="B159" s="21" t="s">
        <v>337</v>
      </c>
      <c r="C159" s="15" t="s">
        <v>338</v>
      </c>
      <c r="D159" s="15" t="s">
        <v>339</v>
      </c>
      <c r="E159" s="7" t="s">
        <v>241</v>
      </c>
      <c r="F159" s="7" t="s">
        <v>245</v>
      </c>
      <c r="G159" s="9">
        <v>43103</v>
      </c>
      <c r="H159" s="8" t="s">
        <v>243</v>
      </c>
      <c r="I159" s="7" t="s">
        <v>386</v>
      </c>
      <c r="J159" s="7"/>
      <c r="K159" s="10"/>
      <c r="L159" s="10"/>
    </row>
    <row r="160" spans="1:12" x14ac:dyDescent="0.2">
      <c r="A160" s="3">
        <f t="shared" si="2"/>
        <v>159</v>
      </c>
      <c r="B160" s="11" t="s">
        <v>292</v>
      </c>
      <c r="C160" s="15" t="s">
        <v>293</v>
      </c>
      <c r="D160" s="15" t="s">
        <v>294</v>
      </c>
      <c r="E160" s="7" t="s">
        <v>241</v>
      </c>
      <c r="F160" s="7" t="s">
        <v>245</v>
      </c>
      <c r="G160" s="9">
        <v>43090</v>
      </c>
      <c r="H160" s="8" t="s">
        <v>243</v>
      </c>
      <c r="I160" s="7" t="s">
        <v>386</v>
      </c>
      <c r="J160" s="7"/>
      <c r="K160" s="10"/>
      <c r="L160" s="10"/>
    </row>
    <row r="161" spans="1:12" x14ac:dyDescent="0.2">
      <c r="A161" s="3">
        <f t="shared" si="2"/>
        <v>160</v>
      </c>
      <c r="B161" s="11" t="s">
        <v>295</v>
      </c>
      <c r="C161" s="15" t="s">
        <v>296</v>
      </c>
      <c r="D161" s="15" t="s">
        <v>294</v>
      </c>
      <c r="E161" s="7" t="s">
        <v>241</v>
      </c>
      <c r="F161" s="7" t="s">
        <v>245</v>
      </c>
      <c r="G161" s="9">
        <v>43091</v>
      </c>
      <c r="H161" s="8" t="s">
        <v>243</v>
      </c>
      <c r="I161" s="7" t="s">
        <v>386</v>
      </c>
      <c r="J161" s="7"/>
      <c r="K161" s="10"/>
      <c r="L161" s="10"/>
    </row>
    <row r="162" spans="1:12" x14ac:dyDescent="0.2">
      <c r="A162" s="3">
        <f t="shared" si="2"/>
        <v>161</v>
      </c>
      <c r="B162" s="11" t="s">
        <v>297</v>
      </c>
      <c r="C162" s="15" t="s">
        <v>298</v>
      </c>
      <c r="D162" s="15" t="s">
        <v>294</v>
      </c>
      <c r="E162" s="7" t="s">
        <v>241</v>
      </c>
      <c r="F162" s="7" t="s">
        <v>245</v>
      </c>
      <c r="G162" s="9">
        <v>43090</v>
      </c>
      <c r="H162" s="8" t="s">
        <v>243</v>
      </c>
      <c r="I162" s="7" t="s">
        <v>386</v>
      </c>
      <c r="J162" s="7"/>
      <c r="K162" s="10"/>
      <c r="L162" s="10"/>
    </row>
    <row r="163" spans="1:12" x14ac:dyDescent="0.2">
      <c r="A163" s="3">
        <f t="shared" si="2"/>
        <v>162</v>
      </c>
      <c r="B163" s="11" t="s">
        <v>333</v>
      </c>
      <c r="C163" s="15" t="s">
        <v>334</v>
      </c>
      <c r="D163" s="15" t="s">
        <v>294</v>
      </c>
      <c r="E163" s="7" t="s">
        <v>241</v>
      </c>
      <c r="F163" s="7" t="s">
        <v>245</v>
      </c>
      <c r="G163" s="9">
        <v>43103</v>
      </c>
      <c r="H163" s="8" t="s">
        <v>243</v>
      </c>
      <c r="I163" s="7" t="s">
        <v>386</v>
      </c>
      <c r="J163" s="7"/>
      <c r="K163" s="10"/>
      <c r="L163" s="10"/>
    </row>
    <row r="164" spans="1:12" x14ac:dyDescent="0.2">
      <c r="A164" s="3">
        <f t="shared" si="2"/>
        <v>163</v>
      </c>
      <c r="B164" s="11" t="s">
        <v>318</v>
      </c>
      <c r="C164" s="15" t="s">
        <v>319</v>
      </c>
      <c r="D164" s="15" t="s">
        <v>320</v>
      </c>
      <c r="E164" s="7" t="s">
        <v>241</v>
      </c>
      <c r="F164" s="7" t="s">
        <v>245</v>
      </c>
      <c r="G164" s="9">
        <v>43102</v>
      </c>
      <c r="H164" s="8" t="s">
        <v>243</v>
      </c>
      <c r="I164" s="7" t="s">
        <v>386</v>
      </c>
      <c r="J164" s="7"/>
      <c r="K164" s="10"/>
      <c r="L164" s="10"/>
    </row>
    <row r="165" spans="1:12" x14ac:dyDescent="0.2">
      <c r="A165" s="3">
        <f t="shared" si="2"/>
        <v>164</v>
      </c>
      <c r="B165" s="11" t="s">
        <v>354</v>
      </c>
      <c r="C165" s="15" t="s">
        <v>355</v>
      </c>
      <c r="D165" s="15" t="s">
        <v>320</v>
      </c>
      <c r="E165" s="7" t="s">
        <v>241</v>
      </c>
      <c r="F165" s="7" t="s">
        <v>245</v>
      </c>
      <c r="G165" s="9">
        <v>43104</v>
      </c>
      <c r="H165" s="8" t="s">
        <v>243</v>
      </c>
      <c r="I165" s="7" t="s">
        <v>386</v>
      </c>
      <c r="J165" s="7"/>
      <c r="K165" s="10"/>
      <c r="L165" s="10"/>
    </row>
    <row r="166" spans="1:12" x14ac:dyDescent="0.2">
      <c r="A166" s="3">
        <f t="shared" si="2"/>
        <v>165</v>
      </c>
      <c r="B166" s="11" t="s">
        <v>389</v>
      </c>
      <c r="C166" s="15" t="s">
        <v>390</v>
      </c>
      <c r="D166" s="15" t="s">
        <v>391</v>
      </c>
      <c r="E166" s="7" t="s">
        <v>241</v>
      </c>
      <c r="F166" s="7" t="s">
        <v>245</v>
      </c>
      <c r="G166" s="9">
        <v>43109</v>
      </c>
      <c r="H166" s="8" t="s">
        <v>243</v>
      </c>
      <c r="I166" s="7" t="s">
        <v>386</v>
      </c>
      <c r="J166" s="7"/>
      <c r="K166" s="10"/>
      <c r="L166" s="10"/>
    </row>
    <row r="167" spans="1:12" x14ac:dyDescent="0.2">
      <c r="A167" s="3">
        <f t="shared" si="2"/>
        <v>166</v>
      </c>
      <c r="B167" s="21" t="s">
        <v>299</v>
      </c>
      <c r="C167" s="15" t="s">
        <v>139</v>
      </c>
      <c r="D167" s="15" t="s">
        <v>391</v>
      </c>
      <c r="E167" s="7" t="s">
        <v>241</v>
      </c>
      <c r="F167" s="7" t="s">
        <v>245</v>
      </c>
      <c r="G167" s="9"/>
      <c r="H167" s="9"/>
      <c r="I167" s="7"/>
      <c r="J167" s="7" t="s">
        <v>387</v>
      </c>
      <c r="K167" s="10"/>
      <c r="L167" s="10"/>
    </row>
    <row r="168" spans="1:12" x14ac:dyDescent="0.2">
      <c r="A168" s="3">
        <f t="shared" si="2"/>
        <v>167</v>
      </c>
      <c r="B168" s="11" t="s">
        <v>81</v>
      </c>
      <c r="C168" s="15" t="s">
        <v>82</v>
      </c>
      <c r="D168" s="15" t="s">
        <v>83</v>
      </c>
      <c r="E168" s="7" t="s">
        <v>241</v>
      </c>
      <c r="F168" s="7" t="s">
        <v>245</v>
      </c>
      <c r="G168" s="9">
        <v>43074</v>
      </c>
      <c r="H168" s="8" t="s">
        <v>243</v>
      </c>
      <c r="I168" s="7" t="s">
        <v>386</v>
      </c>
      <c r="J168" s="7"/>
      <c r="K168" s="10"/>
      <c r="L168" s="10"/>
    </row>
    <row r="169" spans="1:12" x14ac:dyDescent="0.2">
      <c r="A169" s="3">
        <f t="shared" si="2"/>
        <v>168</v>
      </c>
      <c r="B169" s="11" t="s">
        <v>416</v>
      </c>
      <c r="C169" s="15" t="s">
        <v>417</v>
      </c>
      <c r="D169" s="15" t="s">
        <v>83</v>
      </c>
      <c r="E169" s="7" t="s">
        <v>241</v>
      </c>
      <c r="F169" s="7" t="s">
        <v>245</v>
      </c>
      <c r="G169" s="9">
        <v>43112</v>
      </c>
      <c r="H169" s="8" t="s">
        <v>243</v>
      </c>
      <c r="I169" s="7" t="s">
        <v>386</v>
      </c>
      <c r="J169" s="7"/>
      <c r="K169" s="10"/>
      <c r="L169" s="10"/>
    </row>
    <row r="170" spans="1:12" x14ac:dyDescent="0.2">
      <c r="A170" s="3">
        <f t="shared" si="2"/>
        <v>169</v>
      </c>
      <c r="B170" s="11"/>
      <c r="C170" s="15" t="s">
        <v>98</v>
      </c>
      <c r="D170" s="15" t="s">
        <v>133</v>
      </c>
      <c r="E170" s="7" t="s">
        <v>241</v>
      </c>
      <c r="F170" s="7" t="s">
        <v>245</v>
      </c>
      <c r="G170" s="9"/>
      <c r="H170" s="9"/>
      <c r="I170" s="7"/>
      <c r="J170" s="7" t="s">
        <v>387</v>
      </c>
      <c r="K170" s="10"/>
      <c r="L170" s="16">
        <v>43052</v>
      </c>
    </row>
    <row r="171" spans="1:12" x14ac:dyDescent="0.2">
      <c r="A171" s="3">
        <f t="shared" si="2"/>
        <v>170</v>
      </c>
      <c r="B171" s="11" t="s">
        <v>300</v>
      </c>
      <c r="C171" s="15" t="s">
        <v>301</v>
      </c>
      <c r="D171" s="15" t="s">
        <v>133</v>
      </c>
      <c r="E171" s="7" t="s">
        <v>241</v>
      </c>
      <c r="F171" s="7" t="s">
        <v>245</v>
      </c>
      <c r="G171" s="9"/>
      <c r="H171" s="9"/>
      <c r="I171" s="7"/>
      <c r="J171" s="7" t="s">
        <v>387</v>
      </c>
      <c r="K171" s="10"/>
      <c r="L171" s="16">
        <v>43097</v>
      </c>
    </row>
    <row r="172" spans="1:12" x14ac:dyDescent="0.2">
      <c r="A172" s="3">
        <f t="shared" si="2"/>
        <v>171</v>
      </c>
      <c r="B172" s="11" t="s">
        <v>40</v>
      </c>
      <c r="C172" s="15" t="s">
        <v>41</v>
      </c>
      <c r="D172" s="15" t="s">
        <v>42</v>
      </c>
      <c r="E172" s="7" t="s">
        <v>244</v>
      </c>
      <c r="F172" s="7" t="s">
        <v>245</v>
      </c>
      <c r="G172" s="9">
        <v>43073</v>
      </c>
      <c r="H172" s="8" t="s">
        <v>243</v>
      </c>
      <c r="I172" s="7" t="s">
        <v>386</v>
      </c>
      <c r="J172" s="7"/>
      <c r="K172" s="10"/>
      <c r="L172" s="10"/>
    </row>
    <row r="173" spans="1:12" x14ac:dyDescent="0.2">
      <c r="A173" s="3">
        <f t="shared" si="2"/>
        <v>172</v>
      </c>
      <c r="B173" s="11" t="s">
        <v>43</v>
      </c>
      <c r="C173" s="15" t="s">
        <v>44</v>
      </c>
      <c r="D173" s="15" t="s">
        <v>42</v>
      </c>
      <c r="E173" s="7" t="s">
        <v>244</v>
      </c>
      <c r="F173" s="7" t="s">
        <v>245</v>
      </c>
      <c r="G173" s="9">
        <v>43073</v>
      </c>
      <c r="H173" s="8" t="s">
        <v>243</v>
      </c>
      <c r="I173" s="7" t="s">
        <v>386</v>
      </c>
      <c r="J173" s="7"/>
      <c r="K173" s="10"/>
      <c r="L173" s="10"/>
    </row>
    <row r="174" spans="1:12" x14ac:dyDescent="0.2">
      <c r="A174" s="3">
        <f t="shared" si="2"/>
        <v>173</v>
      </c>
      <c r="B174" s="11" t="s">
        <v>45</v>
      </c>
      <c r="C174" s="15" t="s">
        <v>46</v>
      </c>
      <c r="D174" s="15" t="s">
        <v>42</v>
      </c>
      <c r="E174" s="7" t="s">
        <v>244</v>
      </c>
      <c r="F174" s="7" t="s">
        <v>245</v>
      </c>
      <c r="G174" s="9">
        <v>43073</v>
      </c>
      <c r="H174" s="8" t="s">
        <v>243</v>
      </c>
      <c r="I174" s="7" t="s">
        <v>386</v>
      </c>
      <c r="J174" s="7"/>
      <c r="K174" s="10"/>
      <c r="L174" s="10"/>
    </row>
    <row r="175" spans="1:12" x14ac:dyDescent="0.2">
      <c r="A175" s="3">
        <f t="shared" si="2"/>
        <v>174</v>
      </c>
      <c r="B175" s="11" t="s">
        <v>47</v>
      </c>
      <c r="C175" s="15" t="s">
        <v>48</v>
      </c>
      <c r="D175" s="15" t="s">
        <v>42</v>
      </c>
      <c r="E175" s="7" t="s">
        <v>244</v>
      </c>
      <c r="F175" s="7" t="s">
        <v>245</v>
      </c>
      <c r="G175" s="9">
        <v>43073</v>
      </c>
      <c r="H175" s="8" t="s">
        <v>243</v>
      </c>
      <c r="I175" s="7" t="s">
        <v>386</v>
      </c>
      <c r="J175" s="7"/>
      <c r="K175" s="10"/>
      <c r="L175" s="10"/>
    </row>
    <row r="176" spans="1:12" x14ac:dyDescent="0.2">
      <c r="A176" s="3">
        <f t="shared" si="2"/>
        <v>175</v>
      </c>
      <c r="B176" s="11" t="s">
        <v>302</v>
      </c>
      <c r="C176" s="15" t="s">
        <v>147</v>
      </c>
      <c r="D176" s="15" t="s">
        <v>42</v>
      </c>
      <c r="E176" s="7" t="s">
        <v>244</v>
      </c>
      <c r="F176" s="7" t="s">
        <v>245</v>
      </c>
      <c r="G176" s="9"/>
      <c r="H176" s="9"/>
      <c r="I176" s="7"/>
      <c r="J176" s="7" t="s">
        <v>387</v>
      </c>
      <c r="K176" s="10"/>
      <c r="L176" s="16">
        <v>43076</v>
      </c>
    </row>
    <row r="177" spans="1:12" x14ac:dyDescent="0.2">
      <c r="A177" s="3">
        <f t="shared" si="2"/>
        <v>176</v>
      </c>
      <c r="B177" s="11" t="s">
        <v>148</v>
      </c>
      <c r="C177" s="15" t="s">
        <v>150</v>
      </c>
      <c r="D177" s="15" t="s">
        <v>42</v>
      </c>
      <c r="E177" s="7" t="s">
        <v>244</v>
      </c>
      <c r="F177" s="7" t="s">
        <v>245</v>
      </c>
      <c r="G177" s="9">
        <v>43077</v>
      </c>
      <c r="H177" s="8" t="s">
        <v>243</v>
      </c>
      <c r="I177" s="7" t="s">
        <v>386</v>
      </c>
      <c r="J177" s="7"/>
      <c r="K177" s="10"/>
      <c r="L177" s="16"/>
    </row>
    <row r="178" spans="1:12" x14ac:dyDescent="0.2">
      <c r="A178" s="3">
        <f t="shared" si="2"/>
        <v>177</v>
      </c>
      <c r="B178" s="11" t="s">
        <v>149</v>
      </c>
      <c r="C178" s="15" t="s">
        <v>151</v>
      </c>
      <c r="D178" s="15" t="s">
        <v>42</v>
      </c>
      <c r="E178" s="7" t="s">
        <v>244</v>
      </c>
      <c r="F178" s="7" t="s">
        <v>245</v>
      </c>
      <c r="G178" s="9">
        <v>43077</v>
      </c>
      <c r="H178" s="8" t="s">
        <v>243</v>
      </c>
      <c r="I178" s="7" t="s">
        <v>386</v>
      </c>
      <c r="J178" s="7"/>
      <c r="K178" s="10"/>
      <c r="L178" s="16"/>
    </row>
    <row r="179" spans="1:12" x14ac:dyDescent="0.2">
      <c r="A179" s="3">
        <f t="shared" si="2"/>
        <v>178</v>
      </c>
      <c r="B179" s="11" t="s">
        <v>170</v>
      </c>
      <c r="C179" s="15" t="s">
        <v>171</v>
      </c>
      <c r="D179" s="15" t="s">
        <v>42</v>
      </c>
      <c r="E179" s="7" t="s">
        <v>244</v>
      </c>
      <c r="F179" s="7" t="s">
        <v>245</v>
      </c>
      <c r="G179" s="9">
        <v>43079</v>
      </c>
      <c r="H179" s="8" t="s">
        <v>243</v>
      </c>
      <c r="I179" s="7" t="s">
        <v>386</v>
      </c>
      <c r="J179" s="7"/>
      <c r="K179" s="10"/>
      <c r="L179" s="16"/>
    </row>
    <row r="180" spans="1:12" x14ac:dyDescent="0.2">
      <c r="A180" s="3">
        <f t="shared" si="2"/>
        <v>179</v>
      </c>
      <c r="B180" s="11" t="s">
        <v>233</v>
      </c>
      <c r="C180" s="15" t="s">
        <v>234</v>
      </c>
      <c r="D180" s="15" t="s">
        <v>42</v>
      </c>
      <c r="E180" s="7" t="s">
        <v>244</v>
      </c>
      <c r="F180" s="7" t="s">
        <v>245</v>
      </c>
      <c r="G180" s="9">
        <v>43087</v>
      </c>
      <c r="H180" s="8" t="s">
        <v>243</v>
      </c>
      <c r="I180" s="7" t="s">
        <v>386</v>
      </c>
      <c r="J180" s="7"/>
      <c r="K180" s="10"/>
      <c r="L180" s="16"/>
    </row>
    <row r="181" spans="1:12" x14ac:dyDescent="0.2">
      <c r="A181" s="3">
        <f t="shared" si="2"/>
        <v>180</v>
      </c>
      <c r="B181" s="11" t="s">
        <v>303</v>
      </c>
      <c r="C181" s="15" t="s">
        <v>304</v>
      </c>
      <c r="D181" s="15" t="s">
        <v>42</v>
      </c>
      <c r="E181" s="7" t="s">
        <v>244</v>
      </c>
      <c r="F181" s="7" t="s">
        <v>245</v>
      </c>
      <c r="G181" s="9">
        <v>43090</v>
      </c>
      <c r="H181" s="8" t="s">
        <v>243</v>
      </c>
      <c r="I181" s="7" t="s">
        <v>386</v>
      </c>
      <c r="J181" s="7"/>
      <c r="K181" s="10"/>
      <c r="L181" s="16"/>
    </row>
    <row r="182" spans="1:12" x14ac:dyDescent="0.2">
      <c r="A182" s="3">
        <f t="shared" si="2"/>
        <v>181</v>
      </c>
      <c r="B182" s="11" t="s">
        <v>305</v>
      </c>
      <c r="C182" s="15" t="s">
        <v>306</v>
      </c>
      <c r="D182" s="15" t="s">
        <v>42</v>
      </c>
      <c r="E182" s="7" t="s">
        <v>244</v>
      </c>
      <c r="F182" s="7" t="s">
        <v>245</v>
      </c>
      <c r="G182" s="9">
        <v>43090</v>
      </c>
      <c r="H182" s="8" t="s">
        <v>243</v>
      </c>
      <c r="I182" s="7" t="s">
        <v>386</v>
      </c>
      <c r="J182" s="7"/>
      <c r="K182" s="10"/>
      <c r="L182" s="16"/>
    </row>
    <row r="183" spans="1:12" x14ac:dyDescent="0.2">
      <c r="A183" s="3">
        <f t="shared" si="2"/>
        <v>182</v>
      </c>
      <c r="B183" s="11" t="s">
        <v>307</v>
      </c>
      <c r="C183" s="15" t="s">
        <v>308</v>
      </c>
      <c r="D183" s="15" t="s">
        <v>42</v>
      </c>
      <c r="E183" s="7" t="s">
        <v>244</v>
      </c>
      <c r="F183" s="7" t="s">
        <v>245</v>
      </c>
      <c r="G183" s="9">
        <v>43090</v>
      </c>
      <c r="H183" s="8" t="s">
        <v>243</v>
      </c>
      <c r="I183" s="7" t="s">
        <v>386</v>
      </c>
      <c r="J183" s="7"/>
      <c r="K183" s="10"/>
      <c r="L183" s="16"/>
    </row>
    <row r="184" spans="1:12" x14ac:dyDescent="0.2">
      <c r="A184" s="3">
        <f t="shared" si="2"/>
        <v>183</v>
      </c>
      <c r="B184" s="11" t="s">
        <v>309</v>
      </c>
      <c r="C184" s="15" t="s">
        <v>310</v>
      </c>
      <c r="D184" s="15" t="s">
        <v>42</v>
      </c>
      <c r="E184" s="7" t="s">
        <v>244</v>
      </c>
      <c r="F184" s="7" t="s">
        <v>245</v>
      </c>
      <c r="G184" s="9">
        <v>43090</v>
      </c>
      <c r="H184" s="8" t="s">
        <v>243</v>
      </c>
      <c r="I184" s="7" t="s">
        <v>386</v>
      </c>
      <c r="J184" s="7"/>
      <c r="K184" s="10"/>
      <c r="L184" s="16"/>
    </row>
    <row r="185" spans="1:12" x14ac:dyDescent="0.2">
      <c r="A185" s="3">
        <f t="shared" si="2"/>
        <v>184</v>
      </c>
      <c r="B185" s="11" t="s">
        <v>311</v>
      </c>
      <c r="C185" s="15" t="s">
        <v>312</v>
      </c>
      <c r="D185" s="15" t="s">
        <v>42</v>
      </c>
      <c r="E185" s="7" t="s">
        <v>244</v>
      </c>
      <c r="F185" s="7" t="s">
        <v>245</v>
      </c>
      <c r="G185" s="9">
        <v>43090</v>
      </c>
      <c r="H185" s="8" t="s">
        <v>243</v>
      </c>
      <c r="I185" s="7" t="s">
        <v>386</v>
      </c>
      <c r="J185" s="7"/>
      <c r="K185" s="10"/>
      <c r="L185" s="16"/>
    </row>
    <row r="186" spans="1:12" x14ac:dyDescent="0.2">
      <c r="A186" s="3">
        <f t="shared" si="2"/>
        <v>185</v>
      </c>
      <c r="B186" s="11" t="s">
        <v>313</v>
      </c>
      <c r="C186" s="15" t="s">
        <v>314</v>
      </c>
      <c r="D186" s="15" t="s">
        <v>42</v>
      </c>
      <c r="E186" s="7" t="s">
        <v>244</v>
      </c>
      <c r="F186" s="7" t="s">
        <v>245</v>
      </c>
      <c r="G186" s="9">
        <v>43090</v>
      </c>
      <c r="H186" s="8" t="s">
        <v>243</v>
      </c>
      <c r="I186" s="7" t="s">
        <v>386</v>
      </c>
      <c r="J186" s="7"/>
      <c r="K186" s="10"/>
      <c r="L186" s="16"/>
    </row>
    <row r="187" spans="1:12" x14ac:dyDescent="0.2">
      <c r="A187" s="3">
        <f t="shared" si="2"/>
        <v>186</v>
      </c>
      <c r="B187" s="11" t="s">
        <v>315</v>
      </c>
      <c r="C187" s="15" t="s">
        <v>316</v>
      </c>
      <c r="D187" s="15" t="s">
        <v>42</v>
      </c>
      <c r="E187" s="7" t="s">
        <v>244</v>
      </c>
      <c r="F187" s="7" t="s">
        <v>245</v>
      </c>
      <c r="G187" s="9">
        <v>43091</v>
      </c>
      <c r="H187" s="8" t="s">
        <v>243</v>
      </c>
      <c r="I187" s="7" t="s">
        <v>386</v>
      </c>
      <c r="J187" s="7"/>
      <c r="K187" s="10"/>
      <c r="L187" s="16"/>
    </row>
    <row r="188" spans="1:12" x14ac:dyDescent="0.2">
      <c r="A188" s="3">
        <f t="shared" si="2"/>
        <v>187</v>
      </c>
      <c r="B188" s="11" t="s">
        <v>37</v>
      </c>
      <c r="C188" s="15" t="s">
        <v>38</v>
      </c>
      <c r="D188" s="15" t="s">
        <v>39</v>
      </c>
      <c r="E188" s="7" t="s">
        <v>241</v>
      </c>
      <c r="F188" s="7" t="s">
        <v>245</v>
      </c>
      <c r="G188" s="9">
        <v>43073</v>
      </c>
      <c r="H188" s="8" t="s">
        <v>243</v>
      </c>
      <c r="I188" s="7" t="s">
        <v>386</v>
      </c>
      <c r="J188" s="7"/>
      <c r="K188" s="10"/>
      <c r="L188" s="10"/>
    </row>
    <row r="189" spans="1:12" x14ac:dyDescent="0.2">
      <c r="A189" s="3">
        <f t="shared" si="2"/>
        <v>188</v>
      </c>
      <c r="B189" s="11" t="s">
        <v>57</v>
      </c>
      <c r="C189" s="15" t="s">
        <v>58</v>
      </c>
      <c r="D189" s="15" t="s">
        <v>39</v>
      </c>
      <c r="E189" s="7" t="s">
        <v>241</v>
      </c>
      <c r="F189" s="7" t="s">
        <v>245</v>
      </c>
      <c r="G189" s="9">
        <v>43073</v>
      </c>
      <c r="H189" s="8" t="s">
        <v>243</v>
      </c>
      <c r="I189" s="7" t="s">
        <v>386</v>
      </c>
      <c r="J189" s="7"/>
      <c r="K189" s="10"/>
      <c r="L189" s="10"/>
    </row>
    <row r="190" spans="1:12" x14ac:dyDescent="0.2">
      <c r="A190" s="3">
        <f t="shared" si="2"/>
        <v>189</v>
      </c>
      <c r="B190" s="11" t="s">
        <v>65</v>
      </c>
      <c r="C190" s="15" t="s">
        <v>66</v>
      </c>
      <c r="D190" s="15" t="s">
        <v>39</v>
      </c>
      <c r="E190" s="7" t="s">
        <v>241</v>
      </c>
      <c r="F190" s="7" t="s">
        <v>245</v>
      </c>
      <c r="G190" s="9">
        <v>43073</v>
      </c>
      <c r="H190" s="8" t="s">
        <v>243</v>
      </c>
      <c r="I190" s="7" t="s">
        <v>386</v>
      </c>
      <c r="J190" s="7"/>
      <c r="K190" s="10"/>
      <c r="L190" s="10"/>
    </row>
    <row r="191" spans="1:12" x14ac:dyDescent="0.2">
      <c r="A191" s="3">
        <f t="shared" si="2"/>
        <v>190</v>
      </c>
      <c r="B191" s="11" t="s">
        <v>69</v>
      </c>
      <c r="C191" s="15" t="s">
        <v>70</v>
      </c>
      <c r="D191" s="15" t="s">
        <v>39</v>
      </c>
      <c r="E191" s="7" t="s">
        <v>241</v>
      </c>
      <c r="F191" s="7" t="s">
        <v>245</v>
      </c>
      <c r="G191" s="9">
        <v>43070</v>
      </c>
      <c r="H191" s="8" t="s">
        <v>243</v>
      </c>
      <c r="I191" s="7" t="s">
        <v>386</v>
      </c>
      <c r="J191" s="7"/>
      <c r="K191" s="10"/>
      <c r="L191" s="10"/>
    </row>
    <row r="192" spans="1:12" x14ac:dyDescent="0.2">
      <c r="A192" s="3">
        <f t="shared" si="2"/>
        <v>191</v>
      </c>
      <c r="B192" s="11" t="s">
        <v>75</v>
      </c>
      <c r="C192" s="15" t="s">
        <v>76</v>
      </c>
      <c r="D192" s="15" t="s">
        <v>39</v>
      </c>
      <c r="E192" s="7" t="s">
        <v>241</v>
      </c>
      <c r="F192" s="7" t="s">
        <v>245</v>
      </c>
      <c r="G192" s="9">
        <v>43070</v>
      </c>
      <c r="H192" s="8" t="s">
        <v>243</v>
      </c>
      <c r="I192" s="7" t="s">
        <v>386</v>
      </c>
      <c r="J192" s="7"/>
      <c r="K192" s="10"/>
      <c r="L192" s="10"/>
    </row>
    <row r="193" spans="1:12" x14ac:dyDescent="0.2">
      <c r="A193" s="3">
        <f t="shared" si="2"/>
        <v>192</v>
      </c>
      <c r="B193" s="11" t="s">
        <v>77</v>
      </c>
      <c r="C193" s="15" t="s">
        <v>78</v>
      </c>
      <c r="D193" s="15" t="s">
        <v>39</v>
      </c>
      <c r="E193" s="7" t="s">
        <v>241</v>
      </c>
      <c r="F193" s="7" t="s">
        <v>245</v>
      </c>
      <c r="G193" s="9">
        <v>43070</v>
      </c>
      <c r="H193" s="8" t="s">
        <v>243</v>
      </c>
      <c r="I193" s="7" t="s">
        <v>386</v>
      </c>
      <c r="J193" s="7"/>
      <c r="K193" s="10"/>
      <c r="L193" s="10"/>
    </row>
    <row r="194" spans="1:12" x14ac:dyDescent="0.2">
      <c r="A194" s="3">
        <f t="shared" si="2"/>
        <v>193</v>
      </c>
      <c r="B194" s="11" t="s">
        <v>79</v>
      </c>
      <c r="C194" s="15" t="s">
        <v>80</v>
      </c>
      <c r="D194" s="15" t="s">
        <v>39</v>
      </c>
      <c r="E194" s="7" t="s">
        <v>241</v>
      </c>
      <c r="F194" s="7" t="s">
        <v>245</v>
      </c>
      <c r="G194" s="9">
        <v>43070</v>
      </c>
      <c r="H194" s="8" t="s">
        <v>243</v>
      </c>
      <c r="I194" s="7" t="s">
        <v>386</v>
      </c>
      <c r="J194" s="7"/>
      <c r="K194" s="10"/>
      <c r="L194" s="10"/>
    </row>
    <row r="195" spans="1:12" x14ac:dyDescent="0.2">
      <c r="A195" s="3">
        <f t="shared" si="2"/>
        <v>194</v>
      </c>
      <c r="B195" s="11" t="s">
        <v>84</v>
      </c>
      <c r="C195" s="15" t="s">
        <v>85</v>
      </c>
      <c r="D195" s="15" t="s">
        <v>39</v>
      </c>
      <c r="E195" s="7" t="s">
        <v>241</v>
      </c>
      <c r="F195" s="7" t="s">
        <v>245</v>
      </c>
      <c r="G195" s="9">
        <v>43070</v>
      </c>
      <c r="H195" s="8" t="s">
        <v>243</v>
      </c>
      <c r="I195" s="7" t="s">
        <v>386</v>
      </c>
      <c r="J195" s="7"/>
      <c r="K195" s="10"/>
      <c r="L195" s="10"/>
    </row>
    <row r="196" spans="1:12" x14ac:dyDescent="0.2">
      <c r="A196" s="3">
        <f>A195+1</f>
        <v>195</v>
      </c>
      <c r="B196" s="11" t="s">
        <v>86</v>
      </c>
      <c r="C196" s="15" t="s">
        <v>87</v>
      </c>
      <c r="D196" s="15" t="s">
        <v>39</v>
      </c>
      <c r="E196" s="7" t="s">
        <v>241</v>
      </c>
      <c r="F196" s="7" t="s">
        <v>245</v>
      </c>
      <c r="G196" s="9">
        <v>43075</v>
      </c>
      <c r="H196" s="8" t="s">
        <v>243</v>
      </c>
      <c r="I196" s="7" t="s">
        <v>386</v>
      </c>
      <c r="J196" s="7"/>
      <c r="K196" s="10"/>
      <c r="L196" s="10"/>
    </row>
    <row r="197" spans="1:12" x14ac:dyDescent="0.2">
      <c r="A197" s="3">
        <f>A196+1</f>
        <v>196</v>
      </c>
      <c r="B197" s="11" t="s">
        <v>154</v>
      </c>
      <c r="C197" s="15" t="s">
        <v>152</v>
      </c>
      <c r="D197" s="15" t="s">
        <v>39</v>
      </c>
      <c r="E197" s="7" t="s">
        <v>241</v>
      </c>
      <c r="F197" s="7" t="s">
        <v>245</v>
      </c>
      <c r="G197" s="9">
        <v>43076</v>
      </c>
      <c r="H197" s="8" t="s">
        <v>243</v>
      </c>
      <c r="I197" s="7" t="s">
        <v>386</v>
      </c>
      <c r="J197" s="7"/>
      <c r="K197" s="10"/>
      <c r="L197" s="10"/>
    </row>
    <row r="198" spans="1:12" x14ac:dyDescent="0.2">
      <c r="A198" s="3">
        <f>A197+1</f>
        <v>197</v>
      </c>
      <c r="B198" s="11" t="s">
        <v>155</v>
      </c>
      <c r="C198" s="15" t="s">
        <v>153</v>
      </c>
      <c r="D198" s="15" t="s">
        <v>39</v>
      </c>
      <c r="E198" s="7" t="s">
        <v>241</v>
      </c>
      <c r="F198" s="7" t="s">
        <v>245</v>
      </c>
      <c r="G198" s="9">
        <v>43070</v>
      </c>
      <c r="H198" s="8" t="s">
        <v>243</v>
      </c>
      <c r="I198" s="7" t="s">
        <v>386</v>
      </c>
      <c r="J198" s="7"/>
      <c r="K198" s="10"/>
      <c r="L198" s="10"/>
    </row>
  </sheetData>
  <autoFilter ref="G1:G198" xr:uid="{00000000-0009-0000-0000-000004000000}"/>
  <pageMargins left="0.47244094488188981" right="0.43307086614173229" top="0.74803149606299213" bottom="0.74803149606299213" header="0.31496062992125984" footer="0.31496062992125984"/>
  <pageSetup paperSize="9" scale="92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Karyawan PT. MAM</vt:lpstr>
      <vt:lpstr>Sheet1</vt:lpstr>
      <vt:lpstr>Karyawan Keluar</vt:lpstr>
      <vt:lpstr>Harian Lepas</vt:lpstr>
      <vt:lpstr>Sheet2</vt:lpstr>
      <vt:lpstr>Sheet4</vt:lpstr>
      <vt:lpstr>'Karyawan PT. MAM'!Print_Area</vt:lpstr>
      <vt:lpstr>'Karyawan PT. MAM'!Print_Titles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Henru</dc:creator>
  <cp:lastModifiedBy>Microsoft Office User</cp:lastModifiedBy>
  <cp:lastPrinted>2022-07-18T07:24:54Z</cp:lastPrinted>
  <dcterms:created xsi:type="dcterms:W3CDTF">2017-12-05T06:34:41Z</dcterms:created>
  <dcterms:modified xsi:type="dcterms:W3CDTF">2024-02-22T13:16:34Z</dcterms:modified>
</cp:coreProperties>
</file>