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建筑效果_3_BuildEffect" sheetId="1" r:id="rId1"/>
  </sheets>
  <calcPr calcId="124519"/>
</workbook>
</file>

<file path=xl/calcChain.xml><?xml version="1.0" encoding="utf-8"?>
<calcChain xmlns="http://schemas.openxmlformats.org/spreadsheetml/2006/main">
  <c r="I65" i="1"/>
  <c r="I64"/>
  <c r="E65"/>
  <c r="E64"/>
  <c r="G17"/>
  <c r="G18"/>
  <c r="G19"/>
  <c r="G20"/>
  <c r="G21"/>
  <c r="I10"/>
  <c r="I9"/>
  <c r="I8"/>
  <c r="I7"/>
  <c r="B65" l="1"/>
  <c r="B64"/>
  <c r="H65"/>
  <c r="H64"/>
  <c r="G65"/>
  <c r="G64"/>
  <c r="F65"/>
  <c r="F64"/>
  <c r="D65"/>
  <c r="D64"/>
  <c r="C65"/>
  <c r="C64"/>
  <c r="A65"/>
  <c r="A64"/>
  <c r="A63"/>
  <c r="B63"/>
  <c r="E63" s="1"/>
  <c r="C63"/>
  <c r="D63"/>
  <c r="F63"/>
  <c r="G63"/>
  <c r="H63"/>
  <c r="A56"/>
  <c r="B56"/>
  <c r="E56" s="1"/>
  <c r="C56"/>
  <c r="D56"/>
  <c r="F56"/>
  <c r="G56"/>
  <c r="H56"/>
  <c r="A57"/>
  <c r="B57"/>
  <c r="E57" s="1"/>
  <c r="C57"/>
  <c r="D57"/>
  <c r="F57"/>
  <c r="G57"/>
  <c r="H57"/>
  <c r="A58"/>
  <c r="B58"/>
  <c r="E58" s="1"/>
  <c r="C58"/>
  <c r="D58"/>
  <c r="F58"/>
  <c r="G58"/>
  <c r="H58"/>
  <c r="A59"/>
  <c r="B59"/>
  <c r="E59" s="1"/>
  <c r="C59"/>
  <c r="D59"/>
  <c r="F59"/>
  <c r="G59"/>
  <c r="H59"/>
  <c r="A60"/>
  <c r="B60"/>
  <c r="E60" s="1"/>
  <c r="C60"/>
  <c r="D60"/>
  <c r="F60"/>
  <c r="G60"/>
  <c r="H60"/>
  <c r="A61"/>
  <c r="B61"/>
  <c r="E61" s="1"/>
  <c r="C61"/>
  <c r="D61"/>
  <c r="F61"/>
  <c r="G61"/>
  <c r="H61"/>
  <c r="A62"/>
  <c r="B62"/>
  <c r="E62" s="1"/>
  <c r="C62"/>
  <c r="D62"/>
  <c r="F62"/>
  <c r="G62"/>
  <c r="H62"/>
  <c r="E55"/>
  <c r="B55"/>
  <c r="H55"/>
  <c r="G55"/>
  <c r="F55"/>
  <c r="D55"/>
  <c r="C55"/>
  <c r="A55"/>
  <c r="A51"/>
  <c r="B51"/>
  <c r="E51" s="1"/>
  <c r="C51"/>
  <c r="D51"/>
  <c r="F51"/>
  <c r="G51"/>
  <c r="H51"/>
  <c r="A52"/>
  <c r="B52"/>
  <c r="E52" s="1"/>
  <c r="C52"/>
  <c r="D52"/>
  <c r="F52"/>
  <c r="G52"/>
  <c r="H52"/>
  <c r="A53"/>
  <c r="B53"/>
  <c r="E53" s="1"/>
  <c r="C53"/>
  <c r="D53"/>
  <c r="F53"/>
  <c r="G53"/>
  <c r="H53"/>
  <c r="A54"/>
  <c r="B54"/>
  <c r="E54" s="1"/>
  <c r="C54"/>
  <c r="D54"/>
  <c r="F54"/>
  <c r="G54"/>
  <c r="H54"/>
  <c r="A37"/>
  <c r="B37"/>
  <c r="E37" s="1"/>
  <c r="C37"/>
  <c r="D37"/>
  <c r="F37"/>
  <c r="G37"/>
  <c r="H37"/>
  <c r="A38"/>
  <c r="B38"/>
  <c r="E38" s="1"/>
  <c r="C38"/>
  <c r="D38"/>
  <c r="F38"/>
  <c r="G38"/>
  <c r="H38"/>
  <c r="A39"/>
  <c r="B39"/>
  <c r="E39" s="1"/>
  <c r="C39"/>
  <c r="D39"/>
  <c r="F39"/>
  <c r="G39"/>
  <c r="H39"/>
  <c r="A40"/>
  <c r="B40"/>
  <c r="C40"/>
  <c r="D40"/>
  <c r="E40"/>
  <c r="F40"/>
  <c r="G40"/>
  <c r="H40"/>
  <c r="A41"/>
  <c r="B41"/>
  <c r="E41" s="1"/>
  <c r="C41"/>
  <c r="D41"/>
  <c r="F41"/>
  <c r="G41"/>
  <c r="H41"/>
  <c r="A42"/>
  <c r="B42"/>
  <c r="E42" s="1"/>
  <c r="C42"/>
  <c r="D42"/>
  <c r="F42"/>
  <c r="G42"/>
  <c r="H42"/>
  <c r="A43"/>
  <c r="B43"/>
  <c r="E43" s="1"/>
  <c r="C43"/>
  <c r="D43"/>
  <c r="F43"/>
  <c r="G43"/>
  <c r="H43"/>
  <c r="A44"/>
  <c r="B44"/>
  <c r="E44" s="1"/>
  <c r="C44"/>
  <c r="D44"/>
  <c r="F44"/>
  <c r="G44"/>
  <c r="H44"/>
  <c r="A45"/>
  <c r="B45"/>
  <c r="E45" s="1"/>
  <c r="C45"/>
  <c r="D45"/>
  <c r="F45"/>
  <c r="G45"/>
  <c r="H45"/>
  <c r="A46"/>
  <c r="B46"/>
  <c r="E46" s="1"/>
  <c r="C46"/>
  <c r="D46"/>
  <c r="F46"/>
  <c r="G46"/>
  <c r="H46"/>
  <c r="A47"/>
  <c r="B47"/>
  <c r="E47" s="1"/>
  <c r="C47"/>
  <c r="D47"/>
  <c r="F47"/>
  <c r="G47"/>
  <c r="H47"/>
  <c r="A48"/>
  <c r="B48"/>
  <c r="E48" s="1"/>
  <c r="C48"/>
  <c r="D48"/>
  <c r="F48"/>
  <c r="G48"/>
  <c r="H48"/>
  <c r="A49"/>
  <c r="B49"/>
  <c r="E49" s="1"/>
  <c r="C49"/>
  <c r="D49"/>
  <c r="F49"/>
  <c r="G49"/>
  <c r="H49"/>
  <c r="A50"/>
  <c r="B50"/>
  <c r="E50" s="1"/>
  <c r="C50"/>
  <c r="D50"/>
  <c r="F50"/>
  <c r="G50"/>
  <c r="H50"/>
  <c r="H36"/>
  <c r="G36"/>
  <c r="F36"/>
  <c r="D36"/>
  <c r="B36"/>
  <c r="E36" s="1"/>
  <c r="C36"/>
  <c r="A36"/>
  <c r="A33"/>
  <c r="B33"/>
  <c r="E33" s="1"/>
  <c r="C33"/>
  <c r="D33"/>
  <c r="F33"/>
  <c r="G33"/>
  <c r="H33"/>
  <c r="A34"/>
  <c r="B34"/>
  <c r="E34" s="1"/>
  <c r="C34"/>
  <c r="D34"/>
  <c r="F34"/>
  <c r="G34"/>
  <c r="H34"/>
  <c r="A35"/>
  <c r="B35"/>
  <c r="E35" s="1"/>
  <c r="C35"/>
  <c r="D35"/>
  <c r="F35"/>
  <c r="G35"/>
  <c r="H35"/>
  <c r="B18"/>
  <c r="E18" s="1"/>
  <c r="B19"/>
  <c r="E19" s="1"/>
  <c r="B20"/>
  <c r="B21"/>
  <c r="E21" s="1"/>
  <c r="B22"/>
  <c r="E22" s="1"/>
  <c r="B23"/>
  <c r="E23" s="1"/>
  <c r="B24"/>
  <c r="B25"/>
  <c r="B26"/>
  <c r="B27"/>
  <c r="E27" s="1"/>
  <c r="B28"/>
  <c r="B29"/>
  <c r="B30"/>
  <c r="B31"/>
  <c r="B32"/>
  <c r="E32" s="1"/>
  <c r="B17"/>
  <c r="A18"/>
  <c r="C18"/>
  <c r="D18"/>
  <c r="F18"/>
  <c r="H18"/>
  <c r="A19"/>
  <c r="C19"/>
  <c r="D19"/>
  <c r="F19"/>
  <c r="H19"/>
  <c r="A20"/>
  <c r="C20"/>
  <c r="D20"/>
  <c r="F20"/>
  <c r="H20"/>
  <c r="A21"/>
  <c r="C21"/>
  <c r="D21"/>
  <c r="F21"/>
  <c r="H21"/>
  <c r="A22"/>
  <c r="C22"/>
  <c r="D22"/>
  <c r="F22"/>
  <c r="G22"/>
  <c r="H22"/>
  <c r="A23"/>
  <c r="C23"/>
  <c r="D23"/>
  <c r="F23"/>
  <c r="G23"/>
  <c r="H23"/>
  <c r="A24"/>
  <c r="C24"/>
  <c r="D24"/>
  <c r="F24"/>
  <c r="G24"/>
  <c r="H24"/>
  <c r="A25"/>
  <c r="C25"/>
  <c r="D25"/>
  <c r="F25"/>
  <c r="G25"/>
  <c r="H25"/>
  <c r="A26"/>
  <c r="E26"/>
  <c r="C26"/>
  <c r="D26"/>
  <c r="F26"/>
  <c r="G26"/>
  <c r="H26"/>
  <c r="A27"/>
  <c r="C27"/>
  <c r="D27"/>
  <c r="F27"/>
  <c r="G27"/>
  <c r="H27"/>
  <c r="A28"/>
  <c r="C28"/>
  <c r="D28"/>
  <c r="F28"/>
  <c r="G28"/>
  <c r="H28"/>
  <c r="A29"/>
  <c r="C29"/>
  <c r="D29"/>
  <c r="F29"/>
  <c r="G29"/>
  <c r="H29"/>
  <c r="A30"/>
  <c r="C30"/>
  <c r="D30"/>
  <c r="F30"/>
  <c r="G30"/>
  <c r="H30"/>
  <c r="A31"/>
  <c r="C31"/>
  <c r="D31"/>
  <c r="F31"/>
  <c r="G31"/>
  <c r="H31"/>
  <c r="A32"/>
  <c r="C32"/>
  <c r="D32"/>
  <c r="F32"/>
  <c r="G32"/>
  <c r="H32"/>
  <c r="E17"/>
  <c r="H17"/>
  <c r="F17"/>
  <c r="D17"/>
  <c r="C17"/>
  <c r="A17"/>
  <c r="I15"/>
  <c r="I14"/>
  <c r="I55" s="1"/>
  <c r="I13"/>
  <c r="I48" s="1"/>
  <c r="I12"/>
  <c r="I17" s="1"/>
  <c r="I34" l="1"/>
  <c r="I36"/>
  <c r="I40"/>
  <c r="I44"/>
  <c r="I54"/>
  <c r="I59"/>
  <c r="I63"/>
  <c r="I62"/>
  <c r="I58"/>
  <c r="I61"/>
  <c r="I57"/>
  <c r="I60"/>
  <c r="I56"/>
  <c r="I53"/>
  <c r="I52"/>
  <c r="I51"/>
  <c r="I47"/>
  <c r="I43"/>
  <c r="I39"/>
  <c r="I50"/>
  <c r="I46"/>
  <c r="I42"/>
  <c r="I38"/>
  <c r="I49"/>
  <c r="I45"/>
  <c r="I41"/>
  <c r="I37"/>
  <c r="I35"/>
  <c r="I33"/>
  <c r="I21"/>
  <c r="E28"/>
  <c r="E31"/>
  <c r="E25"/>
  <c r="I25"/>
  <c r="E29"/>
  <c r="I29"/>
  <c r="I32"/>
  <c r="I28"/>
  <c r="I24"/>
  <c r="E24"/>
  <c r="I20"/>
  <c r="E20"/>
  <c r="I31"/>
  <c r="I27"/>
  <c r="I23"/>
  <c r="I19"/>
  <c r="I26"/>
  <c r="I22"/>
  <c r="I18"/>
  <c r="E30" l="1"/>
  <c r="I30"/>
</calcChain>
</file>

<file path=xl/sharedStrings.xml><?xml version="1.0" encoding="utf-8"?>
<sst xmlns="http://schemas.openxmlformats.org/spreadsheetml/2006/main" count="89" uniqueCount="60">
  <si>
    <t>int</t>
    <phoneticPr fontId="1" type="noConversion"/>
  </si>
  <si>
    <t>A</t>
    <phoneticPr fontId="1" type="noConversion"/>
  </si>
  <si>
    <t>id</t>
    <phoneticPr fontId="1" type="noConversion"/>
  </si>
  <si>
    <t>level</t>
    <phoneticPr fontId="1" type="noConversion"/>
  </si>
  <si>
    <t>1-100</t>
    <phoneticPr fontId="1" type="noConversion"/>
  </si>
  <si>
    <t>string</t>
    <phoneticPr fontId="1" type="noConversion"/>
  </si>
  <si>
    <t>N</t>
    <phoneticPr fontId="1" type="noConversion"/>
  </si>
  <si>
    <t>name</t>
    <phoneticPr fontId="1" type="noConversion"/>
  </si>
  <si>
    <t>effect</t>
    <phoneticPr fontId="1" type="noConversion"/>
  </si>
  <si>
    <t>效果ID</t>
    <phoneticPr fontId="1" type="noConversion"/>
  </si>
  <si>
    <t>效果等级</t>
    <phoneticPr fontId="1" type="noConversion"/>
  </si>
  <si>
    <t>效果描述</t>
    <phoneticPr fontId="1" type="noConversion"/>
  </si>
  <si>
    <t>int</t>
    <phoneticPr fontId="1" type="noConversion"/>
  </si>
  <si>
    <t>A</t>
    <phoneticPr fontId="1" type="noConversion"/>
  </si>
  <si>
    <t>0-100</t>
    <phoneticPr fontId="1" type="noConversion"/>
  </si>
  <si>
    <t>effecttype</t>
    <phoneticPr fontId="1" type="noConversion"/>
  </si>
  <si>
    <t>作用数值</t>
    <phoneticPr fontId="1" type="noConversion"/>
  </si>
  <si>
    <t>0_1_5</t>
    <phoneticPr fontId="1" type="noConversion"/>
  </si>
  <si>
    <t>0_20_5</t>
    <phoneticPr fontId="1" type="noConversion"/>
  </si>
  <si>
    <t>0_0_50</t>
    <phoneticPr fontId="1" type="noConversion"/>
  </si>
  <si>
    <t>效果类型（1：金币,经验类 2：cd时间类 3:生产长度类 4：概率类）</t>
    <phoneticPr fontId="1" type="noConversion"/>
  </si>
  <si>
    <t>C</t>
    <phoneticPr fontId="1" type="noConversion"/>
  </si>
  <si>
    <t>desc</t>
    <phoneticPr fontId="1" type="noConversion"/>
  </si>
  <si>
    <t>icon</t>
    <phoneticPr fontId="1" type="noConversion"/>
  </si>
  <si>
    <t>效果文字</t>
    <phoneticPr fontId="1" type="noConversion"/>
  </si>
  <si>
    <t>desc1</t>
    <phoneticPr fontId="1" type="noConversion"/>
  </si>
  <si>
    <t>+lucky</t>
    <phoneticPr fontId="1" type="noConversion"/>
  </si>
  <si>
    <t>gold</t>
  </si>
  <si>
    <t>clock</t>
  </si>
  <si>
    <t>mujia</t>
  </si>
  <si>
    <t>buff_name_1</t>
    <phoneticPr fontId="2" type="noConversion"/>
  </si>
  <si>
    <t>buff_name_2</t>
    <phoneticPr fontId="2" type="noConversion"/>
  </si>
  <si>
    <t>buff_name_3</t>
  </si>
  <si>
    <t>buff_name_4</t>
  </si>
  <si>
    <t>buff_name_5</t>
  </si>
  <si>
    <t>buff_disc_1</t>
    <phoneticPr fontId="2" type="noConversion"/>
  </si>
  <si>
    <t>buff_disc_2</t>
    <phoneticPr fontId="2" type="noConversion"/>
  </si>
  <si>
    <t>buff_disc_3</t>
  </si>
  <si>
    <t>buff_disc_4</t>
  </si>
  <si>
    <t>buff_disc_5</t>
  </si>
  <si>
    <t>说明</t>
    <phoneticPr fontId="1" type="noConversion"/>
  </si>
  <si>
    <t>string</t>
    <phoneticPr fontId="1" type="noConversion"/>
  </si>
  <si>
    <t>N</t>
    <phoneticPr fontId="1" type="noConversion"/>
  </si>
  <si>
    <t>comment</t>
    <phoneticPr fontId="1" type="noConversion"/>
  </si>
  <si>
    <t>百分比_属性ID_数值</t>
    <phoneticPr fontId="1" type="noConversion"/>
  </si>
  <si>
    <t>百分比_占位符_数值</t>
    <phoneticPr fontId="1" type="noConversion"/>
  </si>
  <si>
    <t>1_0_1</t>
    <phoneticPr fontId="1" type="noConversion"/>
  </si>
  <si>
    <t>百分比_属性ID_概率</t>
    <phoneticPr fontId="1" type="noConversion"/>
  </si>
  <si>
    <t>非百分比_占位符_数值</t>
    <phoneticPr fontId="1" type="noConversion"/>
  </si>
  <si>
    <t>0_0_5</t>
    <phoneticPr fontId="1" type="noConversion"/>
  </si>
  <si>
    <t>0_1_0</t>
    <phoneticPr fontId="1" type="noConversion"/>
  </si>
  <si>
    <t>0_20_0</t>
    <phoneticPr fontId="1" type="noConversion"/>
  </si>
  <si>
    <t>0_0_0</t>
    <phoneticPr fontId="1" type="noConversion"/>
  </si>
  <si>
    <t>1_0_0</t>
    <phoneticPr fontId="1" type="noConversion"/>
  </si>
  <si>
    <t>lucky</t>
    <phoneticPr fontId="1" type="noConversion"/>
  </si>
  <si>
    <t>buff_disc_01</t>
    <phoneticPr fontId="2" type="noConversion"/>
  </si>
  <si>
    <t>buff_disc_02</t>
    <phoneticPr fontId="2" type="noConversion"/>
  </si>
  <si>
    <t>buff_disc_03</t>
    <phoneticPr fontId="1" type="noConversion"/>
  </si>
  <si>
    <t>buff_disc_04</t>
    <phoneticPr fontId="1" type="noConversion"/>
  </si>
  <si>
    <t>buff_disc_05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</si>
</sst>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J64" sqref="J64"/>
    </sheetView>
  </sheetViews>
  <sheetFormatPr defaultColWidth="9" defaultRowHeight="13.5"/>
  <cols>
    <col min="1" max="1" width="10.625" style="1" customWidth="1"/>
    <col min="2" max="2" width="9.75" style="8" customWidth="1"/>
    <col min="3" max="3" width="58.375" style="1" customWidth="1"/>
    <col min="4" max="4" width="15" style="1" customWidth="1"/>
    <col min="5" max="5" width="13.75" style="8" customWidth="1"/>
    <col min="6" max="6" width="19.75" style="1" customWidth="1"/>
    <col min="7" max="7" width="13.875" style="1" customWidth="1"/>
    <col min="8" max="8" width="13.625" style="1" customWidth="1"/>
    <col min="9" max="9" width="14.125" style="10" customWidth="1"/>
    <col min="10" max="16384" width="9" style="1"/>
  </cols>
  <sheetData>
    <row r="1" spans="1:9">
      <c r="A1" s="1" t="s">
        <v>9</v>
      </c>
      <c r="B1" s="8" t="s">
        <v>10</v>
      </c>
      <c r="C1" s="1" t="s">
        <v>20</v>
      </c>
      <c r="D1" s="1" t="s">
        <v>11</v>
      </c>
      <c r="E1" s="8" t="s">
        <v>16</v>
      </c>
      <c r="F1" s="1" t="s">
        <v>40</v>
      </c>
      <c r="G1" s="1" t="s">
        <v>11</v>
      </c>
      <c r="H1" s="1" t="s">
        <v>23</v>
      </c>
      <c r="I1" s="10" t="s">
        <v>24</v>
      </c>
    </row>
    <row r="2" spans="1:9">
      <c r="A2" s="1" t="s">
        <v>0</v>
      </c>
      <c r="B2" s="8" t="s">
        <v>0</v>
      </c>
      <c r="C2" s="1" t="s">
        <v>12</v>
      </c>
      <c r="D2" s="1" t="s">
        <v>5</v>
      </c>
      <c r="E2" s="8" t="s">
        <v>5</v>
      </c>
      <c r="F2" s="1" t="s">
        <v>41</v>
      </c>
      <c r="G2" s="1" t="s">
        <v>5</v>
      </c>
      <c r="H2" s="1" t="s">
        <v>5</v>
      </c>
      <c r="I2" s="10" t="s">
        <v>5</v>
      </c>
    </row>
    <row r="3" spans="1:9">
      <c r="A3" s="1" t="s">
        <v>1</v>
      </c>
      <c r="B3" s="8" t="s">
        <v>1</v>
      </c>
      <c r="C3" s="1" t="s">
        <v>13</v>
      </c>
      <c r="D3" s="1" t="s">
        <v>6</v>
      </c>
      <c r="E3" s="8" t="s">
        <v>1</v>
      </c>
      <c r="F3" s="1" t="s">
        <v>42</v>
      </c>
      <c r="G3" s="1" t="s">
        <v>21</v>
      </c>
      <c r="H3" s="1" t="s">
        <v>21</v>
      </c>
      <c r="I3" s="10" t="s">
        <v>21</v>
      </c>
    </row>
    <row r="4" spans="1:9">
      <c r="A4" s="1" t="s">
        <v>2</v>
      </c>
      <c r="B4" s="8" t="s">
        <v>3</v>
      </c>
      <c r="C4" s="1" t="s">
        <v>15</v>
      </c>
      <c r="D4" s="1" t="s">
        <v>7</v>
      </c>
      <c r="E4" s="8" t="s">
        <v>8</v>
      </c>
      <c r="F4" s="1" t="s">
        <v>43</v>
      </c>
      <c r="G4" s="1" t="s">
        <v>22</v>
      </c>
      <c r="H4" s="1" t="s">
        <v>23</v>
      </c>
      <c r="I4" s="10" t="s">
        <v>25</v>
      </c>
    </row>
    <row r="5" spans="1:9">
      <c r="A5" s="1">
        <v>1</v>
      </c>
      <c r="B5" s="8">
        <v>1</v>
      </c>
      <c r="C5" s="1">
        <v>0</v>
      </c>
      <c r="D5" s="1">
        <v>0</v>
      </c>
      <c r="E5" s="8">
        <v>0</v>
      </c>
      <c r="F5" s="1">
        <v>0</v>
      </c>
      <c r="G5" s="1">
        <v>0</v>
      </c>
      <c r="H5" s="1">
        <v>0</v>
      </c>
      <c r="I5" s="10">
        <v>0</v>
      </c>
    </row>
    <row r="6" spans="1:9">
      <c r="A6" s="1" t="s">
        <v>4</v>
      </c>
      <c r="B6" s="8" t="s">
        <v>14</v>
      </c>
      <c r="C6" s="1" t="s">
        <v>14</v>
      </c>
      <c r="D6" s="1">
        <v>0</v>
      </c>
      <c r="E6" s="8">
        <v>0</v>
      </c>
      <c r="F6" s="1">
        <v>0</v>
      </c>
      <c r="G6" s="1">
        <v>0</v>
      </c>
      <c r="H6" s="1">
        <v>0</v>
      </c>
      <c r="I6" s="10">
        <v>0</v>
      </c>
    </row>
    <row r="7" spans="1:9" s="2" customFormat="1">
      <c r="A7" s="2">
        <v>1</v>
      </c>
      <c r="B7" s="9">
        <v>0</v>
      </c>
      <c r="C7" s="2">
        <v>1</v>
      </c>
      <c r="D7" s="3" t="s">
        <v>30</v>
      </c>
      <c r="E7" s="9" t="s">
        <v>50</v>
      </c>
      <c r="F7" s="2" t="s">
        <v>44</v>
      </c>
      <c r="G7" s="3" t="s">
        <v>35</v>
      </c>
      <c r="H7" s="2" t="s">
        <v>27</v>
      </c>
      <c r="I7" s="11" t="str">
        <f>"0%"</f>
        <v>0%</v>
      </c>
    </row>
    <row r="8" spans="1:9" s="2" customFormat="1">
      <c r="A8" s="2">
        <v>2</v>
      </c>
      <c r="B8" s="9">
        <v>0</v>
      </c>
      <c r="C8" s="2">
        <v>1</v>
      </c>
      <c r="D8" s="3" t="s">
        <v>31</v>
      </c>
      <c r="E8" s="9" t="s">
        <v>51</v>
      </c>
      <c r="F8" s="2" t="s">
        <v>44</v>
      </c>
      <c r="G8" s="3" t="s">
        <v>36</v>
      </c>
      <c r="H8" s="2">
        <v>7000</v>
      </c>
      <c r="I8" s="11" t="str">
        <f>"0%"</f>
        <v>0%</v>
      </c>
    </row>
    <row r="9" spans="1:9" s="2" customFormat="1">
      <c r="A9" s="2">
        <v>3</v>
      </c>
      <c r="B9" s="9">
        <v>0</v>
      </c>
      <c r="C9" s="2">
        <v>2</v>
      </c>
      <c r="D9" s="3" t="s">
        <v>32</v>
      </c>
      <c r="E9" s="9" t="s">
        <v>52</v>
      </c>
      <c r="F9" s="2" t="s">
        <v>45</v>
      </c>
      <c r="G9" s="3" t="s">
        <v>37</v>
      </c>
      <c r="H9" s="2" t="s">
        <v>28</v>
      </c>
      <c r="I9" s="11" t="str">
        <f>"0%"</f>
        <v>0%</v>
      </c>
    </row>
    <row r="10" spans="1:9" s="2" customFormat="1">
      <c r="A10" s="2">
        <v>4</v>
      </c>
      <c r="B10" s="9">
        <v>0</v>
      </c>
      <c r="C10" s="2">
        <v>3</v>
      </c>
      <c r="D10" s="3" t="s">
        <v>33</v>
      </c>
      <c r="E10" s="9" t="s">
        <v>53</v>
      </c>
      <c r="F10" s="2" t="s">
        <v>48</v>
      </c>
      <c r="G10" s="3" t="s">
        <v>38</v>
      </c>
      <c r="H10" s="2" t="s">
        <v>29</v>
      </c>
      <c r="I10" s="11" t="str">
        <f>"0"</f>
        <v>0</v>
      </c>
    </row>
    <row r="11" spans="1:9" s="2" customFormat="1">
      <c r="A11" s="2">
        <v>5</v>
      </c>
      <c r="B11" s="9">
        <v>0</v>
      </c>
      <c r="C11" s="2">
        <v>4</v>
      </c>
      <c r="D11" s="3" t="s">
        <v>34</v>
      </c>
      <c r="E11" s="9" t="s">
        <v>52</v>
      </c>
      <c r="F11" s="2" t="s">
        <v>47</v>
      </c>
      <c r="G11" s="3" t="s">
        <v>39</v>
      </c>
      <c r="H11" s="2" t="s">
        <v>27</v>
      </c>
      <c r="I11" s="11" t="s">
        <v>54</v>
      </c>
    </row>
    <row r="12" spans="1:9" s="2" customFormat="1">
      <c r="A12" s="2">
        <v>1</v>
      </c>
      <c r="B12" s="9">
        <v>1</v>
      </c>
      <c r="C12" s="2">
        <v>1</v>
      </c>
      <c r="D12" s="3" t="s">
        <v>30</v>
      </c>
      <c r="E12" s="9" t="s">
        <v>17</v>
      </c>
      <c r="F12" s="2" t="s">
        <v>44</v>
      </c>
      <c r="G12" s="3" t="s">
        <v>55</v>
      </c>
      <c r="H12" s="2" t="s">
        <v>27</v>
      </c>
      <c r="I12" s="11" t="str">
        <f>"+5%"</f>
        <v>+5%</v>
      </c>
    </row>
    <row r="13" spans="1:9" s="2" customFormat="1">
      <c r="A13" s="2">
        <v>2</v>
      </c>
      <c r="B13" s="12">
        <v>1</v>
      </c>
      <c r="C13" s="2">
        <v>1</v>
      </c>
      <c r="D13" s="3" t="s">
        <v>31</v>
      </c>
      <c r="E13" s="9" t="s">
        <v>18</v>
      </c>
      <c r="F13" s="2" t="s">
        <v>44</v>
      </c>
      <c r="G13" s="3" t="s">
        <v>56</v>
      </c>
      <c r="H13" s="2">
        <v>7000</v>
      </c>
      <c r="I13" s="11" t="str">
        <f t="shared" ref="I13" si="0">"+5%"</f>
        <v>+5%</v>
      </c>
    </row>
    <row r="14" spans="1:9" s="2" customFormat="1">
      <c r="A14" s="2">
        <v>3</v>
      </c>
      <c r="B14" s="12">
        <v>1</v>
      </c>
      <c r="C14" s="2">
        <v>2</v>
      </c>
      <c r="D14" s="3" t="s">
        <v>32</v>
      </c>
      <c r="E14" s="9" t="s">
        <v>49</v>
      </c>
      <c r="F14" s="2" t="s">
        <v>45</v>
      </c>
      <c r="G14" s="3" t="s">
        <v>57</v>
      </c>
      <c r="H14" s="2" t="s">
        <v>28</v>
      </c>
      <c r="I14" s="11" t="str">
        <f>"-5%"</f>
        <v>-5%</v>
      </c>
    </row>
    <row r="15" spans="1:9" s="2" customFormat="1">
      <c r="A15" s="2">
        <v>4</v>
      </c>
      <c r="B15" s="12">
        <v>1</v>
      </c>
      <c r="C15" s="2">
        <v>3</v>
      </c>
      <c r="D15" s="3" t="s">
        <v>33</v>
      </c>
      <c r="E15" s="9" t="s">
        <v>46</v>
      </c>
      <c r="F15" s="2" t="s">
        <v>48</v>
      </c>
      <c r="G15" s="3" t="s">
        <v>58</v>
      </c>
      <c r="H15" s="2" t="s">
        <v>29</v>
      </c>
      <c r="I15" s="11" t="str">
        <f>"+1"</f>
        <v>+1</v>
      </c>
    </row>
    <row r="16" spans="1:9" s="2" customFormat="1">
      <c r="A16" s="2">
        <v>5</v>
      </c>
      <c r="B16" s="12">
        <v>1</v>
      </c>
      <c r="C16" s="2">
        <v>4</v>
      </c>
      <c r="D16" s="3" t="s">
        <v>34</v>
      </c>
      <c r="E16" s="9" t="s">
        <v>19</v>
      </c>
      <c r="F16" s="2" t="s">
        <v>47</v>
      </c>
      <c r="G16" s="3" t="s">
        <v>59</v>
      </c>
      <c r="H16" s="2" t="s">
        <v>27</v>
      </c>
      <c r="I16" s="11" t="s">
        <v>26</v>
      </c>
    </row>
    <row r="17" spans="1:9">
      <c r="A17" s="4">
        <f>A$12</f>
        <v>1</v>
      </c>
      <c r="B17" s="6">
        <f>B$12+1+ROW(B17)-ROW(B$17)</f>
        <v>2</v>
      </c>
      <c r="C17" s="4">
        <f>C$12</f>
        <v>1</v>
      </c>
      <c r="D17" s="4" t="str">
        <f>D$12</f>
        <v>buff_name_1</v>
      </c>
      <c r="E17" s="6" t="str">
        <f>"0_1_"&amp;SUBSTITUTE(E$12,"0_1_","")+5*(B17-1)</f>
        <v>0_1_10</v>
      </c>
      <c r="F17" s="4" t="str">
        <f>F$12</f>
        <v>百分比_属性ID_数值</v>
      </c>
      <c r="G17" s="4" t="str">
        <f>G$12</f>
        <v>buff_disc_01</v>
      </c>
      <c r="H17" s="4" t="str">
        <f>H$12</f>
        <v>gold</v>
      </c>
      <c r="I17" s="15" t="str">
        <f>"+"&amp;SUBSTITUTE(SUBSTITUTE(I$12,"+",""),"%","")+5*(B17-1)&amp;"%"</f>
        <v>+10%</v>
      </c>
    </row>
    <row r="18" spans="1:9">
      <c r="A18" s="4">
        <f t="shared" ref="A18:A35" si="1">A$12</f>
        <v>1</v>
      </c>
      <c r="B18" s="6">
        <f t="shared" ref="B18:B35" si="2">B$12+1+ROW(B18)-ROW(B$17)</f>
        <v>3</v>
      </c>
      <c r="C18" s="4">
        <f t="shared" ref="C18:D33" si="3">C$12</f>
        <v>1</v>
      </c>
      <c r="D18" s="4" t="str">
        <f t="shared" si="3"/>
        <v>buff_name_1</v>
      </c>
      <c r="E18" s="6" t="str">
        <f t="shared" ref="E18:E32" si="4">"0_1_"&amp;SUBSTITUTE(E$12,"0_1_","")+5*(B18-1)</f>
        <v>0_1_15</v>
      </c>
      <c r="F18" s="4" t="str">
        <f t="shared" ref="F18:H33" si="5">F$12</f>
        <v>百分比_属性ID_数值</v>
      </c>
      <c r="G18" s="4" t="str">
        <f t="shared" si="5"/>
        <v>buff_disc_01</v>
      </c>
      <c r="H18" s="4" t="str">
        <f t="shared" si="5"/>
        <v>gold</v>
      </c>
      <c r="I18" s="15" t="str">
        <f t="shared" ref="I18:I32" si="6">"+"&amp;SUBSTITUTE(SUBSTITUTE(I$12,"+",""),"%","")+5*(B18-1)&amp;"%"</f>
        <v>+15%</v>
      </c>
    </row>
    <row r="19" spans="1:9">
      <c r="A19" s="4">
        <f t="shared" si="1"/>
        <v>1</v>
      </c>
      <c r="B19" s="6">
        <f t="shared" si="2"/>
        <v>4</v>
      </c>
      <c r="C19" s="4">
        <f t="shared" si="3"/>
        <v>1</v>
      </c>
      <c r="D19" s="4" t="str">
        <f t="shared" si="3"/>
        <v>buff_name_1</v>
      </c>
      <c r="E19" s="6" t="str">
        <f t="shared" si="4"/>
        <v>0_1_20</v>
      </c>
      <c r="F19" s="4" t="str">
        <f t="shared" si="5"/>
        <v>百分比_属性ID_数值</v>
      </c>
      <c r="G19" s="4" t="str">
        <f t="shared" si="5"/>
        <v>buff_disc_01</v>
      </c>
      <c r="H19" s="4" t="str">
        <f t="shared" si="5"/>
        <v>gold</v>
      </c>
      <c r="I19" s="15" t="str">
        <f t="shared" si="6"/>
        <v>+20%</v>
      </c>
    </row>
    <row r="20" spans="1:9">
      <c r="A20" s="4">
        <f t="shared" si="1"/>
        <v>1</v>
      </c>
      <c r="B20" s="6">
        <f t="shared" si="2"/>
        <v>5</v>
      </c>
      <c r="C20" s="4">
        <f t="shared" si="3"/>
        <v>1</v>
      </c>
      <c r="D20" s="4" t="str">
        <f t="shared" si="3"/>
        <v>buff_name_1</v>
      </c>
      <c r="E20" s="6" t="str">
        <f t="shared" si="4"/>
        <v>0_1_25</v>
      </c>
      <c r="F20" s="4" t="str">
        <f t="shared" si="5"/>
        <v>百分比_属性ID_数值</v>
      </c>
      <c r="G20" s="4" t="str">
        <f t="shared" si="5"/>
        <v>buff_disc_01</v>
      </c>
      <c r="H20" s="4" t="str">
        <f t="shared" si="5"/>
        <v>gold</v>
      </c>
      <c r="I20" s="15" t="str">
        <f t="shared" si="6"/>
        <v>+25%</v>
      </c>
    </row>
    <row r="21" spans="1:9">
      <c r="A21" s="4">
        <f t="shared" si="1"/>
        <v>1</v>
      </c>
      <c r="B21" s="6">
        <f t="shared" si="2"/>
        <v>6</v>
      </c>
      <c r="C21" s="4">
        <f t="shared" si="3"/>
        <v>1</v>
      </c>
      <c r="D21" s="4" t="str">
        <f t="shared" si="3"/>
        <v>buff_name_1</v>
      </c>
      <c r="E21" s="6" t="str">
        <f t="shared" si="4"/>
        <v>0_1_30</v>
      </c>
      <c r="F21" s="4" t="str">
        <f t="shared" si="5"/>
        <v>百分比_属性ID_数值</v>
      </c>
      <c r="G21" s="4" t="str">
        <f t="shared" si="5"/>
        <v>buff_disc_01</v>
      </c>
      <c r="H21" s="4" t="str">
        <f t="shared" si="5"/>
        <v>gold</v>
      </c>
      <c r="I21" s="15" t="str">
        <f t="shared" si="6"/>
        <v>+30%</v>
      </c>
    </row>
    <row r="22" spans="1:9">
      <c r="A22" s="4">
        <f t="shared" si="1"/>
        <v>1</v>
      </c>
      <c r="B22" s="6">
        <f t="shared" si="2"/>
        <v>7</v>
      </c>
      <c r="C22" s="4">
        <f t="shared" si="3"/>
        <v>1</v>
      </c>
      <c r="D22" s="4" t="str">
        <f t="shared" si="3"/>
        <v>buff_name_1</v>
      </c>
      <c r="E22" s="6" t="str">
        <f t="shared" si="4"/>
        <v>0_1_35</v>
      </c>
      <c r="F22" s="4" t="str">
        <f t="shared" si="5"/>
        <v>百分比_属性ID_数值</v>
      </c>
      <c r="G22" s="4" t="str">
        <f t="shared" si="5"/>
        <v>buff_disc_01</v>
      </c>
      <c r="H22" s="4" t="str">
        <f t="shared" si="5"/>
        <v>gold</v>
      </c>
      <c r="I22" s="15" t="str">
        <f t="shared" si="6"/>
        <v>+35%</v>
      </c>
    </row>
    <row r="23" spans="1:9">
      <c r="A23" s="4">
        <f t="shared" si="1"/>
        <v>1</v>
      </c>
      <c r="B23" s="6">
        <f t="shared" si="2"/>
        <v>8</v>
      </c>
      <c r="C23" s="4">
        <f t="shared" si="3"/>
        <v>1</v>
      </c>
      <c r="D23" s="4" t="str">
        <f t="shared" si="3"/>
        <v>buff_name_1</v>
      </c>
      <c r="E23" s="6" t="str">
        <f t="shared" si="4"/>
        <v>0_1_40</v>
      </c>
      <c r="F23" s="4" t="str">
        <f t="shared" si="5"/>
        <v>百分比_属性ID_数值</v>
      </c>
      <c r="G23" s="4" t="str">
        <f t="shared" si="5"/>
        <v>buff_disc_01</v>
      </c>
      <c r="H23" s="4" t="str">
        <f t="shared" si="5"/>
        <v>gold</v>
      </c>
      <c r="I23" s="15" t="str">
        <f t="shared" si="6"/>
        <v>+40%</v>
      </c>
    </row>
    <row r="24" spans="1:9">
      <c r="A24" s="4">
        <f t="shared" si="1"/>
        <v>1</v>
      </c>
      <c r="B24" s="6">
        <f t="shared" si="2"/>
        <v>9</v>
      </c>
      <c r="C24" s="4">
        <f t="shared" si="3"/>
        <v>1</v>
      </c>
      <c r="D24" s="4" t="str">
        <f t="shared" si="3"/>
        <v>buff_name_1</v>
      </c>
      <c r="E24" s="6" t="str">
        <f t="shared" si="4"/>
        <v>0_1_45</v>
      </c>
      <c r="F24" s="4" t="str">
        <f t="shared" si="5"/>
        <v>百分比_属性ID_数值</v>
      </c>
      <c r="G24" s="4" t="str">
        <f t="shared" si="5"/>
        <v>buff_disc_01</v>
      </c>
      <c r="H24" s="4" t="str">
        <f t="shared" si="5"/>
        <v>gold</v>
      </c>
      <c r="I24" s="15" t="str">
        <f t="shared" si="6"/>
        <v>+45%</v>
      </c>
    </row>
    <row r="25" spans="1:9">
      <c r="A25" s="4">
        <f t="shared" si="1"/>
        <v>1</v>
      </c>
      <c r="B25" s="6">
        <f t="shared" si="2"/>
        <v>10</v>
      </c>
      <c r="C25" s="4">
        <f t="shared" si="3"/>
        <v>1</v>
      </c>
      <c r="D25" s="4" t="str">
        <f t="shared" si="3"/>
        <v>buff_name_1</v>
      </c>
      <c r="E25" s="6" t="str">
        <f t="shared" si="4"/>
        <v>0_1_50</v>
      </c>
      <c r="F25" s="4" t="str">
        <f t="shared" si="5"/>
        <v>百分比_属性ID_数值</v>
      </c>
      <c r="G25" s="4" t="str">
        <f t="shared" si="5"/>
        <v>buff_disc_01</v>
      </c>
      <c r="H25" s="4" t="str">
        <f t="shared" si="5"/>
        <v>gold</v>
      </c>
      <c r="I25" s="15" t="str">
        <f t="shared" si="6"/>
        <v>+50%</v>
      </c>
    </row>
    <row r="26" spans="1:9">
      <c r="A26" s="4">
        <f t="shared" si="1"/>
        <v>1</v>
      </c>
      <c r="B26" s="6">
        <f t="shared" si="2"/>
        <v>11</v>
      </c>
      <c r="C26" s="4">
        <f t="shared" si="3"/>
        <v>1</v>
      </c>
      <c r="D26" s="4" t="str">
        <f t="shared" si="3"/>
        <v>buff_name_1</v>
      </c>
      <c r="E26" s="6" t="str">
        <f t="shared" si="4"/>
        <v>0_1_55</v>
      </c>
      <c r="F26" s="4" t="str">
        <f t="shared" si="5"/>
        <v>百分比_属性ID_数值</v>
      </c>
      <c r="G26" s="4" t="str">
        <f t="shared" si="5"/>
        <v>buff_disc_01</v>
      </c>
      <c r="H26" s="4" t="str">
        <f t="shared" si="5"/>
        <v>gold</v>
      </c>
      <c r="I26" s="15" t="str">
        <f t="shared" si="6"/>
        <v>+55%</v>
      </c>
    </row>
    <row r="27" spans="1:9">
      <c r="A27" s="4">
        <f t="shared" si="1"/>
        <v>1</v>
      </c>
      <c r="B27" s="6">
        <f t="shared" si="2"/>
        <v>12</v>
      </c>
      <c r="C27" s="4">
        <f t="shared" si="3"/>
        <v>1</v>
      </c>
      <c r="D27" s="4" t="str">
        <f t="shared" si="3"/>
        <v>buff_name_1</v>
      </c>
      <c r="E27" s="6" t="str">
        <f t="shared" si="4"/>
        <v>0_1_60</v>
      </c>
      <c r="F27" s="4" t="str">
        <f t="shared" si="5"/>
        <v>百分比_属性ID_数值</v>
      </c>
      <c r="G27" s="4" t="str">
        <f t="shared" si="5"/>
        <v>buff_disc_01</v>
      </c>
      <c r="H27" s="4" t="str">
        <f t="shared" si="5"/>
        <v>gold</v>
      </c>
      <c r="I27" s="15" t="str">
        <f t="shared" si="6"/>
        <v>+60%</v>
      </c>
    </row>
    <row r="28" spans="1:9">
      <c r="A28" s="4">
        <f t="shared" si="1"/>
        <v>1</v>
      </c>
      <c r="B28" s="6">
        <f t="shared" si="2"/>
        <v>13</v>
      </c>
      <c r="C28" s="4">
        <f t="shared" si="3"/>
        <v>1</v>
      </c>
      <c r="D28" s="4" t="str">
        <f t="shared" si="3"/>
        <v>buff_name_1</v>
      </c>
      <c r="E28" s="6" t="str">
        <f t="shared" si="4"/>
        <v>0_1_65</v>
      </c>
      <c r="F28" s="4" t="str">
        <f t="shared" si="5"/>
        <v>百分比_属性ID_数值</v>
      </c>
      <c r="G28" s="4" t="str">
        <f t="shared" si="5"/>
        <v>buff_disc_01</v>
      </c>
      <c r="H28" s="4" t="str">
        <f t="shared" si="5"/>
        <v>gold</v>
      </c>
      <c r="I28" s="15" t="str">
        <f t="shared" si="6"/>
        <v>+65%</v>
      </c>
    </row>
    <row r="29" spans="1:9">
      <c r="A29" s="4">
        <f t="shared" si="1"/>
        <v>1</v>
      </c>
      <c r="B29" s="6">
        <f t="shared" si="2"/>
        <v>14</v>
      </c>
      <c r="C29" s="4">
        <f t="shared" si="3"/>
        <v>1</v>
      </c>
      <c r="D29" s="4" t="str">
        <f t="shared" si="3"/>
        <v>buff_name_1</v>
      </c>
      <c r="E29" s="6" t="str">
        <f t="shared" si="4"/>
        <v>0_1_70</v>
      </c>
      <c r="F29" s="4" t="str">
        <f t="shared" si="5"/>
        <v>百分比_属性ID_数值</v>
      </c>
      <c r="G29" s="4" t="str">
        <f t="shared" si="5"/>
        <v>buff_disc_01</v>
      </c>
      <c r="H29" s="4" t="str">
        <f t="shared" si="5"/>
        <v>gold</v>
      </c>
      <c r="I29" s="15" t="str">
        <f t="shared" si="6"/>
        <v>+70%</v>
      </c>
    </row>
    <row r="30" spans="1:9">
      <c r="A30" s="4">
        <f t="shared" si="1"/>
        <v>1</v>
      </c>
      <c r="B30" s="6">
        <f t="shared" si="2"/>
        <v>15</v>
      </c>
      <c r="C30" s="4">
        <f t="shared" si="3"/>
        <v>1</v>
      </c>
      <c r="D30" s="4" t="str">
        <f t="shared" si="3"/>
        <v>buff_name_1</v>
      </c>
      <c r="E30" s="6" t="str">
        <f t="shared" si="4"/>
        <v>0_1_75</v>
      </c>
      <c r="F30" s="4" t="str">
        <f t="shared" si="5"/>
        <v>百分比_属性ID_数值</v>
      </c>
      <c r="G30" s="4" t="str">
        <f t="shared" si="5"/>
        <v>buff_disc_01</v>
      </c>
      <c r="H30" s="4" t="str">
        <f t="shared" si="5"/>
        <v>gold</v>
      </c>
      <c r="I30" s="15" t="str">
        <f t="shared" si="6"/>
        <v>+75%</v>
      </c>
    </row>
    <row r="31" spans="1:9">
      <c r="A31" s="4">
        <f t="shared" si="1"/>
        <v>1</v>
      </c>
      <c r="B31" s="6">
        <f t="shared" si="2"/>
        <v>16</v>
      </c>
      <c r="C31" s="4">
        <f t="shared" si="3"/>
        <v>1</v>
      </c>
      <c r="D31" s="4" t="str">
        <f t="shared" si="3"/>
        <v>buff_name_1</v>
      </c>
      <c r="E31" s="6" t="str">
        <f t="shared" si="4"/>
        <v>0_1_80</v>
      </c>
      <c r="F31" s="4" t="str">
        <f t="shared" si="5"/>
        <v>百分比_属性ID_数值</v>
      </c>
      <c r="G31" s="4" t="str">
        <f t="shared" si="5"/>
        <v>buff_disc_01</v>
      </c>
      <c r="H31" s="4" t="str">
        <f t="shared" si="5"/>
        <v>gold</v>
      </c>
      <c r="I31" s="15" t="str">
        <f t="shared" si="6"/>
        <v>+80%</v>
      </c>
    </row>
    <row r="32" spans="1:9">
      <c r="A32" s="4">
        <f t="shared" si="1"/>
        <v>1</v>
      </c>
      <c r="B32" s="6">
        <f t="shared" si="2"/>
        <v>17</v>
      </c>
      <c r="C32" s="4">
        <f t="shared" si="3"/>
        <v>1</v>
      </c>
      <c r="D32" s="4" t="str">
        <f t="shared" si="3"/>
        <v>buff_name_1</v>
      </c>
      <c r="E32" s="6" t="str">
        <f t="shared" si="4"/>
        <v>0_1_85</v>
      </c>
      <c r="F32" s="4" t="str">
        <f t="shared" si="5"/>
        <v>百分比_属性ID_数值</v>
      </c>
      <c r="G32" s="4" t="str">
        <f t="shared" si="5"/>
        <v>buff_disc_01</v>
      </c>
      <c r="H32" s="4" t="str">
        <f t="shared" si="5"/>
        <v>gold</v>
      </c>
      <c r="I32" s="15" t="str">
        <f t="shared" si="6"/>
        <v>+85%</v>
      </c>
    </row>
    <row r="33" spans="1:9">
      <c r="A33" s="4">
        <f t="shared" si="1"/>
        <v>1</v>
      </c>
      <c r="B33" s="6">
        <f t="shared" si="2"/>
        <v>18</v>
      </c>
      <c r="C33" s="4">
        <f t="shared" si="3"/>
        <v>1</v>
      </c>
      <c r="D33" s="4" t="str">
        <f t="shared" si="3"/>
        <v>buff_name_1</v>
      </c>
      <c r="E33" s="6" t="str">
        <f t="shared" ref="E33:E35" si="7">"0_1_"&amp;SUBSTITUTE(E$12,"0_1_","")+5*(B33-1)</f>
        <v>0_1_90</v>
      </c>
      <c r="F33" s="4" t="str">
        <f t="shared" si="5"/>
        <v>百分比_属性ID_数值</v>
      </c>
      <c r="G33" s="4" t="str">
        <f t="shared" si="5"/>
        <v>buff_disc_01</v>
      </c>
      <c r="H33" s="4" t="str">
        <f t="shared" si="5"/>
        <v>gold</v>
      </c>
      <c r="I33" s="15" t="str">
        <f t="shared" ref="I33:I35" si="8">"+"&amp;SUBSTITUTE(SUBSTITUTE(I$12,"+",""),"%","")+5*(B33-1)&amp;"%"</f>
        <v>+90%</v>
      </c>
    </row>
    <row r="34" spans="1:9">
      <c r="A34" s="4">
        <f t="shared" si="1"/>
        <v>1</v>
      </c>
      <c r="B34" s="6">
        <f t="shared" si="2"/>
        <v>19</v>
      </c>
      <c r="C34" s="4">
        <f t="shared" ref="C34:D35" si="9">C$12</f>
        <v>1</v>
      </c>
      <c r="D34" s="4" t="str">
        <f t="shared" si="9"/>
        <v>buff_name_1</v>
      </c>
      <c r="E34" s="6" t="str">
        <f t="shared" si="7"/>
        <v>0_1_95</v>
      </c>
      <c r="F34" s="4" t="str">
        <f t="shared" ref="F34:H35" si="10">F$12</f>
        <v>百分比_属性ID_数值</v>
      </c>
      <c r="G34" s="4" t="str">
        <f t="shared" si="10"/>
        <v>buff_disc_01</v>
      </c>
      <c r="H34" s="4" t="str">
        <f t="shared" si="10"/>
        <v>gold</v>
      </c>
      <c r="I34" s="15" t="str">
        <f t="shared" si="8"/>
        <v>+95%</v>
      </c>
    </row>
    <row r="35" spans="1:9">
      <c r="A35" s="4">
        <f t="shared" si="1"/>
        <v>1</v>
      </c>
      <c r="B35" s="6">
        <f t="shared" si="2"/>
        <v>20</v>
      </c>
      <c r="C35" s="4">
        <f t="shared" si="9"/>
        <v>1</v>
      </c>
      <c r="D35" s="4" t="str">
        <f t="shared" si="9"/>
        <v>buff_name_1</v>
      </c>
      <c r="E35" s="6" t="str">
        <f t="shared" si="7"/>
        <v>0_1_100</v>
      </c>
      <c r="F35" s="4" t="str">
        <f t="shared" si="10"/>
        <v>百分比_属性ID_数值</v>
      </c>
      <c r="G35" s="4" t="str">
        <f t="shared" si="10"/>
        <v>buff_disc_01</v>
      </c>
      <c r="H35" s="4" t="str">
        <f t="shared" si="10"/>
        <v>gold</v>
      </c>
      <c r="I35" s="15" t="str">
        <f t="shared" si="8"/>
        <v>+100%</v>
      </c>
    </row>
    <row r="36" spans="1:9">
      <c r="A36" s="5">
        <f>A$13</f>
        <v>2</v>
      </c>
      <c r="B36" s="7">
        <f>B$13+1+ROW(B36)-ROW(B$36)</f>
        <v>2</v>
      </c>
      <c r="C36" s="5">
        <f>C$13</f>
        <v>1</v>
      </c>
      <c r="D36" s="5" t="str">
        <f>D$13</f>
        <v>buff_name_2</v>
      </c>
      <c r="E36" s="7" t="str">
        <f>"0_20_"&amp;SUBSTITUTE(E$13,"0_20_","")+5*(B36-1)</f>
        <v>0_20_10</v>
      </c>
      <c r="F36" s="5" t="str">
        <f>F$13</f>
        <v>百分比_属性ID_数值</v>
      </c>
      <c r="G36" s="5" t="str">
        <f>G$13</f>
        <v>buff_disc_02</v>
      </c>
      <c r="H36" s="5">
        <f>H$13</f>
        <v>7000</v>
      </c>
      <c r="I36" s="16" t="str">
        <f>"+"&amp;SUBSTITUTE(SUBSTITUTE(I$13,"+",""),"%","")+5*(B36-1)&amp;"%"</f>
        <v>+10%</v>
      </c>
    </row>
    <row r="37" spans="1:9">
      <c r="A37" s="5">
        <f t="shared" ref="A37:A54" si="11">A$13</f>
        <v>2</v>
      </c>
      <c r="B37" s="7">
        <f t="shared" ref="B37:B54" si="12">B$13+1+ROW(B37)-ROW(B$36)</f>
        <v>3</v>
      </c>
      <c r="C37" s="5">
        <f t="shared" ref="C37:D52" si="13">C$13</f>
        <v>1</v>
      </c>
      <c r="D37" s="5" t="str">
        <f t="shared" si="13"/>
        <v>buff_name_2</v>
      </c>
      <c r="E37" s="7" t="str">
        <f t="shared" ref="E37:E50" si="14">"0_20_"&amp;SUBSTITUTE(E$13,"0_20_","")+5*(B37-1)</f>
        <v>0_20_15</v>
      </c>
      <c r="F37" s="5" t="str">
        <f t="shared" ref="F37:H52" si="15">F$13</f>
        <v>百分比_属性ID_数值</v>
      </c>
      <c r="G37" s="5" t="str">
        <f t="shared" si="15"/>
        <v>buff_disc_02</v>
      </c>
      <c r="H37" s="5">
        <f t="shared" si="15"/>
        <v>7000</v>
      </c>
      <c r="I37" s="16" t="str">
        <f t="shared" ref="I37:I50" si="16">"+"&amp;SUBSTITUTE(SUBSTITUTE(I$13,"+",""),"%","")+5*(B37-1)&amp;"%"</f>
        <v>+15%</v>
      </c>
    </row>
    <row r="38" spans="1:9">
      <c r="A38" s="5">
        <f t="shared" si="11"/>
        <v>2</v>
      </c>
      <c r="B38" s="7">
        <f t="shared" si="12"/>
        <v>4</v>
      </c>
      <c r="C38" s="5">
        <f t="shared" si="13"/>
        <v>1</v>
      </c>
      <c r="D38" s="5" t="str">
        <f t="shared" si="13"/>
        <v>buff_name_2</v>
      </c>
      <c r="E38" s="7" t="str">
        <f t="shared" si="14"/>
        <v>0_20_20</v>
      </c>
      <c r="F38" s="5" t="str">
        <f t="shared" si="15"/>
        <v>百分比_属性ID_数值</v>
      </c>
      <c r="G38" s="5" t="str">
        <f t="shared" si="15"/>
        <v>buff_disc_02</v>
      </c>
      <c r="H38" s="5">
        <f t="shared" si="15"/>
        <v>7000</v>
      </c>
      <c r="I38" s="16" t="str">
        <f t="shared" si="16"/>
        <v>+20%</v>
      </c>
    </row>
    <row r="39" spans="1:9">
      <c r="A39" s="5">
        <f t="shared" si="11"/>
        <v>2</v>
      </c>
      <c r="B39" s="7">
        <f t="shared" si="12"/>
        <v>5</v>
      </c>
      <c r="C39" s="5">
        <f t="shared" si="13"/>
        <v>1</v>
      </c>
      <c r="D39" s="5" t="str">
        <f t="shared" si="13"/>
        <v>buff_name_2</v>
      </c>
      <c r="E39" s="7" t="str">
        <f t="shared" si="14"/>
        <v>0_20_25</v>
      </c>
      <c r="F39" s="5" t="str">
        <f t="shared" si="15"/>
        <v>百分比_属性ID_数值</v>
      </c>
      <c r="G39" s="5" t="str">
        <f t="shared" si="15"/>
        <v>buff_disc_02</v>
      </c>
      <c r="H39" s="5">
        <f t="shared" si="15"/>
        <v>7000</v>
      </c>
      <c r="I39" s="16" t="str">
        <f t="shared" si="16"/>
        <v>+25%</v>
      </c>
    </row>
    <row r="40" spans="1:9">
      <c r="A40" s="5">
        <f t="shared" si="11"/>
        <v>2</v>
      </c>
      <c r="B40" s="7">
        <f t="shared" si="12"/>
        <v>6</v>
      </c>
      <c r="C40" s="5">
        <f t="shared" si="13"/>
        <v>1</v>
      </c>
      <c r="D40" s="5" t="str">
        <f t="shared" si="13"/>
        <v>buff_name_2</v>
      </c>
      <c r="E40" s="7" t="str">
        <f t="shared" si="14"/>
        <v>0_20_30</v>
      </c>
      <c r="F40" s="5" t="str">
        <f t="shared" si="15"/>
        <v>百分比_属性ID_数值</v>
      </c>
      <c r="G40" s="5" t="str">
        <f t="shared" si="15"/>
        <v>buff_disc_02</v>
      </c>
      <c r="H40" s="5">
        <f t="shared" si="15"/>
        <v>7000</v>
      </c>
      <c r="I40" s="16" t="str">
        <f t="shared" si="16"/>
        <v>+30%</v>
      </c>
    </row>
    <row r="41" spans="1:9">
      <c r="A41" s="5">
        <f t="shared" si="11"/>
        <v>2</v>
      </c>
      <c r="B41" s="7">
        <f t="shared" si="12"/>
        <v>7</v>
      </c>
      <c r="C41" s="5">
        <f t="shared" si="13"/>
        <v>1</v>
      </c>
      <c r="D41" s="5" t="str">
        <f t="shared" si="13"/>
        <v>buff_name_2</v>
      </c>
      <c r="E41" s="7" t="str">
        <f t="shared" si="14"/>
        <v>0_20_35</v>
      </c>
      <c r="F41" s="5" t="str">
        <f t="shared" si="15"/>
        <v>百分比_属性ID_数值</v>
      </c>
      <c r="G41" s="5" t="str">
        <f t="shared" si="15"/>
        <v>buff_disc_02</v>
      </c>
      <c r="H41" s="5">
        <f t="shared" si="15"/>
        <v>7000</v>
      </c>
      <c r="I41" s="16" t="str">
        <f t="shared" si="16"/>
        <v>+35%</v>
      </c>
    </row>
    <row r="42" spans="1:9">
      <c r="A42" s="5">
        <f t="shared" si="11"/>
        <v>2</v>
      </c>
      <c r="B42" s="7">
        <f t="shared" si="12"/>
        <v>8</v>
      </c>
      <c r="C42" s="5">
        <f t="shared" si="13"/>
        <v>1</v>
      </c>
      <c r="D42" s="5" t="str">
        <f t="shared" si="13"/>
        <v>buff_name_2</v>
      </c>
      <c r="E42" s="7" t="str">
        <f t="shared" si="14"/>
        <v>0_20_40</v>
      </c>
      <c r="F42" s="5" t="str">
        <f t="shared" si="15"/>
        <v>百分比_属性ID_数值</v>
      </c>
      <c r="G42" s="5" t="str">
        <f t="shared" si="15"/>
        <v>buff_disc_02</v>
      </c>
      <c r="H42" s="5">
        <f t="shared" si="15"/>
        <v>7000</v>
      </c>
      <c r="I42" s="16" t="str">
        <f t="shared" si="16"/>
        <v>+40%</v>
      </c>
    </row>
    <row r="43" spans="1:9">
      <c r="A43" s="5">
        <f t="shared" si="11"/>
        <v>2</v>
      </c>
      <c r="B43" s="7">
        <f t="shared" si="12"/>
        <v>9</v>
      </c>
      <c r="C43" s="5">
        <f t="shared" si="13"/>
        <v>1</v>
      </c>
      <c r="D43" s="5" t="str">
        <f t="shared" si="13"/>
        <v>buff_name_2</v>
      </c>
      <c r="E43" s="7" t="str">
        <f t="shared" si="14"/>
        <v>0_20_45</v>
      </c>
      <c r="F43" s="5" t="str">
        <f t="shared" si="15"/>
        <v>百分比_属性ID_数值</v>
      </c>
      <c r="G43" s="5" t="str">
        <f t="shared" si="15"/>
        <v>buff_disc_02</v>
      </c>
      <c r="H43" s="5">
        <f t="shared" si="15"/>
        <v>7000</v>
      </c>
      <c r="I43" s="16" t="str">
        <f t="shared" si="16"/>
        <v>+45%</v>
      </c>
    </row>
    <row r="44" spans="1:9">
      <c r="A44" s="5">
        <f t="shared" si="11"/>
        <v>2</v>
      </c>
      <c r="B44" s="7">
        <f t="shared" si="12"/>
        <v>10</v>
      </c>
      <c r="C44" s="5">
        <f t="shared" si="13"/>
        <v>1</v>
      </c>
      <c r="D44" s="5" t="str">
        <f t="shared" si="13"/>
        <v>buff_name_2</v>
      </c>
      <c r="E44" s="7" t="str">
        <f t="shared" si="14"/>
        <v>0_20_50</v>
      </c>
      <c r="F44" s="5" t="str">
        <f t="shared" si="15"/>
        <v>百分比_属性ID_数值</v>
      </c>
      <c r="G44" s="5" t="str">
        <f t="shared" si="15"/>
        <v>buff_disc_02</v>
      </c>
      <c r="H44" s="5">
        <f t="shared" si="15"/>
        <v>7000</v>
      </c>
      <c r="I44" s="16" t="str">
        <f t="shared" si="16"/>
        <v>+50%</v>
      </c>
    </row>
    <row r="45" spans="1:9">
      <c r="A45" s="5">
        <f t="shared" si="11"/>
        <v>2</v>
      </c>
      <c r="B45" s="7">
        <f t="shared" si="12"/>
        <v>11</v>
      </c>
      <c r="C45" s="5">
        <f t="shared" si="13"/>
        <v>1</v>
      </c>
      <c r="D45" s="5" t="str">
        <f t="shared" si="13"/>
        <v>buff_name_2</v>
      </c>
      <c r="E45" s="7" t="str">
        <f t="shared" si="14"/>
        <v>0_20_55</v>
      </c>
      <c r="F45" s="5" t="str">
        <f t="shared" si="15"/>
        <v>百分比_属性ID_数值</v>
      </c>
      <c r="G45" s="5" t="str">
        <f t="shared" si="15"/>
        <v>buff_disc_02</v>
      </c>
      <c r="H45" s="5">
        <f t="shared" si="15"/>
        <v>7000</v>
      </c>
      <c r="I45" s="16" t="str">
        <f t="shared" si="16"/>
        <v>+55%</v>
      </c>
    </row>
    <row r="46" spans="1:9">
      <c r="A46" s="5">
        <f t="shared" si="11"/>
        <v>2</v>
      </c>
      <c r="B46" s="7">
        <f t="shared" si="12"/>
        <v>12</v>
      </c>
      <c r="C46" s="5">
        <f t="shared" si="13"/>
        <v>1</v>
      </c>
      <c r="D46" s="5" t="str">
        <f t="shared" si="13"/>
        <v>buff_name_2</v>
      </c>
      <c r="E46" s="7" t="str">
        <f t="shared" si="14"/>
        <v>0_20_60</v>
      </c>
      <c r="F46" s="5" t="str">
        <f t="shared" si="15"/>
        <v>百分比_属性ID_数值</v>
      </c>
      <c r="G46" s="5" t="str">
        <f t="shared" si="15"/>
        <v>buff_disc_02</v>
      </c>
      <c r="H46" s="5">
        <f t="shared" si="15"/>
        <v>7000</v>
      </c>
      <c r="I46" s="16" t="str">
        <f t="shared" si="16"/>
        <v>+60%</v>
      </c>
    </row>
    <row r="47" spans="1:9">
      <c r="A47" s="5">
        <f t="shared" si="11"/>
        <v>2</v>
      </c>
      <c r="B47" s="7">
        <f t="shared" si="12"/>
        <v>13</v>
      </c>
      <c r="C47" s="5">
        <f t="shared" si="13"/>
        <v>1</v>
      </c>
      <c r="D47" s="5" t="str">
        <f t="shared" si="13"/>
        <v>buff_name_2</v>
      </c>
      <c r="E47" s="7" t="str">
        <f t="shared" si="14"/>
        <v>0_20_65</v>
      </c>
      <c r="F47" s="5" t="str">
        <f t="shared" si="15"/>
        <v>百分比_属性ID_数值</v>
      </c>
      <c r="G47" s="5" t="str">
        <f t="shared" si="15"/>
        <v>buff_disc_02</v>
      </c>
      <c r="H47" s="5">
        <f t="shared" si="15"/>
        <v>7000</v>
      </c>
      <c r="I47" s="16" t="str">
        <f t="shared" si="16"/>
        <v>+65%</v>
      </c>
    </row>
    <row r="48" spans="1:9">
      <c r="A48" s="5">
        <f t="shared" si="11"/>
        <v>2</v>
      </c>
      <c r="B48" s="7">
        <f t="shared" si="12"/>
        <v>14</v>
      </c>
      <c r="C48" s="5">
        <f t="shared" si="13"/>
        <v>1</v>
      </c>
      <c r="D48" s="5" t="str">
        <f t="shared" si="13"/>
        <v>buff_name_2</v>
      </c>
      <c r="E48" s="7" t="str">
        <f t="shared" si="14"/>
        <v>0_20_70</v>
      </c>
      <c r="F48" s="5" t="str">
        <f t="shared" si="15"/>
        <v>百分比_属性ID_数值</v>
      </c>
      <c r="G48" s="5" t="str">
        <f t="shared" si="15"/>
        <v>buff_disc_02</v>
      </c>
      <c r="H48" s="5">
        <f t="shared" si="15"/>
        <v>7000</v>
      </c>
      <c r="I48" s="16" t="str">
        <f t="shared" si="16"/>
        <v>+70%</v>
      </c>
    </row>
    <row r="49" spans="1:9">
      <c r="A49" s="5">
        <f t="shared" si="11"/>
        <v>2</v>
      </c>
      <c r="B49" s="7">
        <f t="shared" si="12"/>
        <v>15</v>
      </c>
      <c r="C49" s="5">
        <f t="shared" si="13"/>
        <v>1</v>
      </c>
      <c r="D49" s="5" t="str">
        <f t="shared" si="13"/>
        <v>buff_name_2</v>
      </c>
      <c r="E49" s="7" t="str">
        <f t="shared" si="14"/>
        <v>0_20_75</v>
      </c>
      <c r="F49" s="5" t="str">
        <f t="shared" si="15"/>
        <v>百分比_属性ID_数值</v>
      </c>
      <c r="G49" s="5" t="str">
        <f t="shared" si="15"/>
        <v>buff_disc_02</v>
      </c>
      <c r="H49" s="5">
        <f t="shared" si="15"/>
        <v>7000</v>
      </c>
      <c r="I49" s="16" t="str">
        <f t="shared" si="16"/>
        <v>+75%</v>
      </c>
    </row>
    <row r="50" spans="1:9">
      <c r="A50" s="5">
        <f t="shared" si="11"/>
        <v>2</v>
      </c>
      <c r="B50" s="7">
        <f t="shared" si="12"/>
        <v>16</v>
      </c>
      <c r="C50" s="5">
        <f t="shared" si="13"/>
        <v>1</v>
      </c>
      <c r="D50" s="5" t="str">
        <f t="shared" si="13"/>
        <v>buff_name_2</v>
      </c>
      <c r="E50" s="7" t="str">
        <f t="shared" si="14"/>
        <v>0_20_80</v>
      </c>
      <c r="F50" s="5" t="str">
        <f t="shared" si="15"/>
        <v>百分比_属性ID_数值</v>
      </c>
      <c r="G50" s="5" t="str">
        <f t="shared" si="15"/>
        <v>buff_disc_02</v>
      </c>
      <c r="H50" s="5">
        <f t="shared" si="15"/>
        <v>7000</v>
      </c>
      <c r="I50" s="16" t="str">
        <f t="shared" si="16"/>
        <v>+80%</v>
      </c>
    </row>
    <row r="51" spans="1:9">
      <c r="A51" s="5">
        <f>A$13</f>
        <v>2</v>
      </c>
      <c r="B51" s="7">
        <f>B$13+1+ROW(B51)-ROW(B$36)</f>
        <v>17</v>
      </c>
      <c r="C51" s="5">
        <f>C$13</f>
        <v>1</v>
      </c>
      <c r="D51" s="5" t="str">
        <f>D$13</f>
        <v>buff_name_2</v>
      </c>
      <c r="E51" s="7" t="str">
        <f>"0_20_"&amp;SUBSTITUTE(E$13,"0_20_","")+5*(B51-1)</f>
        <v>0_20_85</v>
      </c>
      <c r="F51" s="5" t="str">
        <f>F$13</f>
        <v>百分比_属性ID_数值</v>
      </c>
      <c r="G51" s="5" t="str">
        <f>G$13</f>
        <v>buff_disc_02</v>
      </c>
      <c r="H51" s="5">
        <f>H$13</f>
        <v>7000</v>
      </c>
      <c r="I51" s="16" t="str">
        <f>"+"&amp;SUBSTITUTE(SUBSTITUTE(I$13,"+",""),"%","")+5*(B51-1)&amp;"%"</f>
        <v>+85%</v>
      </c>
    </row>
    <row r="52" spans="1:9">
      <c r="A52" s="5">
        <f t="shared" si="11"/>
        <v>2</v>
      </c>
      <c r="B52" s="7">
        <f t="shared" si="12"/>
        <v>18</v>
      </c>
      <c r="C52" s="5">
        <f t="shared" si="13"/>
        <v>1</v>
      </c>
      <c r="D52" s="5" t="str">
        <f t="shared" si="13"/>
        <v>buff_name_2</v>
      </c>
      <c r="E52" s="7" t="str">
        <f t="shared" ref="E52:E54" si="17">"0_20_"&amp;SUBSTITUTE(E$13,"0_20_","")+5*(B52-1)</f>
        <v>0_20_90</v>
      </c>
      <c r="F52" s="5" t="str">
        <f t="shared" si="15"/>
        <v>百分比_属性ID_数值</v>
      </c>
      <c r="G52" s="5" t="str">
        <f t="shared" si="15"/>
        <v>buff_disc_02</v>
      </c>
      <c r="H52" s="5">
        <f t="shared" si="15"/>
        <v>7000</v>
      </c>
      <c r="I52" s="16" t="str">
        <f t="shared" ref="I52:I54" si="18">"+"&amp;SUBSTITUTE(SUBSTITUTE(I$13,"+",""),"%","")+5*(B52-1)&amp;"%"</f>
        <v>+90%</v>
      </c>
    </row>
    <row r="53" spans="1:9">
      <c r="A53" s="5">
        <f t="shared" si="11"/>
        <v>2</v>
      </c>
      <c r="B53" s="7">
        <f t="shared" si="12"/>
        <v>19</v>
      </c>
      <c r="C53" s="5">
        <f t="shared" ref="C53:D54" si="19">C$13</f>
        <v>1</v>
      </c>
      <c r="D53" s="5" t="str">
        <f t="shared" si="19"/>
        <v>buff_name_2</v>
      </c>
      <c r="E53" s="7" t="str">
        <f t="shared" si="17"/>
        <v>0_20_95</v>
      </c>
      <c r="F53" s="5" t="str">
        <f t="shared" ref="F53:H54" si="20">F$13</f>
        <v>百分比_属性ID_数值</v>
      </c>
      <c r="G53" s="5" t="str">
        <f t="shared" si="20"/>
        <v>buff_disc_02</v>
      </c>
      <c r="H53" s="5">
        <f t="shared" si="20"/>
        <v>7000</v>
      </c>
      <c r="I53" s="16" t="str">
        <f t="shared" si="18"/>
        <v>+95%</v>
      </c>
    </row>
    <row r="54" spans="1:9">
      <c r="A54" s="5">
        <f t="shared" si="11"/>
        <v>2</v>
      </c>
      <c r="B54" s="7">
        <f t="shared" si="12"/>
        <v>20</v>
      </c>
      <c r="C54" s="5">
        <f t="shared" si="19"/>
        <v>1</v>
      </c>
      <c r="D54" s="5" t="str">
        <f t="shared" si="19"/>
        <v>buff_name_2</v>
      </c>
      <c r="E54" s="7" t="str">
        <f t="shared" si="17"/>
        <v>0_20_100</v>
      </c>
      <c r="F54" s="5" t="str">
        <f t="shared" si="20"/>
        <v>百分比_属性ID_数值</v>
      </c>
      <c r="G54" s="5" t="str">
        <f t="shared" si="20"/>
        <v>buff_disc_02</v>
      </c>
      <c r="H54" s="5">
        <f t="shared" si="20"/>
        <v>7000</v>
      </c>
      <c r="I54" s="16" t="str">
        <f t="shared" si="18"/>
        <v>+100%</v>
      </c>
    </row>
    <row r="55" spans="1:9">
      <c r="A55" s="13">
        <f>A$14</f>
        <v>3</v>
      </c>
      <c r="B55" s="14">
        <f>B$14+1+ROW(B55)-ROW(B$55)</f>
        <v>2</v>
      </c>
      <c r="C55" s="13">
        <f>C$14</f>
        <v>2</v>
      </c>
      <c r="D55" s="13" t="str">
        <f>D$14</f>
        <v>buff_name_3</v>
      </c>
      <c r="E55" s="14" t="str">
        <f>"0_0_"&amp;SUBSTITUTE(E$14,"0_0_","")+5*(B55-1)</f>
        <v>0_0_10</v>
      </c>
      <c r="F55" s="13" t="str">
        <f>F$14</f>
        <v>百分比_占位符_数值</v>
      </c>
      <c r="G55" s="13" t="str">
        <f>G$14</f>
        <v>buff_disc_03</v>
      </c>
      <c r="H55" s="13" t="str">
        <f>H$14</f>
        <v>clock</v>
      </c>
      <c r="I55" s="17" t="str">
        <f>"-"&amp;SUBSTITUTE(SUBSTITUTE(I$14,"-",""),"%","")+5*(B55-1)&amp;"%"</f>
        <v>-10%</v>
      </c>
    </row>
    <row r="56" spans="1:9">
      <c r="A56" s="13">
        <f t="shared" ref="A56:A62" si="21">A$14</f>
        <v>3</v>
      </c>
      <c r="B56" s="14">
        <f t="shared" ref="B56:B62" si="22">B$14+1+ROW(B56)-ROW(B$55)</f>
        <v>3</v>
      </c>
      <c r="C56" s="13">
        <f t="shared" ref="C56:D62" si="23">C$14</f>
        <v>2</v>
      </c>
      <c r="D56" s="13" t="str">
        <f t="shared" si="23"/>
        <v>buff_name_3</v>
      </c>
      <c r="E56" s="14" t="str">
        <f t="shared" ref="E56:E62" si="24">"0_0_"&amp;SUBSTITUTE(E$14,"0_0_","")+5*(B56-1)</f>
        <v>0_0_15</v>
      </c>
      <c r="F56" s="13" t="str">
        <f t="shared" ref="F56:H62" si="25">F$14</f>
        <v>百分比_占位符_数值</v>
      </c>
      <c r="G56" s="13" t="str">
        <f t="shared" si="25"/>
        <v>buff_disc_03</v>
      </c>
      <c r="H56" s="13" t="str">
        <f t="shared" si="25"/>
        <v>clock</v>
      </c>
      <c r="I56" s="17" t="str">
        <f t="shared" ref="I56:I62" si="26">"-"&amp;SUBSTITUTE(SUBSTITUTE(I$14,"-",""),"%","")+5*(B56-1)&amp;"%"</f>
        <v>-15%</v>
      </c>
    </row>
    <row r="57" spans="1:9">
      <c r="A57" s="13">
        <f t="shared" si="21"/>
        <v>3</v>
      </c>
      <c r="B57" s="14">
        <f t="shared" si="22"/>
        <v>4</v>
      </c>
      <c r="C57" s="13">
        <f t="shared" si="23"/>
        <v>2</v>
      </c>
      <c r="D57" s="13" t="str">
        <f t="shared" si="23"/>
        <v>buff_name_3</v>
      </c>
      <c r="E57" s="14" t="str">
        <f t="shared" si="24"/>
        <v>0_0_20</v>
      </c>
      <c r="F57" s="13" t="str">
        <f t="shared" si="25"/>
        <v>百分比_占位符_数值</v>
      </c>
      <c r="G57" s="13" t="str">
        <f t="shared" si="25"/>
        <v>buff_disc_03</v>
      </c>
      <c r="H57" s="13" t="str">
        <f t="shared" si="25"/>
        <v>clock</v>
      </c>
      <c r="I57" s="17" t="str">
        <f t="shared" si="26"/>
        <v>-20%</v>
      </c>
    </row>
    <row r="58" spans="1:9">
      <c r="A58" s="13">
        <f t="shared" si="21"/>
        <v>3</v>
      </c>
      <c r="B58" s="14">
        <f t="shared" si="22"/>
        <v>5</v>
      </c>
      <c r="C58" s="13">
        <f t="shared" si="23"/>
        <v>2</v>
      </c>
      <c r="D58" s="13" t="str">
        <f t="shared" si="23"/>
        <v>buff_name_3</v>
      </c>
      <c r="E58" s="14" t="str">
        <f t="shared" si="24"/>
        <v>0_0_25</v>
      </c>
      <c r="F58" s="13" t="str">
        <f t="shared" si="25"/>
        <v>百分比_占位符_数值</v>
      </c>
      <c r="G58" s="13" t="str">
        <f t="shared" si="25"/>
        <v>buff_disc_03</v>
      </c>
      <c r="H58" s="13" t="str">
        <f t="shared" si="25"/>
        <v>clock</v>
      </c>
      <c r="I58" s="17" t="str">
        <f t="shared" si="26"/>
        <v>-25%</v>
      </c>
    </row>
    <row r="59" spans="1:9">
      <c r="A59" s="13">
        <f t="shared" si="21"/>
        <v>3</v>
      </c>
      <c r="B59" s="14">
        <f t="shared" si="22"/>
        <v>6</v>
      </c>
      <c r="C59" s="13">
        <f t="shared" si="23"/>
        <v>2</v>
      </c>
      <c r="D59" s="13" t="str">
        <f t="shared" si="23"/>
        <v>buff_name_3</v>
      </c>
      <c r="E59" s="14" t="str">
        <f t="shared" si="24"/>
        <v>0_0_30</v>
      </c>
      <c r="F59" s="13" t="str">
        <f t="shared" si="25"/>
        <v>百分比_占位符_数值</v>
      </c>
      <c r="G59" s="13" t="str">
        <f t="shared" si="25"/>
        <v>buff_disc_03</v>
      </c>
      <c r="H59" s="13" t="str">
        <f t="shared" si="25"/>
        <v>clock</v>
      </c>
      <c r="I59" s="17" t="str">
        <f t="shared" si="26"/>
        <v>-30%</v>
      </c>
    </row>
    <row r="60" spans="1:9">
      <c r="A60" s="13">
        <f t="shared" si="21"/>
        <v>3</v>
      </c>
      <c r="B60" s="14">
        <f t="shared" si="22"/>
        <v>7</v>
      </c>
      <c r="C60" s="13">
        <f t="shared" si="23"/>
        <v>2</v>
      </c>
      <c r="D60" s="13" t="str">
        <f t="shared" si="23"/>
        <v>buff_name_3</v>
      </c>
      <c r="E60" s="14" t="str">
        <f t="shared" si="24"/>
        <v>0_0_35</v>
      </c>
      <c r="F60" s="13" t="str">
        <f t="shared" si="25"/>
        <v>百分比_占位符_数值</v>
      </c>
      <c r="G60" s="13" t="str">
        <f t="shared" si="25"/>
        <v>buff_disc_03</v>
      </c>
      <c r="H60" s="13" t="str">
        <f t="shared" si="25"/>
        <v>clock</v>
      </c>
      <c r="I60" s="17" t="str">
        <f t="shared" si="26"/>
        <v>-35%</v>
      </c>
    </row>
    <row r="61" spans="1:9">
      <c r="A61" s="13">
        <f t="shared" si="21"/>
        <v>3</v>
      </c>
      <c r="B61" s="14">
        <f t="shared" si="22"/>
        <v>8</v>
      </c>
      <c r="C61" s="13">
        <f t="shared" si="23"/>
        <v>2</v>
      </c>
      <c r="D61" s="13" t="str">
        <f t="shared" si="23"/>
        <v>buff_name_3</v>
      </c>
      <c r="E61" s="14" t="str">
        <f t="shared" si="24"/>
        <v>0_0_40</v>
      </c>
      <c r="F61" s="13" t="str">
        <f t="shared" si="25"/>
        <v>百分比_占位符_数值</v>
      </c>
      <c r="G61" s="13" t="str">
        <f t="shared" si="25"/>
        <v>buff_disc_03</v>
      </c>
      <c r="H61" s="13" t="str">
        <f t="shared" si="25"/>
        <v>clock</v>
      </c>
      <c r="I61" s="17" t="str">
        <f t="shared" si="26"/>
        <v>-40%</v>
      </c>
    </row>
    <row r="62" spans="1:9">
      <c r="A62" s="13">
        <f t="shared" si="21"/>
        <v>3</v>
      </c>
      <c r="B62" s="14">
        <f t="shared" si="22"/>
        <v>9</v>
      </c>
      <c r="C62" s="13">
        <f t="shared" si="23"/>
        <v>2</v>
      </c>
      <c r="D62" s="13" t="str">
        <f t="shared" si="23"/>
        <v>buff_name_3</v>
      </c>
      <c r="E62" s="14" t="str">
        <f t="shared" si="24"/>
        <v>0_0_45</v>
      </c>
      <c r="F62" s="13" t="str">
        <f t="shared" si="25"/>
        <v>百分比_占位符_数值</v>
      </c>
      <c r="G62" s="13" t="str">
        <f t="shared" si="25"/>
        <v>buff_disc_03</v>
      </c>
      <c r="H62" s="13" t="str">
        <f t="shared" si="25"/>
        <v>clock</v>
      </c>
      <c r="I62" s="17" t="str">
        <f t="shared" si="26"/>
        <v>-45%</v>
      </c>
    </row>
    <row r="63" spans="1:9">
      <c r="A63" s="13">
        <f>A$14</f>
        <v>3</v>
      </c>
      <c r="B63" s="14">
        <f>B$14+1+ROW(B63)-ROW(B$55)</f>
        <v>10</v>
      </c>
      <c r="C63" s="13">
        <f>C$14</f>
        <v>2</v>
      </c>
      <c r="D63" s="13" t="str">
        <f>D$14</f>
        <v>buff_name_3</v>
      </c>
      <c r="E63" s="14" t="str">
        <f>"0_0_"&amp;SUBSTITUTE(E$14,"0_0_","")+5*(B63-1)</f>
        <v>0_0_50</v>
      </c>
      <c r="F63" s="13" t="str">
        <f>F$14</f>
        <v>百分比_占位符_数值</v>
      </c>
      <c r="G63" s="13" t="str">
        <f>G$14</f>
        <v>buff_disc_03</v>
      </c>
      <c r="H63" s="13" t="str">
        <f>H$14</f>
        <v>clock</v>
      </c>
      <c r="I63" s="17" t="str">
        <f>"-"&amp;SUBSTITUTE(SUBSTITUTE(I$14,"-",""),"%","")+5*(B63-1)&amp;"%"</f>
        <v>-50%</v>
      </c>
    </row>
    <row r="64" spans="1:9" s="2" customFormat="1">
      <c r="A64" s="18">
        <f>A$15</f>
        <v>4</v>
      </c>
      <c r="B64" s="19">
        <f>B$15+1+ROW(B64)-ROW(B$64)</f>
        <v>2</v>
      </c>
      <c r="C64" s="18">
        <f>C$15</f>
        <v>3</v>
      </c>
      <c r="D64" s="18" t="str">
        <f>D$15</f>
        <v>buff_name_4</v>
      </c>
      <c r="E64" s="19" t="str">
        <f>"1_0_"&amp;SUBSTITUTE(E$15,"1_0_","")+1*(B64-2)</f>
        <v>1_0_1</v>
      </c>
      <c r="F64" s="18" t="str">
        <f t="shared" ref="F64:H65" si="27">F$15</f>
        <v>非百分比_占位符_数值</v>
      </c>
      <c r="G64" s="18" t="str">
        <f t="shared" si="27"/>
        <v>buff_disc_04</v>
      </c>
      <c r="H64" s="18" t="str">
        <f t="shared" si="27"/>
        <v>mujia</v>
      </c>
      <c r="I64" s="20" t="str">
        <f>"+"&amp;SUBSTITUTE(I$15,"+","")+1*(B64-2)</f>
        <v>+1</v>
      </c>
    </row>
    <row r="65" spans="1:9" s="2" customFormat="1">
      <c r="A65" s="18">
        <f>A$15</f>
        <v>4</v>
      </c>
      <c r="B65" s="19">
        <f>B$15+1+ROW(B65)-ROW(B$64)</f>
        <v>3</v>
      </c>
      <c r="C65" s="18">
        <f>C$15</f>
        <v>3</v>
      </c>
      <c r="D65" s="18" t="str">
        <f>D$15</f>
        <v>buff_name_4</v>
      </c>
      <c r="E65" s="19" t="str">
        <f>"1_0_"&amp;SUBSTITUTE(E$15,"1_0_","")+1*(B65-2)</f>
        <v>1_0_2</v>
      </c>
      <c r="F65" s="18" t="str">
        <f t="shared" si="27"/>
        <v>非百分比_占位符_数值</v>
      </c>
      <c r="G65" s="18" t="str">
        <f t="shared" si="27"/>
        <v>buff_disc_04</v>
      </c>
      <c r="H65" s="18" t="str">
        <f t="shared" si="27"/>
        <v>mujia</v>
      </c>
      <c r="I65" s="20" t="str">
        <f>"+"&amp;SUBSTITUTE(I$15,"+","")+1*(B65-2)</f>
        <v>+2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建筑效果_3_BuildEffect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建筑BUFF</dc:title>
  <dc:creator/>
  <cp:lastModifiedBy/>
  <dcterms:created xsi:type="dcterms:W3CDTF">2006-09-13T11:21:51Z</dcterms:created>
  <dcterms:modified xsi:type="dcterms:W3CDTF">2016-09-05T03:55:06Z</dcterms:modified>
</cp:coreProperties>
</file>