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080" windowHeight="13050"/>
  </bookViews>
  <sheets>
    <sheet name="角色升级表_3_upgrade" sheetId="1" r:id="rId1"/>
    <sheet name="角色升级表_1_upgrade" sheetId="2" r:id="rId2"/>
    <sheet name="建筑_1_1111" sheetId="6" r:id="rId3"/>
  </sheets>
  <calcPr calcId="124519" concurrentCalc="0"/>
</workbook>
</file>

<file path=xl/calcChain.xml><?xml version="1.0" encoding="utf-8"?>
<calcChain xmlns="http://schemas.openxmlformats.org/spreadsheetml/2006/main">
  <c r="P84" i="6"/>
  <c r="P83" s="1"/>
  <c r="P82" s="1"/>
  <c r="P81" s="1"/>
  <c r="P80" s="1"/>
  <c r="P79" s="1"/>
  <c r="P78" s="1"/>
  <c r="P77" s="1"/>
  <c r="P76" s="1"/>
  <c r="P75" s="1"/>
  <c r="P74" s="1"/>
  <c r="P73" s="1"/>
  <c r="P72" s="1"/>
  <c r="P71" s="1"/>
  <c r="P70" s="1"/>
  <c r="P69" s="1"/>
  <c r="P68" s="1"/>
  <c r="P67" s="1"/>
  <c r="P66" s="1"/>
  <c r="P65" s="1"/>
  <c r="P64" s="1"/>
  <c r="P63" s="1"/>
  <c r="P62" s="1"/>
  <c r="P61" s="1"/>
  <c r="P60" s="1"/>
  <c r="P59" s="1"/>
  <c r="P58" s="1"/>
  <c r="P57" s="1"/>
  <c r="P56" s="1"/>
  <c r="P55" s="1"/>
  <c r="P54" s="1"/>
  <c r="P53" s="1"/>
  <c r="P52" s="1"/>
  <c r="P51" s="1"/>
  <c r="P50" s="1"/>
  <c r="P49" s="1"/>
  <c r="P48" s="1"/>
  <c r="P47" s="1"/>
  <c r="P46" s="1"/>
  <c r="P45" s="1"/>
  <c r="P44" s="1"/>
  <c r="P43" s="1"/>
  <c r="P42" s="1"/>
  <c r="P41" s="1"/>
  <c r="P40" s="1"/>
  <c r="P39" s="1"/>
  <c r="P38" s="1"/>
  <c r="P37" s="1"/>
  <c r="P36" s="1"/>
  <c r="P35" s="1"/>
  <c r="P34" s="1"/>
  <c r="P33" s="1"/>
  <c r="P32" s="1"/>
  <c r="P31" s="1"/>
  <c r="P30" s="1"/>
  <c r="P85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N9"/>
  <c r="N10" s="1"/>
  <c r="N8"/>
  <c r="N11" l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M30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J59"/>
  <c r="J58"/>
  <c r="J57"/>
  <c r="J54"/>
  <c r="J53"/>
  <c r="J52"/>
  <c r="J51"/>
  <c r="J50"/>
  <c r="J49"/>
  <c r="J48"/>
  <c r="J46"/>
  <c r="J45"/>
  <c r="J43"/>
  <c r="J42"/>
  <c r="J39"/>
  <c r="J36"/>
  <c r="J35"/>
  <c r="J33"/>
  <c r="J32"/>
  <c r="J31"/>
  <c r="J28"/>
  <c r="J27"/>
  <c r="J25"/>
  <c r="J24"/>
  <c r="J20"/>
  <c r="J19"/>
  <c r="J17"/>
  <c r="J15"/>
  <c r="J11"/>
  <c r="J9"/>
  <c r="J7"/>
  <c r="J3"/>
  <c r="J2"/>
  <c r="H55"/>
  <c r="H47"/>
  <c r="H41"/>
  <c r="J41" s="1"/>
  <c r="I35"/>
  <c r="H35"/>
  <c r="H31"/>
  <c r="H29"/>
  <c r="H27"/>
  <c r="H26"/>
  <c r="H23"/>
  <c r="H22"/>
  <c r="I19"/>
  <c r="H19"/>
  <c r="I16"/>
  <c r="H16"/>
  <c r="H15"/>
  <c r="H13"/>
  <c r="J13" s="1"/>
  <c r="H11"/>
  <c r="H10"/>
  <c r="H8"/>
  <c r="I6"/>
  <c r="H6"/>
  <c r="H5"/>
  <c r="J5" s="1"/>
  <c r="G60"/>
  <c r="J60" s="1"/>
  <c r="G59"/>
  <c r="G56"/>
  <c r="J56" s="1"/>
  <c r="G55"/>
  <c r="J55" s="1"/>
  <c r="G53"/>
  <c r="G51"/>
  <c r="G49"/>
  <c r="G47"/>
  <c r="J47" s="1"/>
  <c r="G44"/>
  <c r="J44" s="1"/>
  <c r="G43"/>
  <c r="G41"/>
  <c r="G40"/>
  <c r="J40" s="1"/>
  <c r="G38"/>
  <c r="J38" s="1"/>
  <c r="G37"/>
  <c r="J37" s="1"/>
  <c r="G35"/>
  <c r="G34"/>
  <c r="J34" s="1"/>
  <c r="G33"/>
  <c r="G31"/>
  <c r="G30"/>
  <c r="J30" s="1"/>
  <c r="G29"/>
  <c r="J29" s="1"/>
  <c r="G27"/>
  <c r="G26"/>
  <c r="J26" s="1"/>
  <c r="G25"/>
  <c r="G23"/>
  <c r="J23" s="1"/>
  <c r="G22"/>
  <c r="J22" s="1"/>
  <c r="G21"/>
  <c r="J21" s="1"/>
  <c r="G19"/>
  <c r="G18"/>
  <c r="J18" s="1"/>
  <c r="G17"/>
  <c r="G16"/>
  <c r="J16" s="1"/>
  <c r="G15"/>
  <c r="G14"/>
  <c r="J14" s="1"/>
  <c r="G13"/>
  <c r="G12"/>
  <c r="J12" s="1"/>
  <c r="G11"/>
  <c r="G10"/>
  <c r="J10" s="1"/>
  <c r="G9"/>
  <c r="G8"/>
  <c r="J8" s="1"/>
  <c r="G7"/>
  <c r="G6"/>
  <c r="J6" s="1"/>
  <c r="G5"/>
  <c r="I4"/>
  <c r="H4"/>
  <c r="G4"/>
  <c r="J4" s="1"/>
  <c r="G3"/>
  <c r="I3" i="2" l="1"/>
  <c r="I2"/>
</calcChain>
</file>

<file path=xl/sharedStrings.xml><?xml version="1.0" encoding="utf-8"?>
<sst xmlns="http://schemas.openxmlformats.org/spreadsheetml/2006/main" count="527" uniqueCount="282">
  <si>
    <t>id</t>
  </si>
  <si>
    <t>玩家等级</t>
  </si>
  <si>
    <t>玩家经验</t>
  </si>
  <si>
    <t>解锁道具物品【 道具 ： id_value  建筑： id_level ,逗号隔开 】</t>
  </si>
  <si>
    <t>玩家钻石换金币基准系数</t>
  </si>
  <si>
    <t>int</t>
  </si>
  <si>
    <t>string</t>
  </si>
  <si>
    <t>A</t>
  </si>
  <si>
    <t>level</t>
  </si>
  <si>
    <t>exp</t>
  </si>
  <si>
    <t>award</t>
  </si>
  <si>
    <t>unlocking</t>
  </si>
  <si>
    <t>changegoldparam</t>
  </si>
  <si>
    <t>1-1000</t>
  </si>
  <si>
    <t>0-100000000</t>
  </si>
  <si>
    <t>1-100000</t>
  </si>
  <si>
    <t>10010012_1</t>
  </si>
  <si>
    <t>2_2</t>
  </si>
  <si>
    <t>2_3</t>
  </si>
  <si>
    <t>10010032_1</t>
  </si>
  <si>
    <t>2_4</t>
  </si>
  <si>
    <t>10010143_1</t>
  </si>
  <si>
    <t>10010144_1</t>
  </si>
  <si>
    <t>2_5</t>
  </si>
  <si>
    <t>10010026_1</t>
  </si>
  <si>
    <t>10010020_1</t>
  </si>
  <si>
    <t>2_6</t>
  </si>
  <si>
    <t>10010029_1</t>
  </si>
  <si>
    <t>10010055_1</t>
  </si>
  <si>
    <t>10010121_1</t>
  </si>
  <si>
    <t>10010015_1</t>
  </si>
  <si>
    <t>10010150_1</t>
  </si>
  <si>
    <t>2_7</t>
  </si>
  <si>
    <t>10010126_1</t>
  </si>
  <si>
    <t>10010028_1</t>
  </si>
  <si>
    <t>10010027_1</t>
  </si>
  <si>
    <t>2_8</t>
  </si>
  <si>
    <t>10010125_1</t>
  </si>
  <si>
    <t>2_9</t>
  </si>
  <si>
    <t>2_10</t>
  </si>
  <si>
    <t>2_15</t>
  </si>
  <si>
    <t>2_20</t>
  </si>
  <si>
    <t>前提等级</t>
  </si>
  <si>
    <t>备注</t>
  </si>
  <si>
    <t>建造消耗人气值</t>
  </si>
  <si>
    <t>装饰物增加人气值</t>
  </si>
  <si>
    <r>
      <rPr>
        <sz val="10"/>
        <color indexed="8"/>
        <rFont val="幼圆"/>
        <family val="3"/>
        <charset val="134"/>
      </rPr>
      <t xml:space="preserve">建筑类型
0、系统自带不可建
1、功能
2、游乐设施
3、初级生产
</t>
    </r>
    <r>
      <rPr>
        <b/>
        <sz val="10"/>
        <color rgb="FFFF0000"/>
        <rFont val="幼圆"/>
        <family val="3"/>
        <charset val="134"/>
      </rPr>
      <t>4、无用</t>
    </r>
    <r>
      <rPr>
        <sz val="10"/>
        <color indexed="8"/>
        <rFont val="幼圆"/>
        <family val="3"/>
        <charset val="134"/>
      </rPr>
      <t xml:space="preserve">
5、地标              6、装饰物
7、道路
8、高级合成
9、玩法建筑</t>
    </r>
  </si>
  <si>
    <t>LV</t>
  </si>
  <si>
    <t>消耗人气总和</t>
  </si>
  <si>
    <t>增加人气总和</t>
  </si>
  <si>
    <t>建筑名</t>
  </si>
  <si>
    <t>旋转木马</t>
  </si>
  <si>
    <t>凯蒂小木屋</t>
  </si>
  <si>
    <t>自行车出租屋</t>
  </si>
  <si>
    <t>自行车出租屋，飞艇坪，美乐蒂小木屋</t>
  </si>
  <si>
    <t>kitty主题餐厅</t>
  </si>
  <si>
    <t>kitty主题剧院，库洛米小木屋</t>
  </si>
  <si>
    <t>飞艇坪</t>
  </si>
  <si>
    <t>大耳狗小木屋</t>
  </si>
  <si>
    <t>美乐蒂小木屋</t>
  </si>
  <si>
    <t>咖啡屋，甜品店</t>
  </si>
  <si>
    <t>kitty主题剧院</t>
  </si>
  <si>
    <t>棉花糖车</t>
  </si>
  <si>
    <t>酷洛米小木屋</t>
  </si>
  <si>
    <t>摩天轮</t>
  </si>
  <si>
    <t>咖啡杯，汉堡店，双子星小木屋</t>
  </si>
  <si>
    <t>咖啡屋</t>
  </si>
  <si>
    <t>melody主题餐厅</t>
  </si>
  <si>
    <t>甜品店</t>
  </si>
  <si>
    <t>温柔飓风飞椅，凯蒂摩天轮</t>
  </si>
  <si>
    <t>简单迷宫</t>
  </si>
  <si>
    <t>初学者探险</t>
  </si>
  <si>
    <t>咖啡杯</t>
  </si>
  <si>
    <t>惊悚屋，热狗车</t>
  </si>
  <si>
    <t>汉堡店</t>
  </si>
  <si>
    <t>旅店，太鼓游戏</t>
  </si>
  <si>
    <t>双子星小木屋</t>
  </si>
  <si>
    <t>奥运礼品店，跳舞机</t>
  </si>
  <si>
    <t>糖果屋，酷企鹅跳楼机</t>
  </si>
  <si>
    <t>温柔飓风飞椅</t>
  </si>
  <si>
    <t>冒险海盗船，双子星旋转木马</t>
  </si>
  <si>
    <t>凯蒂摩天轮</t>
  </si>
  <si>
    <t>香粽茶楼</t>
  </si>
  <si>
    <t>双子水晶球</t>
  </si>
  <si>
    <t>飓风飞椅，巨蟹水晶球</t>
  </si>
  <si>
    <t>惊悚屋</t>
  </si>
  <si>
    <t>碰碰车，P&amp;J投篮机，狮子水晶球</t>
  </si>
  <si>
    <t>热狗车</t>
  </si>
  <si>
    <t>海盗船，幽灵古堡，处女水晶球</t>
  </si>
  <si>
    <t>旅店</t>
  </si>
  <si>
    <t>美乐蒂照相亭，天平水晶球</t>
  </si>
  <si>
    <t>太鼓游戏</t>
  </si>
  <si>
    <t>广寒宫，布丁狗转杯，鹊桥，天蝎水晶球</t>
  </si>
  <si>
    <t>奥运礼品店</t>
  </si>
  <si>
    <t>运动中心</t>
  </si>
  <si>
    <t>跳舞机</t>
  </si>
  <si>
    <t>海洋剧场</t>
  </si>
  <si>
    <t>糖果屋</t>
  </si>
  <si>
    <t>中华料理店</t>
  </si>
  <si>
    <t>酷企鹅跳楼机</t>
  </si>
  <si>
    <t>玩具屋</t>
  </si>
  <si>
    <t>冒险海盗船</t>
  </si>
  <si>
    <t>大耳狗蹦床</t>
  </si>
  <si>
    <t>双子星旋转木马</t>
  </si>
  <si>
    <t>melody舞台</t>
  </si>
  <si>
    <t>帕恰狗运动场</t>
  </si>
  <si>
    <t>melody转盘</t>
  </si>
  <si>
    <t>飓风飞椅</t>
  </si>
  <si>
    <t>迷宫</t>
  </si>
  <si>
    <t>巨蟹水晶球</t>
  </si>
  <si>
    <t>丛林探险</t>
  </si>
  <si>
    <t>碰碰车</t>
  </si>
  <si>
    <t>过山车</t>
  </si>
  <si>
    <t>P&amp;J投篮机</t>
  </si>
  <si>
    <t>马戏团</t>
  </si>
  <si>
    <t>狮子水晶球</t>
  </si>
  <si>
    <t>帕恰狗射击</t>
  </si>
  <si>
    <t>海盗船</t>
  </si>
  <si>
    <t>度假小屋</t>
  </si>
  <si>
    <t>幽灵古堡</t>
  </si>
  <si>
    <t>卡丁车赛道</t>
  </si>
  <si>
    <t>处女水晶球</t>
  </si>
  <si>
    <t>泳池乐园</t>
  </si>
  <si>
    <t>美乐蒂照相亭</t>
  </si>
  <si>
    <t>天平水晶球</t>
  </si>
  <si>
    <t>广寒宫</t>
  </si>
  <si>
    <t>布丁狗转杯</t>
  </si>
  <si>
    <t>鹊桥</t>
  </si>
  <si>
    <t>天蝎水晶球</t>
  </si>
  <si>
    <t>奖励
【 道具 ： id_value  建筑： id_level 】</t>
    <phoneticPr fontId="8" type="noConversion"/>
  </si>
  <si>
    <t>2_2</t>
    <phoneticPr fontId="8" type="noConversion"/>
  </si>
  <si>
    <t>2_3</t>
    <phoneticPr fontId="8" type="noConversion"/>
  </si>
  <si>
    <t>2_5</t>
    <phoneticPr fontId="8" type="noConversion"/>
  </si>
  <si>
    <t>2_15</t>
    <phoneticPr fontId="8" type="noConversion"/>
  </si>
  <si>
    <t>2_10</t>
    <phoneticPr fontId="8" type="noConversion"/>
  </si>
  <si>
    <t>10010033_1</t>
  </si>
  <si>
    <t>10010003_1</t>
  </si>
  <si>
    <t>10010007_1</t>
  </si>
  <si>
    <t>10010135_1</t>
  </si>
  <si>
    <t>10010166_1</t>
  </si>
  <si>
    <t>10010137_1</t>
  </si>
  <si>
    <t>10010159_1</t>
  </si>
  <si>
    <t>10010019_1</t>
  </si>
  <si>
    <t>10010133_1</t>
  </si>
  <si>
    <t>10010123_1</t>
  </si>
  <si>
    <t>10010141_1</t>
  </si>
  <si>
    <t>10010160_1</t>
  </si>
  <si>
    <t>蜜糖邦尼冰激凌车</t>
  </si>
  <si>
    <t>10010023_1</t>
  </si>
  <si>
    <t>大眼蛙小屋</t>
  </si>
  <si>
    <t>10010111_1</t>
  </si>
  <si>
    <t>丛林路标</t>
  </si>
  <si>
    <t>10010113_1</t>
  </si>
  <si>
    <t>凯蒂喷泉</t>
  </si>
  <si>
    <t>10010112_1</t>
  </si>
  <si>
    <t>丛林售贩机</t>
  </si>
  <si>
    <t>10010128_1</t>
  </si>
  <si>
    <t>10010129_1</t>
  </si>
  <si>
    <t>淘气猴热狗车</t>
  </si>
  <si>
    <t>10010130_1</t>
  </si>
  <si>
    <t>10010131_1</t>
  </si>
  <si>
    <t>美乐蒂棉花糖车</t>
  </si>
  <si>
    <t>10010132_1</t>
  </si>
  <si>
    <t>10010146_1</t>
  </si>
  <si>
    <t>淘气猴温泉</t>
  </si>
  <si>
    <t>10010169_1</t>
  </si>
  <si>
    <t>10010170_1</t>
  </si>
  <si>
    <t>丛林营帐</t>
  </si>
  <si>
    <t>10010172_1</t>
  </si>
  <si>
    <t>美乐蒂喷泉</t>
  </si>
  <si>
    <t>10010173_1</t>
  </si>
  <si>
    <t>10010175_1</t>
  </si>
  <si>
    <t>蜜糖气球</t>
  </si>
  <si>
    <t>10010177_1</t>
  </si>
  <si>
    <t>美乐蒂旋转木马</t>
  </si>
  <si>
    <t>凯蒂自行车出租屋</t>
  </si>
  <si>
    <t>凯蒂飞艇</t>
  </si>
  <si>
    <t>凯蒂主题舞台</t>
  </si>
  <si>
    <t>10010005_1</t>
  </si>
  <si>
    <t>大耳狗咖啡屋</t>
  </si>
  <si>
    <t>10010025_1</t>
  </si>
  <si>
    <t>美乐蒂摩天轮</t>
  </si>
  <si>
    <t>10010014_1</t>
  </si>
  <si>
    <t>蜜糖邦尼烘焙屋</t>
  </si>
  <si>
    <t>大耳狗咖啡杯</t>
  </si>
  <si>
    <t>10010021_1</t>
  </si>
  <si>
    <t>美乐蒂主题餐厅</t>
  </si>
  <si>
    <t>10010016_1</t>
  </si>
  <si>
    <t>飞椅</t>
  </si>
  <si>
    <t>10010142_1</t>
  </si>
  <si>
    <t>10010152_1</t>
  </si>
  <si>
    <t>贝克鸭迷宫</t>
  </si>
  <si>
    <t>帕恰狗大冒险</t>
  </si>
  <si>
    <t>酷洛米惊悚屋</t>
  </si>
  <si>
    <t>酷企鹅大太鼓</t>
  </si>
  <si>
    <t>10010147_1</t>
  </si>
  <si>
    <t>运动纪念品商店</t>
  </si>
  <si>
    <t>花小兔跳舞机</t>
  </si>
  <si>
    <t>10010148_1</t>
  </si>
  <si>
    <t>10010140_1</t>
  </si>
  <si>
    <t>大耳狗飓风飞椅</t>
  </si>
  <si>
    <t>10010022_1</t>
  </si>
  <si>
    <t>酷企鹅碰碰车</t>
  </si>
  <si>
    <t>帕蒂和吉米投篮机</t>
  </si>
  <si>
    <t>10010136_1</t>
  </si>
  <si>
    <t>酷洛米幽灵古堡</t>
  </si>
  <si>
    <t>美乐蒂照相屋</t>
  </si>
  <si>
    <t>布丁狗咖啡杯</t>
  </si>
  <si>
    <t>大眼蛙海洋剧场</t>
  </si>
  <si>
    <t>帕恰狗玩具店</t>
  </si>
  <si>
    <t>美乐蒂主题舞台</t>
  </si>
  <si>
    <t>淘气猴迷宫</t>
  </si>
  <si>
    <t>淘气猴丛林探险</t>
  </si>
  <si>
    <t>酷洛米飞车</t>
  </si>
  <si>
    <t>淘气猴马戏团</t>
  </si>
  <si>
    <t>休息亭</t>
  </si>
  <si>
    <t>饮料店</t>
  </si>
  <si>
    <t>10010163_1</t>
  </si>
  <si>
    <t>布丁狗甜品屋</t>
  </si>
  <si>
    <t>烘焙店</t>
  </si>
  <si>
    <t>10010164_1</t>
  </si>
  <si>
    <t>首饰店</t>
  </si>
  <si>
    <t>10010165_1</t>
  </si>
  <si>
    <t>布丁狗汉堡店</t>
  </si>
  <si>
    <t>10010057_1</t>
  </si>
  <si>
    <t>美乐蒂中华料理屋</t>
  </si>
  <si>
    <t>精品屋</t>
  </si>
  <si>
    <t>10010162_1</t>
  </si>
  <si>
    <t>烧烤店</t>
  </si>
  <si>
    <t>凯蒂主题餐厅</t>
  </si>
  <si>
    <t>10010004_1</t>
  </si>
  <si>
    <t>凯蒂奢侈品店</t>
  </si>
  <si>
    <t>10010167_1</t>
  </si>
  <si>
    <t>服装店</t>
  </si>
  <si>
    <t>10010161_1</t>
  </si>
  <si>
    <t>双子星礼品屋</t>
  </si>
  <si>
    <t>凯蒂市集</t>
  </si>
  <si>
    <t>10010037_1</t>
  </si>
  <si>
    <t>酷企鹅日式料理屋</t>
  </si>
  <si>
    <t>10010031_1</t>
  </si>
  <si>
    <t>双子星占卜屋</t>
  </si>
  <si>
    <t>10010034_1</t>
  </si>
  <si>
    <t>双子星天文台</t>
  </si>
  <si>
    <t>凯蒂家族中心</t>
  </si>
  <si>
    <t>10010038_1</t>
  </si>
  <si>
    <t>10010007_1,10010032_1,10010111_1</t>
  </si>
  <si>
    <t>10010025_1,10010031_1</t>
  </si>
  <si>
    <t>10010014_1,10010034_1</t>
  </si>
  <si>
    <t>10010027_1,10010161_1</t>
  </si>
  <si>
    <t>10010126_1,10010172_1</t>
  </si>
  <si>
    <t>10010021_1,10010128_1</t>
  </si>
  <si>
    <t>10010015_1,10010170_1</t>
  </si>
  <si>
    <t>10010035_1</t>
    <phoneticPr fontId="8" type="noConversion"/>
  </si>
  <si>
    <t>ID</t>
    <phoneticPr fontId="9" type="noConversion"/>
  </si>
  <si>
    <t>名称</t>
    <phoneticPr fontId="9" type="noConversion"/>
  </si>
  <si>
    <t>建筑ID</t>
    <phoneticPr fontId="9" type="noConversion"/>
  </si>
  <si>
    <t>开放等级</t>
    <phoneticPr fontId="9" type="noConversion"/>
  </si>
  <si>
    <t>角色等级</t>
    <phoneticPr fontId="9" type="noConversion"/>
  </si>
  <si>
    <t>开放建筑ID</t>
    <phoneticPr fontId="9" type="noConversion"/>
  </si>
  <si>
    <t>可用数据（开放建筑ID）</t>
    <phoneticPr fontId="9" type="noConversion"/>
  </si>
  <si>
    <t>10010038_1,10010129_1,10010152_1</t>
  </si>
  <si>
    <t>10010020_1,10010130_1,10010165_1</t>
  </si>
  <si>
    <t>10010131_1,10010135_1</t>
  </si>
  <si>
    <t>10010055_1,10010148_1</t>
  </si>
  <si>
    <t>10010057_1,10010159_1</t>
  </si>
  <si>
    <t>10010022_1,10010146_1</t>
  </si>
  <si>
    <t>10010136_1,10010162_1</t>
  </si>
  <si>
    <t>10010141_1,10010166_1,10010169_1</t>
  </si>
  <si>
    <t>10010054_1</t>
    <phoneticPr fontId="9" type="noConversion"/>
  </si>
  <si>
    <r>
      <t>2_2</t>
    </r>
    <r>
      <rPr>
        <sz val="11"/>
        <color theme="1"/>
        <rFont val="宋体"/>
        <family val="3"/>
        <charset val="134"/>
        <scheme val="minor"/>
      </rPr>
      <t>5</t>
    </r>
    <phoneticPr fontId="8" type="noConversion"/>
  </si>
  <si>
    <r>
      <t>2_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</t>
    </r>
    <phoneticPr fontId="8" type="noConversion"/>
  </si>
  <si>
    <r>
      <t>2_</t>
    </r>
    <r>
      <rPr>
        <sz val="11"/>
        <color theme="1"/>
        <rFont val="宋体"/>
        <family val="3"/>
        <charset val="134"/>
        <scheme val="minor"/>
      </rPr>
      <t>35</t>
    </r>
    <phoneticPr fontId="8" type="noConversion"/>
  </si>
  <si>
    <r>
      <t>2_</t>
    </r>
    <r>
      <rPr>
        <sz val="11"/>
        <color theme="1"/>
        <rFont val="宋体"/>
        <family val="3"/>
        <charset val="134"/>
        <scheme val="minor"/>
      </rPr>
      <t>40</t>
    </r>
    <phoneticPr fontId="8" type="noConversion"/>
  </si>
  <si>
    <r>
      <t>2_</t>
    </r>
    <r>
      <rPr>
        <sz val="11"/>
        <color theme="1"/>
        <rFont val="宋体"/>
        <family val="3"/>
        <charset val="134"/>
        <scheme val="minor"/>
      </rPr>
      <t>45</t>
    </r>
    <phoneticPr fontId="8" type="noConversion"/>
  </si>
  <si>
    <r>
      <t>2_</t>
    </r>
    <r>
      <rPr>
        <sz val="11"/>
        <color theme="1"/>
        <rFont val="宋体"/>
        <family val="3"/>
        <charset val="134"/>
        <scheme val="minor"/>
      </rPr>
      <t>50</t>
    </r>
    <phoneticPr fontId="8" type="noConversion"/>
  </si>
  <si>
    <t>10010132_1,10010137_1</t>
    <phoneticPr fontId="8" type="noConversion"/>
  </si>
  <si>
    <t>10010012_1,10010023_1</t>
    <phoneticPr fontId="8" type="noConversion"/>
  </si>
  <si>
    <t>10010144_1,10010035_1</t>
    <phoneticPr fontId="8" type="noConversion"/>
  </si>
  <si>
    <t>10010142_1</t>
    <phoneticPr fontId="8" type="noConversion"/>
  </si>
  <si>
    <r>
      <t>10010113_1</t>
    </r>
    <r>
      <rPr>
        <sz val="11"/>
        <color theme="1"/>
        <rFont val="宋体"/>
        <family val="3"/>
        <charset val="134"/>
        <scheme val="minor"/>
      </rPr>
      <t>,10010033_1</t>
    </r>
    <phoneticPr fontId="8" type="noConversion"/>
  </si>
  <si>
    <t>10010005_1</t>
    <phoneticPr fontId="8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</si>
  <si>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0010008_1,</t>
    </r>
    <r>
      <rPr>
        <sz val="11"/>
        <color theme="1"/>
        <rFont val="宋体"/>
        <charset val="134"/>
        <scheme val="minor"/>
      </rPr>
      <t>10010003_1,10010112_1</t>
    </r>
    <phoneticPr fontId="8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</si>
</sst>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幼圆"/>
      <family val="3"/>
      <charset val="134"/>
    </font>
    <font>
      <sz val="10"/>
      <color theme="1"/>
      <name val="幼圆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rgb="FFFF0000"/>
      <name val="幼圆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FF0000"/>
      <name val="幼圆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0" xfId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6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11" sqref="E11"/>
    </sheetView>
  </sheetViews>
  <sheetFormatPr defaultColWidth="9" defaultRowHeight="13.5"/>
  <cols>
    <col min="1" max="2" width="9" style="17"/>
    <col min="3" max="3" width="20.75" style="17" customWidth="1"/>
    <col min="4" max="4" width="41.125" style="16" customWidth="1"/>
    <col min="5" max="5" width="71.875" style="16" customWidth="1"/>
    <col min="6" max="6" width="20.5" style="16" customWidth="1"/>
    <col min="7" max="16384" width="9" style="17"/>
  </cols>
  <sheetData>
    <row r="1" spans="1:6" ht="27">
      <c r="A1" s="16" t="s">
        <v>0</v>
      </c>
      <c r="B1" s="16" t="s">
        <v>1</v>
      </c>
      <c r="C1" s="16" t="s">
        <v>2</v>
      </c>
      <c r="D1" s="16" t="s">
        <v>129</v>
      </c>
      <c r="E1" s="16" t="s">
        <v>3</v>
      </c>
      <c r="F1" s="16" t="s">
        <v>4</v>
      </c>
    </row>
    <row r="2" spans="1:6">
      <c r="A2" s="16" t="s">
        <v>5</v>
      </c>
      <c r="B2" s="16" t="s">
        <v>5</v>
      </c>
      <c r="C2" s="16" t="s">
        <v>5</v>
      </c>
      <c r="D2" s="16" t="s">
        <v>6</v>
      </c>
      <c r="E2" s="16" t="s">
        <v>6</v>
      </c>
      <c r="F2" s="16" t="s">
        <v>5</v>
      </c>
    </row>
    <row r="3" spans="1:6">
      <c r="A3" s="16" t="s">
        <v>7</v>
      </c>
      <c r="B3" s="16" t="s">
        <v>7</v>
      </c>
      <c r="C3" s="16" t="s">
        <v>7</v>
      </c>
      <c r="D3" s="16" t="s">
        <v>7</v>
      </c>
      <c r="E3" s="16" t="s">
        <v>7</v>
      </c>
      <c r="F3" s="16" t="s">
        <v>7</v>
      </c>
    </row>
    <row r="4" spans="1:6">
      <c r="A4" s="16" t="s">
        <v>0</v>
      </c>
      <c r="B4" s="16" t="s">
        <v>8</v>
      </c>
      <c r="C4" s="16" t="s">
        <v>9</v>
      </c>
      <c r="D4" s="16" t="s">
        <v>10</v>
      </c>
      <c r="E4" s="16" t="s">
        <v>11</v>
      </c>
      <c r="F4" s="16" t="s">
        <v>12</v>
      </c>
    </row>
    <row r="5" spans="1:6">
      <c r="A5" s="16">
        <v>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</row>
    <row r="6" spans="1:6">
      <c r="A6" s="16" t="s">
        <v>13</v>
      </c>
      <c r="B6" s="16" t="s">
        <v>13</v>
      </c>
      <c r="C6" s="16" t="s">
        <v>14</v>
      </c>
      <c r="D6" s="16">
        <v>0</v>
      </c>
      <c r="E6" s="16">
        <v>0</v>
      </c>
      <c r="F6" s="16" t="s">
        <v>15</v>
      </c>
    </row>
    <row r="7" spans="1:6">
      <c r="A7" s="16">
        <v>1</v>
      </c>
      <c r="B7" s="16">
        <v>1</v>
      </c>
      <c r="C7" s="19">
        <v>10</v>
      </c>
      <c r="D7" s="16" t="s">
        <v>130</v>
      </c>
      <c r="E7" s="20">
        <v>0</v>
      </c>
      <c r="F7" s="16">
        <v>10</v>
      </c>
    </row>
    <row r="8" spans="1:6">
      <c r="A8" s="16">
        <v>2</v>
      </c>
      <c r="B8" s="16">
        <v>2</v>
      </c>
      <c r="C8" s="19">
        <v>25</v>
      </c>
      <c r="D8" s="16" t="s">
        <v>17</v>
      </c>
      <c r="E8" s="12" t="s">
        <v>217</v>
      </c>
      <c r="F8" s="16">
        <v>10</v>
      </c>
    </row>
    <row r="9" spans="1:6">
      <c r="A9" s="16">
        <v>3</v>
      </c>
      <c r="B9" s="16">
        <v>3</v>
      </c>
      <c r="C9" s="19">
        <v>50</v>
      </c>
      <c r="D9" s="16" t="s">
        <v>17</v>
      </c>
      <c r="E9" s="27" t="s">
        <v>276</v>
      </c>
      <c r="F9" s="16">
        <v>10</v>
      </c>
    </row>
    <row r="10" spans="1:6" ht="16.5" customHeight="1">
      <c r="A10" s="16">
        <v>4</v>
      </c>
      <c r="B10" s="16">
        <v>4</v>
      </c>
      <c r="C10" s="19">
        <v>75</v>
      </c>
      <c r="D10" s="16" t="s">
        <v>17</v>
      </c>
      <c r="E10" s="29" t="s">
        <v>281</v>
      </c>
      <c r="F10" s="16">
        <v>10</v>
      </c>
    </row>
    <row r="11" spans="1:6">
      <c r="A11" s="16">
        <v>5</v>
      </c>
      <c r="B11" s="16">
        <v>5</v>
      </c>
      <c r="C11" s="19">
        <v>120</v>
      </c>
      <c r="D11" s="16" t="s">
        <v>130</v>
      </c>
      <c r="E11" s="12" t="s">
        <v>245</v>
      </c>
      <c r="F11" s="16">
        <v>10</v>
      </c>
    </row>
    <row r="12" spans="1:6">
      <c r="A12" s="16">
        <v>6</v>
      </c>
      <c r="B12" s="16">
        <v>6</v>
      </c>
      <c r="C12" s="19">
        <v>200</v>
      </c>
      <c r="D12" s="16" t="s">
        <v>18</v>
      </c>
      <c r="E12" s="29" t="s">
        <v>279</v>
      </c>
      <c r="F12" s="16">
        <v>10</v>
      </c>
    </row>
    <row r="13" spans="1:6">
      <c r="A13" s="16">
        <v>7</v>
      </c>
      <c r="B13" s="16">
        <v>7</v>
      </c>
      <c r="C13" s="19">
        <v>325</v>
      </c>
      <c r="D13" s="16" t="s">
        <v>18</v>
      </c>
      <c r="E13" s="29" t="s">
        <v>280</v>
      </c>
      <c r="F13" s="16">
        <v>10</v>
      </c>
    </row>
    <row r="14" spans="1:6">
      <c r="A14" s="16">
        <v>8</v>
      </c>
      <c r="B14" s="16">
        <v>8</v>
      </c>
      <c r="C14" s="19">
        <v>505</v>
      </c>
      <c r="D14" s="16" t="s">
        <v>131</v>
      </c>
      <c r="E14" s="20" t="s">
        <v>220</v>
      </c>
      <c r="F14" s="16">
        <v>10</v>
      </c>
    </row>
    <row r="15" spans="1:6">
      <c r="A15" s="16">
        <v>9</v>
      </c>
      <c r="B15" s="16">
        <v>9</v>
      </c>
      <c r="C15" s="19">
        <v>750</v>
      </c>
      <c r="D15" s="16" t="s">
        <v>131</v>
      </c>
      <c r="E15" s="12" t="s">
        <v>246</v>
      </c>
      <c r="F15" s="16">
        <v>10</v>
      </c>
    </row>
    <row r="16" spans="1:6">
      <c r="A16" s="16">
        <v>10</v>
      </c>
      <c r="B16" s="16">
        <v>10</v>
      </c>
      <c r="C16" s="19">
        <v>1070</v>
      </c>
      <c r="D16" s="16" t="s">
        <v>131</v>
      </c>
      <c r="E16" s="12" t="s">
        <v>247</v>
      </c>
      <c r="F16" s="16">
        <v>20</v>
      </c>
    </row>
    <row r="17" spans="1:6">
      <c r="A17" s="16">
        <v>11</v>
      </c>
      <c r="B17" s="16">
        <v>11</v>
      </c>
      <c r="C17" s="19">
        <v>1556</v>
      </c>
      <c r="D17" s="16" t="s">
        <v>20</v>
      </c>
      <c r="E17" s="12" t="s">
        <v>24</v>
      </c>
      <c r="F17" s="16">
        <v>20</v>
      </c>
    </row>
    <row r="18" spans="1:6">
      <c r="A18" s="16">
        <v>12</v>
      </c>
      <c r="B18" s="16">
        <v>12</v>
      </c>
      <c r="C18" s="19">
        <v>2156</v>
      </c>
      <c r="D18" s="16" t="s">
        <v>20</v>
      </c>
      <c r="E18" s="12" t="s">
        <v>250</v>
      </c>
      <c r="F18" s="16">
        <v>20</v>
      </c>
    </row>
    <row r="19" spans="1:6">
      <c r="A19" s="16">
        <v>13</v>
      </c>
      <c r="B19" s="16">
        <v>13</v>
      </c>
      <c r="C19" s="19">
        <v>3003</v>
      </c>
      <c r="D19" s="16" t="s">
        <v>20</v>
      </c>
      <c r="E19" s="12" t="s">
        <v>187</v>
      </c>
      <c r="F19" s="16">
        <v>20</v>
      </c>
    </row>
    <row r="20" spans="1:6">
      <c r="A20" s="16">
        <v>14</v>
      </c>
      <c r="B20" s="16">
        <v>14</v>
      </c>
      <c r="C20" s="19">
        <v>4011</v>
      </c>
      <c r="D20" s="16" t="s">
        <v>20</v>
      </c>
      <c r="E20" s="28" t="s">
        <v>278</v>
      </c>
      <c r="F20" s="16">
        <v>20</v>
      </c>
    </row>
    <row r="21" spans="1:6">
      <c r="A21" s="16">
        <v>15</v>
      </c>
      <c r="B21" s="16">
        <v>15</v>
      </c>
      <c r="C21" s="19">
        <v>5363</v>
      </c>
      <c r="D21" s="16" t="s">
        <v>20</v>
      </c>
      <c r="E21" s="12" t="s">
        <v>260</v>
      </c>
      <c r="F21" s="16">
        <v>20</v>
      </c>
    </row>
    <row r="22" spans="1:6">
      <c r="A22" s="16">
        <v>16</v>
      </c>
      <c r="B22" s="16">
        <v>16</v>
      </c>
      <c r="C22" s="19">
        <v>6931</v>
      </c>
      <c r="D22" s="16" t="s">
        <v>132</v>
      </c>
      <c r="E22" s="12" t="s">
        <v>21</v>
      </c>
      <c r="F22" s="16">
        <v>20</v>
      </c>
    </row>
    <row r="23" spans="1:6">
      <c r="A23" s="16">
        <v>17</v>
      </c>
      <c r="B23" s="16">
        <v>17</v>
      </c>
      <c r="C23" s="19">
        <v>8956</v>
      </c>
      <c r="D23" s="16" t="s">
        <v>132</v>
      </c>
      <c r="E23" s="28" t="s">
        <v>277</v>
      </c>
      <c r="F23" s="16">
        <v>20</v>
      </c>
    </row>
    <row r="24" spans="1:6">
      <c r="A24" s="16">
        <v>18</v>
      </c>
      <c r="B24" s="16">
        <v>18</v>
      </c>
      <c r="C24" s="19">
        <v>11260</v>
      </c>
      <c r="D24" s="16" t="s">
        <v>132</v>
      </c>
      <c r="E24" s="12" t="s">
        <v>261</v>
      </c>
      <c r="F24" s="16">
        <v>20</v>
      </c>
    </row>
    <row r="25" spans="1:6">
      <c r="A25" s="16">
        <v>19</v>
      </c>
      <c r="B25" s="16">
        <v>19</v>
      </c>
      <c r="C25" s="19">
        <v>14150</v>
      </c>
      <c r="D25" s="16" t="s">
        <v>23</v>
      </c>
      <c r="E25" s="26" t="s">
        <v>268</v>
      </c>
      <c r="F25" s="16">
        <v>20</v>
      </c>
    </row>
    <row r="26" spans="1:6">
      <c r="A26" s="16">
        <v>20</v>
      </c>
      <c r="B26" s="16">
        <v>20</v>
      </c>
      <c r="C26" s="19">
        <v>17390</v>
      </c>
      <c r="D26" s="16" t="s">
        <v>23</v>
      </c>
      <c r="E26" s="12" t="s">
        <v>195</v>
      </c>
      <c r="F26" s="16">
        <v>30</v>
      </c>
    </row>
    <row r="27" spans="1:6">
      <c r="A27" s="16">
        <v>21</v>
      </c>
      <c r="B27" s="16">
        <v>21</v>
      </c>
      <c r="C27" s="19">
        <v>21361</v>
      </c>
      <c r="D27" s="16" t="s">
        <v>23</v>
      </c>
      <c r="E27" s="12" t="s">
        <v>262</v>
      </c>
      <c r="F27" s="16">
        <v>30</v>
      </c>
    </row>
    <row r="28" spans="1:6">
      <c r="A28" s="16">
        <v>22</v>
      </c>
      <c r="B28" s="16">
        <v>22</v>
      </c>
      <c r="C28" s="19">
        <v>25761</v>
      </c>
      <c r="D28" s="16" t="s">
        <v>23</v>
      </c>
      <c r="E28" s="12" t="s">
        <v>263</v>
      </c>
      <c r="F28" s="16">
        <v>30</v>
      </c>
    </row>
    <row r="29" spans="1:6">
      <c r="A29" s="16">
        <v>23</v>
      </c>
      <c r="B29" s="16">
        <v>23</v>
      </c>
      <c r="C29" s="19">
        <v>31053</v>
      </c>
      <c r="D29" s="16" t="s">
        <v>23</v>
      </c>
      <c r="E29" s="12">
        <v>0</v>
      </c>
      <c r="F29" s="16">
        <v>30</v>
      </c>
    </row>
    <row r="30" spans="1:6">
      <c r="A30" s="16">
        <v>24</v>
      </c>
      <c r="B30" s="16">
        <v>24</v>
      </c>
      <c r="C30" s="19">
        <v>36861</v>
      </c>
      <c r="D30" s="16" t="s">
        <v>23</v>
      </c>
      <c r="E30" s="12" t="s">
        <v>199</v>
      </c>
      <c r="F30" s="16">
        <v>30</v>
      </c>
    </row>
    <row r="31" spans="1:6">
      <c r="A31" s="16">
        <v>25</v>
      </c>
      <c r="B31" s="16">
        <v>25</v>
      </c>
      <c r="C31" s="19">
        <v>43738</v>
      </c>
      <c r="D31" s="16" t="s">
        <v>23</v>
      </c>
      <c r="E31" s="27" t="s">
        <v>275</v>
      </c>
      <c r="F31" s="16">
        <v>30</v>
      </c>
    </row>
    <row r="32" spans="1:6">
      <c r="A32" s="16">
        <v>26</v>
      </c>
      <c r="B32" s="16">
        <v>26</v>
      </c>
      <c r="C32" s="19">
        <v>51226</v>
      </c>
      <c r="D32" s="16" t="s">
        <v>26</v>
      </c>
      <c r="E32" s="12" t="s">
        <v>264</v>
      </c>
      <c r="F32" s="16">
        <v>30</v>
      </c>
    </row>
    <row r="33" spans="1:6">
      <c r="A33" s="16">
        <v>27</v>
      </c>
      <c r="B33" s="16">
        <v>27</v>
      </c>
      <c r="C33" s="19">
        <v>59976</v>
      </c>
      <c r="D33" s="16" t="s">
        <v>26</v>
      </c>
      <c r="E33" s="20">
        <v>0</v>
      </c>
      <c r="F33" s="16">
        <v>30</v>
      </c>
    </row>
    <row r="34" spans="1:6">
      <c r="A34" s="16">
        <v>28</v>
      </c>
      <c r="B34" s="16">
        <v>28</v>
      </c>
      <c r="C34" s="19">
        <v>69440</v>
      </c>
      <c r="D34" s="16" t="s">
        <v>26</v>
      </c>
      <c r="E34" s="12" t="s">
        <v>265</v>
      </c>
      <c r="F34" s="16">
        <v>30</v>
      </c>
    </row>
    <row r="35" spans="1:6">
      <c r="A35" s="16">
        <v>29</v>
      </c>
      <c r="B35" s="16">
        <v>29</v>
      </c>
      <c r="C35" s="19">
        <v>80375</v>
      </c>
      <c r="D35" s="16" t="s">
        <v>26</v>
      </c>
      <c r="E35" s="12" t="s">
        <v>142</v>
      </c>
      <c r="F35" s="16">
        <v>30</v>
      </c>
    </row>
    <row r="36" spans="1:6">
      <c r="A36" s="16">
        <v>30</v>
      </c>
      <c r="B36" s="16">
        <v>30</v>
      </c>
      <c r="C36" s="19">
        <v>92135</v>
      </c>
      <c r="D36" s="16" t="s">
        <v>26</v>
      </c>
      <c r="E36" s="12" t="s">
        <v>266</v>
      </c>
      <c r="F36" s="16">
        <v>40</v>
      </c>
    </row>
    <row r="37" spans="1:6">
      <c r="A37" s="16">
        <v>31</v>
      </c>
      <c r="B37" s="16">
        <v>31</v>
      </c>
      <c r="C37" s="19">
        <v>105591</v>
      </c>
      <c r="D37" s="16" t="s">
        <v>26</v>
      </c>
      <c r="E37" s="20">
        <v>0</v>
      </c>
      <c r="F37" s="16">
        <v>40</v>
      </c>
    </row>
    <row r="38" spans="1:6">
      <c r="A38" s="16">
        <v>32</v>
      </c>
      <c r="B38" s="16">
        <v>32</v>
      </c>
      <c r="C38" s="19">
        <v>119991</v>
      </c>
      <c r="D38" s="16" t="s">
        <v>26</v>
      </c>
      <c r="E38" s="12" t="s">
        <v>143</v>
      </c>
      <c r="F38" s="16">
        <v>40</v>
      </c>
    </row>
    <row r="39" spans="1:6">
      <c r="A39" s="16">
        <v>33</v>
      </c>
      <c r="B39" s="16">
        <v>33</v>
      </c>
      <c r="C39" s="19">
        <v>136328</v>
      </c>
      <c r="D39" s="16" t="s">
        <v>26</v>
      </c>
      <c r="E39" s="12" t="s">
        <v>144</v>
      </c>
      <c r="F39" s="16">
        <v>40</v>
      </c>
    </row>
    <row r="40" spans="1:6">
      <c r="A40" s="16">
        <v>34</v>
      </c>
      <c r="B40" s="16">
        <v>34</v>
      </c>
      <c r="C40" s="19">
        <v>153736</v>
      </c>
      <c r="D40" s="16" t="s">
        <v>32</v>
      </c>
      <c r="E40" s="12" t="s">
        <v>267</v>
      </c>
      <c r="F40" s="16">
        <v>40</v>
      </c>
    </row>
    <row r="41" spans="1:6">
      <c r="A41" s="16">
        <v>35</v>
      </c>
      <c r="B41" s="16">
        <v>35</v>
      </c>
      <c r="C41" s="19">
        <v>173338</v>
      </c>
      <c r="D41" s="16" t="s">
        <v>32</v>
      </c>
      <c r="E41" s="20">
        <v>0</v>
      </c>
      <c r="F41" s="16">
        <v>40</v>
      </c>
    </row>
    <row r="42" spans="1:6">
      <c r="A42" s="16">
        <v>36</v>
      </c>
      <c r="B42" s="16">
        <v>36</v>
      </c>
      <c r="C42" s="19">
        <v>194146</v>
      </c>
      <c r="D42" s="16" t="s">
        <v>32</v>
      </c>
      <c r="E42" s="12" t="s">
        <v>27</v>
      </c>
      <c r="F42" s="16">
        <v>40</v>
      </c>
    </row>
    <row r="43" spans="1:6">
      <c r="A43" s="16">
        <v>37</v>
      </c>
      <c r="B43" s="16">
        <v>37</v>
      </c>
      <c r="C43" s="19">
        <v>217421</v>
      </c>
      <c r="D43" s="16" t="s">
        <v>32</v>
      </c>
      <c r="E43" s="12" t="s">
        <v>29</v>
      </c>
      <c r="F43" s="16">
        <v>40</v>
      </c>
    </row>
    <row r="44" spans="1:6">
      <c r="A44" s="16">
        <v>38</v>
      </c>
      <c r="B44" s="16">
        <v>38</v>
      </c>
      <c r="C44" s="19">
        <v>242045</v>
      </c>
      <c r="D44" s="16" t="s">
        <v>32</v>
      </c>
      <c r="E44" s="20">
        <v>0</v>
      </c>
      <c r="F44" s="16">
        <v>40</v>
      </c>
    </row>
    <row r="45" spans="1:6">
      <c r="A45" s="16">
        <v>39</v>
      </c>
      <c r="B45" s="16">
        <v>39</v>
      </c>
      <c r="C45" s="19">
        <v>269425</v>
      </c>
      <c r="D45" s="16" t="s">
        <v>32</v>
      </c>
      <c r="E45" s="20" t="s">
        <v>230</v>
      </c>
      <c r="F45" s="16">
        <v>40</v>
      </c>
    </row>
    <row r="46" spans="1:6">
      <c r="A46" s="16">
        <v>40</v>
      </c>
      <c r="B46" s="16">
        <v>40</v>
      </c>
      <c r="C46" s="19">
        <v>298305</v>
      </c>
      <c r="D46" s="16" t="s">
        <v>32</v>
      </c>
      <c r="E46" s="12" t="s">
        <v>251</v>
      </c>
      <c r="F46" s="16">
        <v>50</v>
      </c>
    </row>
    <row r="47" spans="1:6">
      <c r="A47" s="16">
        <v>41</v>
      </c>
      <c r="B47" s="16">
        <v>41</v>
      </c>
      <c r="C47" s="19">
        <v>330246</v>
      </c>
      <c r="D47" s="16" t="s">
        <v>32</v>
      </c>
      <c r="E47" s="20">
        <v>0</v>
      </c>
      <c r="F47" s="16">
        <v>50</v>
      </c>
    </row>
    <row r="48" spans="1:6">
      <c r="A48" s="16">
        <v>42</v>
      </c>
      <c r="B48" s="16">
        <v>42</v>
      </c>
      <c r="C48" s="19">
        <v>363846</v>
      </c>
      <c r="D48" s="16" t="s">
        <v>36</v>
      </c>
      <c r="E48" s="12" t="s">
        <v>31</v>
      </c>
      <c r="F48" s="16">
        <v>50</v>
      </c>
    </row>
    <row r="49" spans="1:6">
      <c r="A49" s="16">
        <v>43</v>
      </c>
      <c r="B49" s="16">
        <v>43</v>
      </c>
      <c r="C49" s="19">
        <v>400828</v>
      </c>
      <c r="D49" s="16" t="s">
        <v>36</v>
      </c>
      <c r="E49" s="20" t="s">
        <v>232</v>
      </c>
      <c r="F49" s="16">
        <v>50</v>
      </c>
    </row>
    <row r="50" spans="1:6">
      <c r="A50" s="16">
        <v>44</v>
      </c>
      <c r="B50" s="16">
        <v>44</v>
      </c>
      <c r="C50" s="19">
        <v>439636</v>
      </c>
      <c r="D50" s="16" t="s">
        <v>36</v>
      </c>
      <c r="E50" s="20">
        <v>0</v>
      </c>
      <c r="F50" s="16">
        <v>50</v>
      </c>
    </row>
    <row r="51" spans="1:6">
      <c r="A51" s="16">
        <v>45</v>
      </c>
      <c r="B51" s="16">
        <v>45</v>
      </c>
      <c r="C51" s="19">
        <v>482163</v>
      </c>
      <c r="D51" s="16" t="s">
        <v>36</v>
      </c>
      <c r="E51" s="20">
        <v>0</v>
      </c>
      <c r="F51" s="16">
        <v>50</v>
      </c>
    </row>
    <row r="52" spans="1:6">
      <c r="A52" s="16">
        <v>46</v>
      </c>
      <c r="B52" s="16">
        <v>46</v>
      </c>
      <c r="C52" s="19">
        <v>526691</v>
      </c>
      <c r="D52" s="16" t="s">
        <v>36</v>
      </c>
      <c r="E52" s="12" t="s">
        <v>249</v>
      </c>
      <c r="F52" s="16">
        <v>50</v>
      </c>
    </row>
    <row r="53" spans="1:6">
      <c r="A53" s="16">
        <v>47</v>
      </c>
      <c r="B53" s="16">
        <v>47</v>
      </c>
      <c r="C53" s="19">
        <v>575291</v>
      </c>
      <c r="D53" s="16" t="s">
        <v>36</v>
      </c>
      <c r="E53" s="20">
        <v>0</v>
      </c>
      <c r="F53" s="16">
        <v>50</v>
      </c>
    </row>
    <row r="54" spans="1:6">
      <c r="A54" s="16">
        <v>48</v>
      </c>
      <c r="B54" s="16">
        <v>48</v>
      </c>
      <c r="C54" s="19">
        <v>626075</v>
      </c>
      <c r="D54" s="16" t="s">
        <v>36</v>
      </c>
      <c r="E54" s="12" t="s">
        <v>34</v>
      </c>
      <c r="F54" s="16">
        <v>50</v>
      </c>
    </row>
    <row r="55" spans="1:6">
      <c r="A55" s="16">
        <v>49</v>
      </c>
      <c r="B55" s="16">
        <v>49</v>
      </c>
      <c r="C55" s="19">
        <v>681300</v>
      </c>
      <c r="D55" s="16" t="s">
        <v>36</v>
      </c>
      <c r="E55" s="20">
        <v>0</v>
      </c>
      <c r="F55" s="16">
        <v>50</v>
      </c>
    </row>
    <row r="56" spans="1:6">
      <c r="A56" s="16">
        <v>50</v>
      </c>
      <c r="B56" s="16">
        <v>50</v>
      </c>
      <c r="C56" s="19">
        <v>738900</v>
      </c>
      <c r="D56" s="16" t="s">
        <v>36</v>
      </c>
      <c r="E56" s="20" t="s">
        <v>170</v>
      </c>
      <c r="F56" s="16">
        <v>50</v>
      </c>
    </row>
    <row r="57" spans="1:6">
      <c r="A57" s="16">
        <v>51</v>
      </c>
      <c r="B57" s="16">
        <v>51</v>
      </c>
      <c r="C57" s="19">
        <v>801326</v>
      </c>
      <c r="D57" s="18" t="s">
        <v>38</v>
      </c>
      <c r="E57" s="20">
        <v>0</v>
      </c>
      <c r="F57" s="16">
        <v>50</v>
      </c>
    </row>
    <row r="58" spans="1:6">
      <c r="A58" s="16">
        <v>52</v>
      </c>
      <c r="B58" s="16">
        <v>52</v>
      </c>
      <c r="C58" s="19">
        <v>866326</v>
      </c>
      <c r="D58" s="18" t="s">
        <v>38</v>
      </c>
      <c r="E58" s="20" t="s">
        <v>146</v>
      </c>
      <c r="F58" s="16">
        <v>50</v>
      </c>
    </row>
    <row r="59" spans="1:6">
      <c r="A59" s="16">
        <v>53</v>
      </c>
      <c r="B59" s="16">
        <v>53</v>
      </c>
      <c r="C59" s="19">
        <v>936553</v>
      </c>
      <c r="D59" s="18" t="s">
        <v>38</v>
      </c>
      <c r="E59" s="20">
        <v>0</v>
      </c>
      <c r="F59" s="16">
        <v>50</v>
      </c>
    </row>
    <row r="60" spans="1:6">
      <c r="A60" s="16">
        <v>54</v>
      </c>
      <c r="B60" s="16">
        <v>54</v>
      </c>
      <c r="C60" s="19">
        <v>1009561</v>
      </c>
      <c r="D60" s="18" t="s">
        <v>38</v>
      </c>
      <c r="E60" s="12" t="s">
        <v>248</v>
      </c>
      <c r="F60" s="16">
        <v>50</v>
      </c>
    </row>
    <row r="61" spans="1:6">
      <c r="A61" s="16">
        <v>55</v>
      </c>
      <c r="B61" s="16">
        <v>55</v>
      </c>
      <c r="C61" s="19">
        <v>1088213</v>
      </c>
      <c r="D61" s="18" t="s">
        <v>38</v>
      </c>
      <c r="E61" s="20" t="s">
        <v>171</v>
      </c>
      <c r="F61" s="16">
        <v>50</v>
      </c>
    </row>
    <row r="62" spans="1:6">
      <c r="A62" s="16">
        <v>56</v>
      </c>
      <c r="B62" s="16">
        <v>56</v>
      </c>
      <c r="C62" s="19">
        <v>1169861</v>
      </c>
      <c r="D62" s="18" t="s">
        <v>38</v>
      </c>
      <c r="E62" s="20">
        <v>0</v>
      </c>
      <c r="F62" s="16">
        <v>50</v>
      </c>
    </row>
    <row r="63" spans="1:6">
      <c r="A63" s="16">
        <v>57</v>
      </c>
      <c r="B63" s="16">
        <v>57</v>
      </c>
      <c r="C63" s="19">
        <v>1257586</v>
      </c>
      <c r="D63" s="18" t="s">
        <v>38</v>
      </c>
      <c r="E63" s="20">
        <v>0</v>
      </c>
      <c r="F63" s="16">
        <v>50</v>
      </c>
    </row>
    <row r="64" spans="1:6">
      <c r="A64" s="16">
        <v>58</v>
      </c>
      <c r="B64" s="16">
        <v>58</v>
      </c>
      <c r="C64" s="19">
        <v>1348530</v>
      </c>
      <c r="D64" s="18" t="s">
        <v>38</v>
      </c>
      <c r="E64" s="12" t="s">
        <v>37</v>
      </c>
      <c r="F64" s="16">
        <v>50</v>
      </c>
    </row>
    <row r="65" spans="1:6">
      <c r="A65" s="16">
        <v>59</v>
      </c>
      <c r="B65" s="16">
        <v>59</v>
      </c>
      <c r="C65" s="19">
        <v>1446000</v>
      </c>
      <c r="D65" s="18" t="s">
        <v>38</v>
      </c>
      <c r="E65" s="20" t="s">
        <v>173</v>
      </c>
      <c r="F65" s="16">
        <v>50</v>
      </c>
    </row>
    <row r="66" spans="1:6">
      <c r="A66" s="16">
        <v>60</v>
      </c>
      <c r="B66" s="16">
        <v>60</v>
      </c>
      <c r="C66" s="19">
        <v>1546920</v>
      </c>
      <c r="D66" s="18" t="s">
        <v>134</v>
      </c>
      <c r="E66" s="20">
        <v>0</v>
      </c>
      <c r="F66" s="16">
        <v>50</v>
      </c>
    </row>
    <row r="67" spans="1:6">
      <c r="A67" s="16">
        <v>61</v>
      </c>
      <c r="B67" s="16">
        <v>61</v>
      </c>
      <c r="C67" s="19">
        <v>1654831</v>
      </c>
      <c r="D67" s="16" t="s">
        <v>39</v>
      </c>
      <c r="E67" s="20">
        <v>0</v>
      </c>
      <c r="F67" s="16">
        <v>50</v>
      </c>
    </row>
    <row r="68" spans="1:6">
      <c r="A68" s="16">
        <v>62</v>
      </c>
      <c r="B68" s="16">
        <v>62</v>
      </c>
      <c r="C68" s="19">
        <v>1766431</v>
      </c>
      <c r="D68" s="16" t="s">
        <v>39</v>
      </c>
      <c r="E68" s="20">
        <v>0</v>
      </c>
      <c r="F68" s="16">
        <v>50</v>
      </c>
    </row>
    <row r="69" spans="1:6">
      <c r="A69" s="16">
        <v>63</v>
      </c>
      <c r="B69" s="16">
        <v>63</v>
      </c>
      <c r="C69" s="19">
        <v>1885503</v>
      </c>
      <c r="D69" s="16" t="s">
        <v>39</v>
      </c>
      <c r="E69" s="20">
        <v>0</v>
      </c>
      <c r="F69" s="16">
        <v>50</v>
      </c>
    </row>
    <row r="70" spans="1:6">
      <c r="A70" s="16">
        <v>64</v>
      </c>
      <c r="B70" s="16">
        <v>64</v>
      </c>
      <c r="C70" s="19">
        <v>2008511</v>
      </c>
      <c r="D70" s="16" t="s">
        <v>39</v>
      </c>
      <c r="E70" s="20">
        <v>0</v>
      </c>
      <c r="F70" s="16">
        <v>50</v>
      </c>
    </row>
    <row r="71" spans="1:6">
      <c r="A71" s="16">
        <v>65</v>
      </c>
      <c r="B71" s="16">
        <v>65</v>
      </c>
      <c r="C71" s="19">
        <v>2139488</v>
      </c>
      <c r="D71" s="16" t="s">
        <v>40</v>
      </c>
      <c r="E71" s="20">
        <v>0</v>
      </c>
      <c r="F71" s="16">
        <v>50</v>
      </c>
    </row>
    <row r="72" spans="1:6">
      <c r="A72" s="16">
        <v>66</v>
      </c>
      <c r="B72" s="16">
        <v>66</v>
      </c>
      <c r="C72" s="19">
        <v>2274656</v>
      </c>
      <c r="D72" s="16" t="s">
        <v>40</v>
      </c>
      <c r="E72" s="20">
        <v>0</v>
      </c>
      <c r="F72" s="16">
        <v>50</v>
      </c>
    </row>
    <row r="73" spans="1:6">
      <c r="A73" s="16">
        <v>67</v>
      </c>
      <c r="B73" s="16">
        <v>67</v>
      </c>
      <c r="C73" s="19">
        <v>2418306</v>
      </c>
      <c r="D73" s="16" t="s">
        <v>40</v>
      </c>
      <c r="E73" s="20">
        <v>0</v>
      </c>
      <c r="F73" s="16">
        <v>50</v>
      </c>
    </row>
    <row r="74" spans="1:6">
      <c r="A74" s="16">
        <v>68</v>
      </c>
      <c r="B74" s="16">
        <v>68</v>
      </c>
      <c r="C74" s="19">
        <v>2566410</v>
      </c>
      <c r="D74" s="16" t="s">
        <v>133</v>
      </c>
      <c r="E74" s="20">
        <v>0</v>
      </c>
      <c r="F74" s="16">
        <v>50</v>
      </c>
    </row>
    <row r="75" spans="1:6">
      <c r="A75" s="16">
        <v>69</v>
      </c>
      <c r="B75" s="16">
        <v>69</v>
      </c>
      <c r="C75" s="19">
        <v>2723525</v>
      </c>
      <c r="D75" s="16" t="s">
        <v>133</v>
      </c>
      <c r="E75" s="20">
        <v>0</v>
      </c>
      <c r="F75" s="16">
        <v>50</v>
      </c>
    </row>
    <row r="76" spans="1:6">
      <c r="A76" s="16">
        <v>70</v>
      </c>
      <c r="B76" s="16">
        <v>70</v>
      </c>
      <c r="C76" s="19">
        <v>2885365</v>
      </c>
      <c r="D76" s="16" t="s">
        <v>41</v>
      </c>
      <c r="E76" s="20">
        <v>0</v>
      </c>
      <c r="F76" s="16">
        <v>50</v>
      </c>
    </row>
    <row r="77" spans="1:6">
      <c r="A77" s="16">
        <v>71</v>
      </c>
      <c r="B77" s="16">
        <v>71</v>
      </c>
      <c r="C77" s="19">
        <v>3056761</v>
      </c>
      <c r="D77" s="16" t="s">
        <v>41</v>
      </c>
      <c r="E77" s="20">
        <v>0</v>
      </c>
      <c r="F77" s="16">
        <v>50</v>
      </c>
    </row>
    <row r="78" spans="1:6">
      <c r="A78" s="16">
        <v>72</v>
      </c>
      <c r="B78" s="16">
        <v>72</v>
      </c>
      <c r="C78" s="19">
        <v>3233161</v>
      </c>
      <c r="D78" s="16" t="s">
        <v>41</v>
      </c>
      <c r="E78" s="20">
        <v>0</v>
      </c>
      <c r="F78" s="16">
        <v>50</v>
      </c>
    </row>
    <row r="79" spans="1:6">
      <c r="A79" s="16">
        <v>73</v>
      </c>
      <c r="B79" s="16">
        <v>73</v>
      </c>
      <c r="C79" s="19">
        <v>3419678</v>
      </c>
      <c r="D79" s="16" t="s">
        <v>41</v>
      </c>
      <c r="E79" s="20">
        <v>0</v>
      </c>
      <c r="F79" s="16">
        <v>50</v>
      </c>
    </row>
    <row r="80" spans="1:6">
      <c r="A80" s="16">
        <v>74</v>
      </c>
      <c r="B80" s="16">
        <v>74</v>
      </c>
      <c r="C80" s="19">
        <v>3611486</v>
      </c>
      <c r="D80" s="16" t="s">
        <v>41</v>
      </c>
      <c r="E80" s="20">
        <v>0</v>
      </c>
      <c r="F80" s="16">
        <v>50</v>
      </c>
    </row>
    <row r="81" spans="1:6">
      <c r="A81" s="16">
        <v>75</v>
      </c>
      <c r="B81" s="16">
        <v>75</v>
      </c>
      <c r="C81" s="19">
        <v>3813988</v>
      </c>
      <c r="D81" s="16" t="s">
        <v>41</v>
      </c>
      <c r="E81" s="20">
        <v>0</v>
      </c>
      <c r="F81" s="16">
        <v>50</v>
      </c>
    </row>
    <row r="82" spans="1:6">
      <c r="A82" s="16">
        <v>76</v>
      </c>
      <c r="B82" s="16">
        <v>76</v>
      </c>
      <c r="C82" s="19">
        <v>4022076</v>
      </c>
      <c r="D82" s="16" t="s">
        <v>41</v>
      </c>
      <c r="E82" s="20">
        <v>0</v>
      </c>
      <c r="F82" s="16">
        <v>50</v>
      </c>
    </row>
    <row r="83" spans="1:6">
      <c r="A83" s="16">
        <v>77</v>
      </c>
      <c r="B83" s="16">
        <v>77</v>
      </c>
      <c r="C83" s="19">
        <v>4241451</v>
      </c>
      <c r="D83" s="16" t="s">
        <v>41</v>
      </c>
      <c r="E83" s="20">
        <v>0</v>
      </c>
      <c r="F83" s="16">
        <v>50</v>
      </c>
    </row>
    <row r="84" spans="1:6">
      <c r="A84" s="16">
        <v>78</v>
      </c>
      <c r="B84" s="16">
        <v>78</v>
      </c>
      <c r="C84" s="19">
        <v>4466715</v>
      </c>
      <c r="D84" s="16" t="s">
        <v>41</v>
      </c>
      <c r="E84" s="20">
        <v>0</v>
      </c>
      <c r="F84" s="16">
        <v>50</v>
      </c>
    </row>
    <row r="85" spans="1:6">
      <c r="A85" s="16">
        <v>79</v>
      </c>
      <c r="B85" s="16">
        <v>79</v>
      </c>
      <c r="C85" s="19">
        <v>4703875</v>
      </c>
      <c r="D85" s="16" t="s">
        <v>41</v>
      </c>
      <c r="E85" s="20">
        <v>0</v>
      </c>
      <c r="F85" s="16">
        <v>50</v>
      </c>
    </row>
    <row r="86" spans="1:6">
      <c r="A86" s="16">
        <v>80</v>
      </c>
      <c r="B86" s="16">
        <v>80</v>
      </c>
      <c r="C86" s="19">
        <v>4947235</v>
      </c>
      <c r="D86" s="18" t="s">
        <v>269</v>
      </c>
      <c r="E86" s="20">
        <v>0</v>
      </c>
      <c r="F86" s="16">
        <v>50</v>
      </c>
    </row>
    <row r="87" spans="1:6">
      <c r="A87" s="16">
        <v>81</v>
      </c>
      <c r="B87" s="16">
        <v>81</v>
      </c>
      <c r="C87" s="19">
        <v>5203116</v>
      </c>
      <c r="D87" s="18" t="s">
        <v>269</v>
      </c>
      <c r="E87" s="20">
        <v>0</v>
      </c>
      <c r="F87" s="16">
        <v>50</v>
      </c>
    </row>
    <row r="88" spans="1:6">
      <c r="A88" s="16">
        <v>82</v>
      </c>
      <c r="B88" s="16">
        <v>82</v>
      </c>
      <c r="C88" s="19">
        <v>5465516</v>
      </c>
      <c r="D88" s="18" t="s">
        <v>270</v>
      </c>
      <c r="E88" s="20">
        <v>0</v>
      </c>
      <c r="F88" s="16">
        <v>50</v>
      </c>
    </row>
    <row r="89" spans="1:6">
      <c r="A89" s="16">
        <v>83</v>
      </c>
      <c r="B89" s="16">
        <v>83</v>
      </c>
      <c r="C89" s="19">
        <v>5741078</v>
      </c>
      <c r="D89" s="18" t="s">
        <v>270</v>
      </c>
      <c r="E89" s="20">
        <v>0</v>
      </c>
      <c r="F89" s="16">
        <v>50</v>
      </c>
    </row>
    <row r="90" spans="1:6">
      <c r="A90" s="16">
        <v>84</v>
      </c>
      <c r="B90" s="16">
        <v>84</v>
      </c>
      <c r="C90" s="19">
        <v>6023486</v>
      </c>
      <c r="D90" s="18" t="s">
        <v>271</v>
      </c>
      <c r="E90" s="20">
        <v>0</v>
      </c>
      <c r="F90" s="16">
        <v>50</v>
      </c>
    </row>
    <row r="91" spans="1:6">
      <c r="A91" s="16">
        <v>85</v>
      </c>
      <c r="B91" s="16">
        <v>85</v>
      </c>
      <c r="C91" s="19">
        <v>6319713</v>
      </c>
      <c r="D91" s="18" t="s">
        <v>271</v>
      </c>
      <c r="E91" s="20">
        <v>0</v>
      </c>
      <c r="F91" s="16">
        <v>50</v>
      </c>
    </row>
    <row r="92" spans="1:6">
      <c r="A92" s="16">
        <v>86</v>
      </c>
      <c r="B92" s="16">
        <v>86</v>
      </c>
      <c r="C92" s="19">
        <v>6623121</v>
      </c>
      <c r="D92" s="18" t="s">
        <v>272</v>
      </c>
      <c r="E92" s="20">
        <v>0</v>
      </c>
      <c r="F92" s="16">
        <v>50</v>
      </c>
    </row>
    <row r="93" spans="1:6">
      <c r="A93" s="16">
        <v>87</v>
      </c>
      <c r="B93" s="16">
        <v>87</v>
      </c>
      <c r="C93" s="19">
        <v>6941021</v>
      </c>
      <c r="D93" s="18" t="s">
        <v>272</v>
      </c>
      <c r="E93" s="20">
        <v>0</v>
      </c>
      <c r="F93" s="16">
        <v>50</v>
      </c>
    </row>
    <row r="94" spans="1:6">
      <c r="A94" s="16">
        <v>88</v>
      </c>
      <c r="B94" s="16">
        <v>88</v>
      </c>
      <c r="C94" s="19">
        <v>7266445</v>
      </c>
      <c r="D94" s="18" t="s">
        <v>273</v>
      </c>
      <c r="E94" s="20">
        <v>0</v>
      </c>
      <c r="F94" s="16">
        <v>50</v>
      </c>
    </row>
    <row r="95" spans="1:6">
      <c r="A95" s="16">
        <v>89</v>
      </c>
      <c r="B95" s="16">
        <v>89</v>
      </c>
      <c r="C95" s="19">
        <v>7607050</v>
      </c>
      <c r="D95" s="18" t="s">
        <v>273</v>
      </c>
      <c r="E95" s="20">
        <v>0</v>
      </c>
      <c r="F95" s="16">
        <v>50</v>
      </c>
    </row>
    <row r="96" spans="1:6">
      <c r="A96" s="16">
        <v>90</v>
      </c>
      <c r="B96" s="16">
        <v>90</v>
      </c>
      <c r="C96" s="19">
        <v>7955530</v>
      </c>
      <c r="D96" s="18" t="s">
        <v>274</v>
      </c>
      <c r="E96" s="20">
        <v>0</v>
      </c>
      <c r="F96" s="16">
        <v>50</v>
      </c>
    </row>
    <row r="97" spans="1:6">
      <c r="A97" s="16">
        <v>91</v>
      </c>
      <c r="B97" s="16">
        <v>91</v>
      </c>
      <c r="C97" s="19">
        <v>8319896</v>
      </c>
      <c r="D97" s="18" t="s">
        <v>274</v>
      </c>
      <c r="E97" s="20">
        <v>0</v>
      </c>
      <c r="F97" s="16">
        <v>50</v>
      </c>
    </row>
    <row r="98" spans="1:6">
      <c r="A98" s="16">
        <v>92</v>
      </c>
      <c r="B98" s="16">
        <v>92</v>
      </c>
      <c r="C98" s="19">
        <v>8692496</v>
      </c>
      <c r="D98" s="18" t="s">
        <v>274</v>
      </c>
      <c r="E98" s="20">
        <v>0</v>
      </c>
      <c r="F98" s="16">
        <v>50</v>
      </c>
    </row>
    <row r="99" spans="1:6">
      <c r="A99" s="16">
        <v>93</v>
      </c>
      <c r="B99" s="16">
        <v>93</v>
      </c>
      <c r="C99" s="19">
        <v>9081703</v>
      </c>
      <c r="D99" s="18" t="s">
        <v>274</v>
      </c>
      <c r="E99" s="20">
        <v>0</v>
      </c>
      <c r="F99" s="16">
        <v>50</v>
      </c>
    </row>
    <row r="100" spans="1:6">
      <c r="A100" s="16">
        <v>94</v>
      </c>
      <c r="B100" s="16">
        <v>94</v>
      </c>
      <c r="C100" s="19">
        <v>9479511</v>
      </c>
      <c r="D100" s="18" t="s">
        <v>274</v>
      </c>
      <c r="E100" s="20">
        <v>0</v>
      </c>
      <c r="F100" s="16">
        <v>50</v>
      </c>
    </row>
    <row r="101" spans="1:6">
      <c r="A101" s="16">
        <v>95</v>
      </c>
      <c r="B101" s="16">
        <v>95</v>
      </c>
      <c r="C101" s="19">
        <v>9894663</v>
      </c>
      <c r="D101" s="18" t="s">
        <v>274</v>
      </c>
      <c r="E101" s="20">
        <v>0</v>
      </c>
      <c r="F101" s="16">
        <v>50</v>
      </c>
    </row>
    <row r="102" spans="1:6">
      <c r="A102" s="16">
        <v>96</v>
      </c>
      <c r="B102" s="16">
        <v>96</v>
      </c>
      <c r="C102" s="19">
        <v>10318791</v>
      </c>
      <c r="D102" s="18" t="s">
        <v>274</v>
      </c>
      <c r="E102" s="20">
        <v>0</v>
      </c>
      <c r="F102" s="16">
        <v>50</v>
      </c>
    </row>
    <row r="103" spans="1:6">
      <c r="A103" s="16">
        <v>97</v>
      </c>
      <c r="B103" s="16">
        <v>97</v>
      </c>
      <c r="C103" s="19">
        <v>10761016</v>
      </c>
      <c r="D103" s="18" t="s">
        <v>274</v>
      </c>
      <c r="E103" s="20">
        <v>0</v>
      </c>
      <c r="F103" s="16">
        <v>50</v>
      </c>
    </row>
    <row r="104" spans="1:6">
      <c r="A104" s="16">
        <v>98</v>
      </c>
      <c r="B104" s="16">
        <v>98</v>
      </c>
      <c r="C104" s="19">
        <v>11212600</v>
      </c>
      <c r="D104" s="18" t="s">
        <v>274</v>
      </c>
      <c r="E104" s="20">
        <v>0</v>
      </c>
      <c r="F104" s="16">
        <v>50</v>
      </c>
    </row>
    <row r="105" spans="1:6">
      <c r="A105" s="16">
        <v>99</v>
      </c>
      <c r="B105" s="16">
        <v>99</v>
      </c>
      <c r="C105" s="19">
        <v>11683050</v>
      </c>
      <c r="D105" s="18" t="s">
        <v>274</v>
      </c>
      <c r="E105" s="20">
        <v>0</v>
      </c>
      <c r="F105" s="16">
        <v>50</v>
      </c>
    </row>
    <row r="106" spans="1:6">
      <c r="A106" s="16">
        <v>100</v>
      </c>
      <c r="B106" s="16">
        <v>100</v>
      </c>
      <c r="C106" s="19">
        <v>12163250</v>
      </c>
      <c r="D106" s="18" t="s">
        <v>274</v>
      </c>
      <c r="E106" s="20">
        <v>0</v>
      </c>
      <c r="F106" s="16">
        <v>50</v>
      </c>
    </row>
    <row r="107" spans="1:6">
      <c r="A107" s="16">
        <v>101</v>
      </c>
      <c r="B107" s="16">
        <v>101</v>
      </c>
      <c r="C107" s="19">
        <v>12663101</v>
      </c>
      <c r="D107" s="18" t="s">
        <v>274</v>
      </c>
      <c r="E107" s="20">
        <v>0</v>
      </c>
      <c r="F107" s="16">
        <v>50</v>
      </c>
    </row>
    <row r="108" spans="1:6">
      <c r="A108" s="16">
        <v>102</v>
      </c>
      <c r="B108" s="16">
        <v>102</v>
      </c>
      <c r="C108" s="19">
        <v>13173101</v>
      </c>
      <c r="D108" s="18" t="s">
        <v>274</v>
      </c>
      <c r="E108" s="20">
        <v>0</v>
      </c>
      <c r="F108" s="16">
        <v>50</v>
      </c>
    </row>
    <row r="109" spans="1:6">
      <c r="A109" s="16">
        <v>103</v>
      </c>
      <c r="B109" s="16">
        <v>103</v>
      </c>
      <c r="C109" s="19">
        <v>13703553</v>
      </c>
      <c r="D109" s="18" t="s">
        <v>274</v>
      </c>
      <c r="E109" s="20">
        <v>0</v>
      </c>
      <c r="F109" s="16">
        <v>50</v>
      </c>
    </row>
    <row r="110" spans="1:6">
      <c r="A110" s="16">
        <v>104</v>
      </c>
      <c r="B110" s="16">
        <v>104</v>
      </c>
      <c r="C110" s="19">
        <v>14244561</v>
      </c>
      <c r="D110" s="18" t="s">
        <v>274</v>
      </c>
      <c r="E110" s="20">
        <v>0</v>
      </c>
      <c r="F110" s="16">
        <v>50</v>
      </c>
    </row>
    <row r="111" spans="1:6">
      <c r="A111" s="16">
        <v>105</v>
      </c>
      <c r="B111" s="16">
        <v>105</v>
      </c>
      <c r="C111" s="19">
        <v>14806838</v>
      </c>
      <c r="D111" s="18" t="s">
        <v>274</v>
      </c>
      <c r="E111" s="20">
        <v>0</v>
      </c>
      <c r="F111" s="16">
        <v>50</v>
      </c>
    </row>
    <row r="112" spans="1:6">
      <c r="A112" s="16">
        <v>106</v>
      </c>
      <c r="B112" s="16">
        <v>106</v>
      </c>
      <c r="C112" s="19">
        <v>15380086</v>
      </c>
      <c r="D112" s="18" t="s">
        <v>274</v>
      </c>
      <c r="E112" s="20">
        <v>0</v>
      </c>
      <c r="F112" s="16">
        <v>50</v>
      </c>
    </row>
    <row r="113" spans="1:6">
      <c r="A113" s="16">
        <v>107</v>
      </c>
      <c r="B113" s="16">
        <v>107</v>
      </c>
      <c r="C113" s="19">
        <v>15975436</v>
      </c>
      <c r="D113" s="18" t="s">
        <v>274</v>
      </c>
      <c r="E113" s="20">
        <v>0</v>
      </c>
      <c r="F113" s="16">
        <v>50</v>
      </c>
    </row>
    <row r="114" spans="1:6">
      <c r="A114" s="16">
        <v>108</v>
      </c>
      <c r="B114" s="16">
        <v>108</v>
      </c>
      <c r="C114" s="19">
        <v>16582180</v>
      </c>
      <c r="D114" s="18" t="s">
        <v>274</v>
      </c>
      <c r="E114" s="20">
        <v>0</v>
      </c>
      <c r="F114" s="16">
        <v>50</v>
      </c>
    </row>
    <row r="115" spans="1:6">
      <c r="A115" s="16">
        <v>109</v>
      </c>
      <c r="B115" s="16">
        <v>109</v>
      </c>
      <c r="C115" s="19">
        <v>17211875</v>
      </c>
      <c r="D115" s="18" t="s">
        <v>274</v>
      </c>
      <c r="E115" s="20">
        <v>0</v>
      </c>
      <c r="F115" s="16">
        <v>50</v>
      </c>
    </row>
    <row r="116" spans="1:6">
      <c r="A116" s="16">
        <v>110</v>
      </c>
      <c r="B116" s="16">
        <v>110</v>
      </c>
      <c r="C116" s="19">
        <v>17853395</v>
      </c>
      <c r="D116" s="18" t="s">
        <v>274</v>
      </c>
      <c r="E116" s="20">
        <v>0</v>
      </c>
      <c r="F116" s="16">
        <v>50</v>
      </c>
    </row>
    <row r="117" spans="1:6">
      <c r="A117" s="16">
        <v>111</v>
      </c>
      <c r="B117" s="16">
        <v>111</v>
      </c>
      <c r="C117" s="19">
        <v>18518731</v>
      </c>
      <c r="D117" s="18" t="s">
        <v>274</v>
      </c>
      <c r="E117" s="20">
        <v>0</v>
      </c>
      <c r="F117" s="16">
        <v>50</v>
      </c>
    </row>
    <row r="118" spans="1:6">
      <c r="A118" s="16">
        <v>112</v>
      </c>
      <c r="B118" s="16">
        <v>112</v>
      </c>
      <c r="C118" s="19">
        <v>19196331</v>
      </c>
      <c r="D118" s="18" t="s">
        <v>274</v>
      </c>
      <c r="E118" s="20">
        <v>0</v>
      </c>
      <c r="F118" s="16">
        <v>50</v>
      </c>
    </row>
    <row r="119" spans="1:6">
      <c r="A119" s="16">
        <v>113</v>
      </c>
      <c r="B119" s="16">
        <v>113</v>
      </c>
      <c r="C119" s="19">
        <v>19898628</v>
      </c>
      <c r="D119" s="18" t="s">
        <v>274</v>
      </c>
      <c r="E119" s="20">
        <v>0</v>
      </c>
      <c r="F119" s="16">
        <v>50</v>
      </c>
    </row>
    <row r="120" spans="1:6">
      <c r="A120" s="16">
        <v>114</v>
      </c>
      <c r="B120" s="16">
        <v>114</v>
      </c>
      <c r="C120" s="19">
        <v>20613636</v>
      </c>
      <c r="D120" s="18" t="s">
        <v>274</v>
      </c>
      <c r="E120" s="20">
        <v>0</v>
      </c>
      <c r="F120" s="16">
        <v>50</v>
      </c>
    </row>
    <row r="121" spans="1:6">
      <c r="A121" s="16">
        <v>115</v>
      </c>
      <c r="B121" s="16">
        <v>115</v>
      </c>
      <c r="C121" s="19">
        <v>21354238</v>
      </c>
      <c r="D121" s="18" t="s">
        <v>274</v>
      </c>
      <c r="E121" s="20">
        <v>0</v>
      </c>
      <c r="F121" s="16">
        <v>50</v>
      </c>
    </row>
    <row r="122" spans="1:6">
      <c r="A122" s="16">
        <v>116</v>
      </c>
      <c r="B122" s="16">
        <v>116</v>
      </c>
      <c r="C122" s="19">
        <v>22108006</v>
      </c>
      <c r="D122" s="18" t="s">
        <v>274</v>
      </c>
      <c r="E122" s="20">
        <v>0</v>
      </c>
      <c r="F122" s="16">
        <v>50</v>
      </c>
    </row>
    <row r="123" spans="1:6">
      <c r="A123" s="16">
        <v>117</v>
      </c>
      <c r="B123" s="16">
        <v>117</v>
      </c>
      <c r="C123" s="19">
        <v>22888281</v>
      </c>
      <c r="D123" s="18" t="s">
        <v>274</v>
      </c>
      <c r="E123" s="20">
        <v>0</v>
      </c>
      <c r="F123" s="16">
        <v>50</v>
      </c>
    </row>
    <row r="124" spans="1:6">
      <c r="A124" s="16">
        <v>118</v>
      </c>
      <c r="B124" s="16">
        <v>118</v>
      </c>
      <c r="C124" s="19">
        <v>23682185</v>
      </c>
      <c r="D124" s="18" t="s">
        <v>274</v>
      </c>
      <c r="E124" s="20">
        <v>0</v>
      </c>
      <c r="F124" s="16">
        <v>50</v>
      </c>
    </row>
    <row r="125" spans="1:6">
      <c r="A125" s="16">
        <v>119</v>
      </c>
      <c r="B125" s="16">
        <v>119</v>
      </c>
      <c r="C125" s="19">
        <v>24503525</v>
      </c>
      <c r="D125" s="18" t="s">
        <v>274</v>
      </c>
      <c r="E125" s="20">
        <v>0</v>
      </c>
      <c r="F125" s="16">
        <v>50</v>
      </c>
    </row>
    <row r="126" spans="1:6">
      <c r="A126" s="16">
        <v>120</v>
      </c>
      <c r="B126" s="16">
        <v>120</v>
      </c>
      <c r="C126" s="19">
        <v>25338965</v>
      </c>
      <c r="D126" s="18" t="s">
        <v>274</v>
      </c>
      <c r="E126" s="20">
        <v>0</v>
      </c>
      <c r="F126" s="16">
        <v>50</v>
      </c>
    </row>
    <row r="127" spans="1:6">
      <c r="A127" s="16">
        <v>121</v>
      </c>
      <c r="B127" s="16">
        <v>121</v>
      </c>
      <c r="C127" s="19">
        <v>26202786</v>
      </c>
      <c r="D127" s="18" t="s">
        <v>274</v>
      </c>
      <c r="E127" s="20">
        <v>0</v>
      </c>
      <c r="F127" s="16">
        <v>50</v>
      </c>
    </row>
    <row r="128" spans="1:6">
      <c r="A128" s="16">
        <v>122</v>
      </c>
      <c r="B128" s="16">
        <v>122</v>
      </c>
      <c r="C128" s="19">
        <v>27081186</v>
      </c>
      <c r="D128" s="18" t="s">
        <v>274</v>
      </c>
      <c r="E128" s="20">
        <v>0</v>
      </c>
      <c r="F128" s="16">
        <v>50</v>
      </c>
    </row>
    <row r="129" spans="1:6">
      <c r="A129" s="16">
        <v>123</v>
      </c>
      <c r="B129" s="16">
        <v>123</v>
      </c>
      <c r="C129" s="19">
        <v>27988928</v>
      </c>
      <c r="D129" s="18" t="s">
        <v>274</v>
      </c>
      <c r="E129" s="20">
        <v>0</v>
      </c>
      <c r="F129" s="16">
        <v>50</v>
      </c>
    </row>
    <row r="130" spans="1:6">
      <c r="A130" s="16">
        <v>124</v>
      </c>
      <c r="B130" s="16">
        <v>124</v>
      </c>
      <c r="C130" s="19">
        <v>28911736</v>
      </c>
      <c r="D130" s="18" t="s">
        <v>274</v>
      </c>
      <c r="E130" s="20">
        <v>0</v>
      </c>
      <c r="F130" s="16">
        <v>50</v>
      </c>
    </row>
    <row r="131" spans="1:6">
      <c r="A131" s="16">
        <v>125</v>
      </c>
      <c r="B131" s="16">
        <v>125</v>
      </c>
      <c r="C131" s="19">
        <v>29864863</v>
      </c>
      <c r="D131" s="18" t="s">
        <v>274</v>
      </c>
      <c r="E131" s="20">
        <v>0</v>
      </c>
      <c r="F131" s="16">
        <v>50</v>
      </c>
    </row>
    <row r="132" spans="1:6">
      <c r="A132" s="16">
        <v>126</v>
      </c>
      <c r="B132" s="16">
        <v>126</v>
      </c>
      <c r="C132" s="19">
        <v>30833551</v>
      </c>
      <c r="D132" s="18" t="s">
        <v>274</v>
      </c>
      <c r="E132" s="20">
        <v>0</v>
      </c>
      <c r="F132" s="16">
        <v>50</v>
      </c>
    </row>
    <row r="133" spans="1:6">
      <c r="A133" s="16">
        <v>127</v>
      </c>
      <c r="B133" s="16">
        <v>127</v>
      </c>
      <c r="C133" s="19">
        <v>31833551</v>
      </c>
      <c r="D133" s="18" t="s">
        <v>274</v>
      </c>
      <c r="E133" s="20">
        <v>0</v>
      </c>
      <c r="F133" s="16">
        <v>50</v>
      </c>
    </row>
    <row r="134" spans="1:6">
      <c r="A134" s="16">
        <v>128</v>
      </c>
      <c r="B134" s="16">
        <v>128</v>
      </c>
      <c r="C134" s="19">
        <v>32849615</v>
      </c>
      <c r="D134" s="18" t="s">
        <v>274</v>
      </c>
      <c r="E134" s="20">
        <v>0</v>
      </c>
      <c r="F134" s="16">
        <v>50</v>
      </c>
    </row>
    <row r="135" spans="1:6">
      <c r="A135" s="16">
        <v>129</v>
      </c>
      <c r="B135" s="16">
        <v>129</v>
      </c>
      <c r="C135" s="19">
        <v>33898000</v>
      </c>
      <c r="D135" s="18" t="s">
        <v>274</v>
      </c>
      <c r="E135" s="20">
        <v>0</v>
      </c>
      <c r="F135" s="16">
        <v>50</v>
      </c>
    </row>
    <row r="136" spans="1:6">
      <c r="A136" s="16">
        <v>130</v>
      </c>
      <c r="B136" s="16">
        <v>130</v>
      </c>
      <c r="C136" s="19">
        <v>34962960</v>
      </c>
      <c r="D136" s="18" t="s">
        <v>274</v>
      </c>
      <c r="E136" s="20">
        <v>0</v>
      </c>
      <c r="F136" s="16">
        <v>50</v>
      </c>
    </row>
    <row r="137" spans="1:6">
      <c r="A137" s="16">
        <v>131</v>
      </c>
      <c r="B137" s="16">
        <v>131</v>
      </c>
      <c r="C137" s="19">
        <v>36061266</v>
      </c>
      <c r="D137" s="18" t="s">
        <v>274</v>
      </c>
      <c r="E137" s="20">
        <v>0</v>
      </c>
      <c r="F137" s="16">
        <v>50</v>
      </c>
    </row>
    <row r="138" spans="1:6">
      <c r="A138" s="16">
        <v>132</v>
      </c>
      <c r="B138" s="16">
        <v>132</v>
      </c>
      <c r="C138" s="19">
        <v>37176666</v>
      </c>
      <c r="D138" s="18" t="s">
        <v>274</v>
      </c>
      <c r="E138" s="20">
        <v>0</v>
      </c>
      <c r="F138" s="16">
        <v>50</v>
      </c>
    </row>
    <row r="139" spans="1:6">
      <c r="A139" s="16">
        <v>133</v>
      </c>
      <c r="B139" s="16">
        <v>133</v>
      </c>
      <c r="C139" s="19">
        <v>38326453</v>
      </c>
      <c r="D139" s="18" t="s">
        <v>274</v>
      </c>
      <c r="E139" s="20">
        <v>0</v>
      </c>
      <c r="F139" s="16">
        <v>50</v>
      </c>
    </row>
    <row r="140" spans="1:6">
      <c r="A140" s="16">
        <v>134</v>
      </c>
      <c r="B140" s="16">
        <v>134</v>
      </c>
      <c r="C140" s="19">
        <v>39493861</v>
      </c>
      <c r="D140" s="18" t="s">
        <v>274</v>
      </c>
      <c r="E140" s="20">
        <v>0</v>
      </c>
      <c r="F140" s="16">
        <v>50</v>
      </c>
    </row>
    <row r="141" spans="1:6">
      <c r="A141" s="16">
        <v>135</v>
      </c>
      <c r="B141" s="16">
        <v>135</v>
      </c>
      <c r="C141" s="19">
        <v>40696713</v>
      </c>
      <c r="D141" s="18" t="s">
        <v>274</v>
      </c>
      <c r="E141" s="20">
        <v>0</v>
      </c>
      <c r="F141" s="16">
        <v>50</v>
      </c>
    </row>
    <row r="142" spans="1:6">
      <c r="A142" s="16">
        <v>136</v>
      </c>
      <c r="B142" s="16">
        <v>136</v>
      </c>
      <c r="C142" s="19">
        <v>41917721</v>
      </c>
      <c r="D142" s="18" t="s">
        <v>274</v>
      </c>
      <c r="E142" s="20">
        <v>0</v>
      </c>
      <c r="F142" s="16">
        <v>50</v>
      </c>
    </row>
    <row r="143" spans="1:6">
      <c r="A143" s="16">
        <v>137</v>
      </c>
      <c r="B143" s="16">
        <v>137</v>
      </c>
      <c r="C143" s="19">
        <v>43175246</v>
      </c>
      <c r="D143" s="18" t="s">
        <v>274</v>
      </c>
      <c r="E143" s="20">
        <v>0</v>
      </c>
      <c r="F143" s="16">
        <v>50</v>
      </c>
    </row>
    <row r="144" spans="1:6">
      <c r="A144" s="16">
        <v>138</v>
      </c>
      <c r="B144" s="16">
        <v>138</v>
      </c>
      <c r="C144" s="19">
        <v>44451470</v>
      </c>
      <c r="D144" s="18" t="s">
        <v>274</v>
      </c>
      <c r="E144" s="20">
        <v>0</v>
      </c>
      <c r="F144" s="16">
        <v>50</v>
      </c>
    </row>
    <row r="145" spans="1:6">
      <c r="A145" s="16">
        <v>139</v>
      </c>
      <c r="B145" s="16">
        <v>139</v>
      </c>
      <c r="C145" s="19">
        <v>45765300</v>
      </c>
      <c r="D145" s="18" t="s">
        <v>274</v>
      </c>
      <c r="E145" s="20">
        <v>0</v>
      </c>
      <c r="F145" s="16">
        <v>50</v>
      </c>
    </row>
    <row r="146" spans="1:6">
      <c r="A146" s="16">
        <v>140</v>
      </c>
      <c r="B146" s="16">
        <v>140</v>
      </c>
      <c r="C146" s="19">
        <v>47098380</v>
      </c>
      <c r="D146" s="18" t="s">
        <v>274</v>
      </c>
      <c r="E146" s="20">
        <v>0</v>
      </c>
      <c r="F146" s="16">
        <v>50</v>
      </c>
    </row>
  </sheetData>
  <phoneticPr fontId="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0"/>
  <sheetViews>
    <sheetView workbookViewId="0">
      <selection activeCell="I4" sqref="I4"/>
    </sheetView>
  </sheetViews>
  <sheetFormatPr defaultColWidth="33.125" defaultRowHeight="13.5"/>
  <cols>
    <col min="1" max="1" width="8.5" style="13" customWidth="1"/>
    <col min="2" max="2" width="13.625" style="13" customWidth="1"/>
    <col min="3" max="3" width="13.125" style="13" customWidth="1"/>
    <col min="4" max="4" width="33" style="13" customWidth="1"/>
    <col min="5" max="5" width="29.625" style="13" customWidth="1"/>
    <col min="6" max="8" width="11.375" style="13" customWidth="1"/>
    <col min="9" max="16384" width="33.125" style="13"/>
  </cols>
  <sheetData>
    <row r="1" spans="1:9" ht="120">
      <c r="A1" s="2" t="s">
        <v>42</v>
      </c>
      <c r="B1" s="3" t="s">
        <v>43</v>
      </c>
      <c r="C1" s="4" t="s">
        <v>44</v>
      </c>
      <c r="D1" s="4" t="s">
        <v>45</v>
      </c>
      <c r="E1" s="2" t="s">
        <v>46</v>
      </c>
      <c r="F1" s="1" t="s">
        <v>47</v>
      </c>
      <c r="G1" s="1" t="s">
        <v>48</v>
      </c>
      <c r="H1" s="1" t="s">
        <v>49</v>
      </c>
      <c r="I1" s="1" t="s">
        <v>50</v>
      </c>
    </row>
    <row r="2" spans="1:9">
      <c r="A2" s="6">
        <v>1</v>
      </c>
      <c r="B2" s="7" t="s">
        <v>51</v>
      </c>
      <c r="C2" s="1">
        <v>49</v>
      </c>
      <c r="D2" s="1">
        <v>49</v>
      </c>
      <c r="E2" s="6">
        <v>2</v>
      </c>
      <c r="F2" s="1">
        <v>1</v>
      </c>
      <c r="G2" s="1">
        <v>49</v>
      </c>
      <c r="H2" s="1">
        <v>49</v>
      </c>
      <c r="I2" s="15" t="str">
        <f>B2</f>
        <v>旋转木马</v>
      </c>
    </row>
    <row r="3" spans="1:9">
      <c r="A3" s="1">
        <v>2</v>
      </c>
      <c r="B3" s="1" t="s">
        <v>52</v>
      </c>
      <c r="C3" s="1">
        <v>279</v>
      </c>
      <c r="D3" s="1">
        <v>279</v>
      </c>
      <c r="E3" s="1">
        <v>2</v>
      </c>
      <c r="F3" s="1">
        <v>2</v>
      </c>
      <c r="G3" s="1">
        <v>279</v>
      </c>
      <c r="H3" s="1">
        <v>279</v>
      </c>
      <c r="I3" s="14" t="str">
        <f>B3</f>
        <v>凯蒂小木屋</v>
      </c>
    </row>
    <row r="4" spans="1:9">
      <c r="A4" s="6">
        <v>3</v>
      </c>
      <c r="B4" s="7" t="s">
        <v>53</v>
      </c>
      <c r="C4" s="1">
        <v>16</v>
      </c>
      <c r="D4" s="1">
        <v>16</v>
      </c>
      <c r="E4" s="6">
        <v>2</v>
      </c>
      <c r="F4" s="1">
        <v>3</v>
      </c>
      <c r="G4" s="1">
        <v>350</v>
      </c>
      <c r="H4" s="1">
        <v>350</v>
      </c>
      <c r="I4" s="14" t="s">
        <v>54</v>
      </c>
    </row>
    <row r="5" spans="1:9">
      <c r="A5" s="6">
        <v>3</v>
      </c>
      <c r="B5" s="7" t="s">
        <v>55</v>
      </c>
      <c r="C5" s="1">
        <v>21</v>
      </c>
      <c r="D5" s="1">
        <v>21</v>
      </c>
      <c r="E5" s="6">
        <v>2</v>
      </c>
      <c r="F5" s="1">
        <v>4</v>
      </c>
      <c r="G5" s="1">
        <v>311</v>
      </c>
      <c r="H5" s="1">
        <v>311</v>
      </c>
      <c r="I5" s="14" t="s">
        <v>56</v>
      </c>
    </row>
    <row r="6" spans="1:9">
      <c r="A6" s="8">
        <v>3</v>
      </c>
      <c r="B6" s="9" t="s">
        <v>57</v>
      </c>
      <c r="C6" s="1">
        <v>31</v>
      </c>
      <c r="D6" s="1">
        <v>31</v>
      </c>
      <c r="E6" s="8">
        <v>2</v>
      </c>
      <c r="F6" s="1">
        <v>5</v>
      </c>
      <c r="G6" s="1">
        <v>291</v>
      </c>
      <c r="H6" s="1">
        <v>291</v>
      </c>
      <c r="I6" s="14" t="s">
        <v>58</v>
      </c>
    </row>
    <row r="7" spans="1:9">
      <c r="A7" s="1">
        <v>3</v>
      </c>
      <c r="B7" s="1" t="s">
        <v>59</v>
      </c>
      <c r="C7" s="1">
        <v>282</v>
      </c>
      <c r="D7" s="1">
        <v>282</v>
      </c>
      <c r="E7" s="1">
        <v>2</v>
      </c>
      <c r="F7" s="1">
        <v>6</v>
      </c>
      <c r="G7" s="1">
        <v>256</v>
      </c>
      <c r="H7" s="1">
        <v>256</v>
      </c>
      <c r="I7" s="14" t="s">
        <v>60</v>
      </c>
    </row>
    <row r="8" spans="1:9">
      <c r="A8" s="6">
        <v>4</v>
      </c>
      <c r="B8" s="7" t="s">
        <v>61</v>
      </c>
      <c r="C8" s="1">
        <v>26</v>
      </c>
      <c r="D8" s="1">
        <v>26</v>
      </c>
      <c r="E8" s="6">
        <v>2</v>
      </c>
      <c r="F8" s="1">
        <v>7</v>
      </c>
      <c r="G8" s="1">
        <v>294</v>
      </c>
      <c r="H8" s="1">
        <v>294</v>
      </c>
      <c r="I8" s="14" t="s">
        <v>62</v>
      </c>
    </row>
    <row r="9" spans="1:9">
      <c r="A9" s="1">
        <v>4</v>
      </c>
      <c r="B9" s="1" t="s">
        <v>63</v>
      </c>
      <c r="C9" s="1">
        <v>285</v>
      </c>
      <c r="D9" s="1">
        <v>285</v>
      </c>
      <c r="E9" s="1">
        <v>2</v>
      </c>
      <c r="F9" s="1">
        <v>8</v>
      </c>
      <c r="G9" s="1">
        <v>59</v>
      </c>
      <c r="H9" s="1">
        <v>59</v>
      </c>
      <c r="I9" s="14" t="s">
        <v>64</v>
      </c>
    </row>
    <row r="10" spans="1:9">
      <c r="A10" s="1">
        <v>5</v>
      </c>
      <c r="B10" s="1" t="s">
        <v>58</v>
      </c>
      <c r="C10" s="1">
        <v>291</v>
      </c>
      <c r="D10" s="1">
        <v>291</v>
      </c>
      <c r="E10" s="1">
        <v>2</v>
      </c>
      <c r="F10" s="1">
        <v>9</v>
      </c>
      <c r="G10" s="1">
        <v>570</v>
      </c>
      <c r="H10" s="1">
        <v>570</v>
      </c>
      <c r="I10" s="14" t="s">
        <v>65</v>
      </c>
    </row>
    <row r="11" spans="1:9">
      <c r="A11" s="6">
        <v>6</v>
      </c>
      <c r="B11" s="7" t="s">
        <v>66</v>
      </c>
      <c r="C11" s="1">
        <v>115</v>
      </c>
      <c r="D11" s="1">
        <v>115</v>
      </c>
      <c r="E11" s="6">
        <v>2</v>
      </c>
      <c r="F11" s="1">
        <v>10</v>
      </c>
      <c r="G11" s="1">
        <v>72</v>
      </c>
      <c r="H11" s="1">
        <v>72</v>
      </c>
      <c r="I11" s="14" t="s">
        <v>67</v>
      </c>
    </row>
    <row r="12" spans="1:9">
      <c r="A12" s="6">
        <v>6</v>
      </c>
      <c r="B12" s="10" t="s">
        <v>68</v>
      </c>
      <c r="C12" s="1">
        <v>141</v>
      </c>
      <c r="D12" s="1">
        <v>141</v>
      </c>
      <c r="E12" s="6">
        <v>2</v>
      </c>
      <c r="F12" s="1">
        <v>11</v>
      </c>
      <c r="G12" s="1">
        <v>659</v>
      </c>
      <c r="H12" s="1">
        <v>659</v>
      </c>
      <c r="I12" s="14" t="s">
        <v>69</v>
      </c>
    </row>
    <row r="13" spans="1:9">
      <c r="A13" s="1">
        <v>7</v>
      </c>
      <c r="B13" s="1" t="s">
        <v>62</v>
      </c>
      <c r="C13" s="1">
        <v>294</v>
      </c>
      <c r="D13" s="1">
        <v>294</v>
      </c>
      <c r="E13" s="1">
        <v>2</v>
      </c>
      <c r="F13" s="1">
        <v>12</v>
      </c>
      <c r="G13" s="1">
        <v>323</v>
      </c>
      <c r="H13" s="1">
        <v>323</v>
      </c>
      <c r="I13" s="14" t="s">
        <v>70</v>
      </c>
    </row>
    <row r="14" spans="1:9">
      <c r="A14" s="6">
        <v>8</v>
      </c>
      <c r="B14" s="10" t="s">
        <v>64</v>
      </c>
      <c r="C14" s="1">
        <v>59</v>
      </c>
      <c r="D14" s="1">
        <v>59</v>
      </c>
      <c r="E14" s="6">
        <v>2</v>
      </c>
      <c r="F14" s="1">
        <v>13</v>
      </c>
      <c r="G14" s="1">
        <v>326</v>
      </c>
      <c r="H14" s="1">
        <v>326</v>
      </c>
      <c r="I14" s="14" t="s">
        <v>71</v>
      </c>
    </row>
    <row r="15" spans="1:9">
      <c r="A15" s="6">
        <v>9</v>
      </c>
      <c r="B15" s="10" t="s">
        <v>72</v>
      </c>
      <c r="C15" s="1">
        <v>97</v>
      </c>
      <c r="D15" s="1">
        <v>97</v>
      </c>
      <c r="E15" s="6">
        <v>2</v>
      </c>
      <c r="F15" s="1">
        <v>14</v>
      </c>
      <c r="G15" s="1">
        <v>422</v>
      </c>
      <c r="H15" s="1">
        <v>422</v>
      </c>
      <c r="I15" s="14" t="s">
        <v>73</v>
      </c>
    </row>
    <row r="16" spans="1:9">
      <c r="A16" s="6">
        <v>9</v>
      </c>
      <c r="B16" s="5" t="s">
        <v>74</v>
      </c>
      <c r="C16" s="1">
        <v>183</v>
      </c>
      <c r="D16" s="1">
        <v>183</v>
      </c>
      <c r="E16" s="6">
        <v>2</v>
      </c>
      <c r="F16" s="1">
        <v>15</v>
      </c>
      <c r="G16" s="1">
        <v>499</v>
      </c>
      <c r="H16" s="1">
        <v>499</v>
      </c>
      <c r="I16" s="14" t="s">
        <v>75</v>
      </c>
    </row>
    <row r="17" spans="1:9">
      <c r="A17" s="1">
        <v>9</v>
      </c>
      <c r="B17" s="1" t="s">
        <v>76</v>
      </c>
      <c r="C17" s="1">
        <v>290</v>
      </c>
      <c r="D17" s="1">
        <v>290</v>
      </c>
      <c r="E17" s="1">
        <v>2</v>
      </c>
      <c r="F17" s="1">
        <v>16</v>
      </c>
      <c r="G17" s="1">
        <v>635</v>
      </c>
      <c r="H17" s="1">
        <v>635</v>
      </c>
      <c r="I17" s="14" t="s">
        <v>77</v>
      </c>
    </row>
    <row r="18" spans="1:9">
      <c r="A18" s="6">
        <v>10</v>
      </c>
      <c r="B18" s="10" t="s">
        <v>67</v>
      </c>
      <c r="C18" s="1">
        <v>72</v>
      </c>
      <c r="D18" s="1">
        <v>72</v>
      </c>
      <c r="E18" s="6">
        <v>2</v>
      </c>
      <c r="F18" s="1">
        <v>17</v>
      </c>
      <c r="G18" s="1">
        <v>422</v>
      </c>
      <c r="H18" s="1">
        <v>422</v>
      </c>
      <c r="I18" s="14" t="s">
        <v>78</v>
      </c>
    </row>
    <row r="19" spans="1:9">
      <c r="A19" s="1">
        <v>11</v>
      </c>
      <c r="B19" s="1" t="s">
        <v>79</v>
      </c>
      <c r="C19" s="1">
        <v>320</v>
      </c>
      <c r="D19" s="1">
        <v>320</v>
      </c>
      <c r="E19" s="1">
        <v>2</v>
      </c>
      <c r="F19" s="1">
        <v>18</v>
      </c>
      <c r="G19" s="1">
        <v>644</v>
      </c>
      <c r="H19" s="1">
        <v>644</v>
      </c>
      <c r="I19" s="14" t="s">
        <v>80</v>
      </c>
    </row>
    <row r="20" spans="1:9">
      <c r="A20" s="1">
        <v>11</v>
      </c>
      <c r="B20" s="1" t="s">
        <v>81</v>
      </c>
      <c r="C20" s="1">
        <v>339</v>
      </c>
      <c r="D20" s="1">
        <v>339</v>
      </c>
      <c r="E20" s="1">
        <v>2</v>
      </c>
      <c r="F20" s="1">
        <v>19</v>
      </c>
      <c r="G20" s="1">
        <v>308</v>
      </c>
      <c r="H20" s="1">
        <v>308</v>
      </c>
      <c r="I20" s="14" t="s">
        <v>82</v>
      </c>
    </row>
    <row r="21" spans="1:9">
      <c r="A21" s="1">
        <v>12</v>
      </c>
      <c r="B21" s="1" t="s">
        <v>70</v>
      </c>
      <c r="C21" s="1">
        <v>323</v>
      </c>
      <c r="D21" s="1">
        <v>323</v>
      </c>
      <c r="E21" s="1">
        <v>2</v>
      </c>
      <c r="F21" s="1">
        <v>20</v>
      </c>
      <c r="G21" s="1">
        <v>339</v>
      </c>
      <c r="H21" s="1">
        <v>339</v>
      </c>
      <c r="I21" s="14" t="s">
        <v>83</v>
      </c>
    </row>
    <row r="22" spans="1:9">
      <c r="A22" s="1">
        <v>13</v>
      </c>
      <c r="B22" s="1" t="s">
        <v>71</v>
      </c>
      <c r="C22" s="1">
        <v>326</v>
      </c>
      <c r="D22" s="1">
        <v>326</v>
      </c>
      <c r="E22" s="1">
        <v>2</v>
      </c>
      <c r="F22" s="1">
        <v>21</v>
      </c>
      <c r="G22" s="1">
        <v>441</v>
      </c>
      <c r="H22" s="1">
        <v>441</v>
      </c>
      <c r="I22" s="14" t="s">
        <v>84</v>
      </c>
    </row>
    <row r="23" spans="1:9">
      <c r="A23" s="6">
        <v>14</v>
      </c>
      <c r="B23" s="10" t="s">
        <v>85</v>
      </c>
      <c r="C23" s="1">
        <v>92</v>
      </c>
      <c r="D23" s="1">
        <v>92</v>
      </c>
      <c r="E23" s="6">
        <v>2</v>
      </c>
      <c r="F23" s="1">
        <v>22</v>
      </c>
      <c r="G23" s="1">
        <v>728</v>
      </c>
      <c r="H23" s="1">
        <v>728</v>
      </c>
      <c r="I23" s="14" t="s">
        <v>86</v>
      </c>
    </row>
    <row r="24" spans="1:9">
      <c r="A24" s="1">
        <v>14</v>
      </c>
      <c r="B24" s="1" t="s">
        <v>87</v>
      </c>
      <c r="C24" s="1">
        <v>330</v>
      </c>
      <c r="D24" s="1">
        <v>330</v>
      </c>
      <c r="E24" s="1">
        <v>2</v>
      </c>
      <c r="F24" s="1">
        <v>23</v>
      </c>
      <c r="G24" s="1">
        <v>718</v>
      </c>
      <c r="H24" s="1">
        <v>718</v>
      </c>
      <c r="I24" s="14" t="s">
        <v>88</v>
      </c>
    </row>
    <row r="25" spans="1:9">
      <c r="A25" s="6">
        <v>15</v>
      </c>
      <c r="B25" s="5" t="s">
        <v>89</v>
      </c>
      <c r="C25" s="1">
        <v>166</v>
      </c>
      <c r="D25" s="1">
        <v>166</v>
      </c>
      <c r="E25" s="6">
        <v>2</v>
      </c>
      <c r="F25" s="1">
        <v>24</v>
      </c>
      <c r="G25" s="1">
        <v>600</v>
      </c>
      <c r="H25" s="1">
        <v>600</v>
      </c>
      <c r="I25" s="14" t="s">
        <v>90</v>
      </c>
    </row>
    <row r="26" spans="1:9">
      <c r="A26" s="1">
        <v>15</v>
      </c>
      <c r="B26" s="1" t="s">
        <v>91</v>
      </c>
      <c r="C26" s="1">
        <v>333</v>
      </c>
      <c r="D26" s="1">
        <v>333</v>
      </c>
      <c r="E26" s="1">
        <v>2</v>
      </c>
      <c r="F26" s="1">
        <v>25</v>
      </c>
      <c r="G26" s="1">
        <v>1281</v>
      </c>
      <c r="H26" s="1">
        <v>1281</v>
      </c>
      <c r="I26" s="14" t="s">
        <v>92</v>
      </c>
    </row>
    <row r="27" spans="1:9">
      <c r="A27" s="1">
        <v>16</v>
      </c>
      <c r="B27" s="1" t="s">
        <v>93</v>
      </c>
      <c r="C27" s="1">
        <v>299</v>
      </c>
      <c r="D27" s="1">
        <v>299</v>
      </c>
      <c r="E27" s="1">
        <v>2</v>
      </c>
      <c r="F27" s="1">
        <v>26</v>
      </c>
      <c r="G27" s="1">
        <v>256</v>
      </c>
      <c r="H27" s="1">
        <v>256</v>
      </c>
      <c r="I27" s="14" t="s">
        <v>94</v>
      </c>
    </row>
    <row r="28" spans="1:9">
      <c r="A28" s="1">
        <v>16</v>
      </c>
      <c r="B28" s="1" t="s">
        <v>95</v>
      </c>
      <c r="C28" s="1">
        <v>336</v>
      </c>
      <c r="D28" s="1">
        <v>336</v>
      </c>
      <c r="E28" s="1">
        <v>2</v>
      </c>
      <c r="F28" s="1">
        <v>28</v>
      </c>
      <c r="G28" s="1">
        <v>135</v>
      </c>
      <c r="H28" s="1">
        <v>135</v>
      </c>
      <c r="I28" s="14" t="s">
        <v>96</v>
      </c>
    </row>
    <row r="29" spans="1:9">
      <c r="A29" s="6">
        <v>17</v>
      </c>
      <c r="B29" s="10" t="s">
        <v>97</v>
      </c>
      <c r="C29" s="1">
        <v>110</v>
      </c>
      <c r="D29" s="1">
        <v>110</v>
      </c>
      <c r="E29" s="6">
        <v>2</v>
      </c>
      <c r="F29" s="1">
        <v>29</v>
      </c>
      <c r="G29" s="1">
        <v>173</v>
      </c>
      <c r="H29" s="1">
        <v>173</v>
      </c>
      <c r="I29" s="14" t="s">
        <v>98</v>
      </c>
    </row>
    <row r="30" spans="1:9">
      <c r="A30" s="1">
        <v>17</v>
      </c>
      <c r="B30" s="1" t="s">
        <v>99</v>
      </c>
      <c r="C30" s="1">
        <v>312</v>
      </c>
      <c r="D30" s="1">
        <v>312</v>
      </c>
      <c r="E30" s="1">
        <v>2</v>
      </c>
      <c r="F30" s="1">
        <v>30</v>
      </c>
      <c r="G30" s="1">
        <v>251</v>
      </c>
      <c r="H30" s="1">
        <v>251</v>
      </c>
      <c r="I30" s="14" t="s">
        <v>100</v>
      </c>
    </row>
    <row r="31" spans="1:9">
      <c r="A31" s="1">
        <v>18</v>
      </c>
      <c r="B31" s="1" t="s">
        <v>101</v>
      </c>
      <c r="C31" s="1">
        <v>305</v>
      </c>
      <c r="D31" s="1">
        <v>305</v>
      </c>
      <c r="E31" s="1">
        <v>2</v>
      </c>
      <c r="F31" s="1">
        <v>31</v>
      </c>
      <c r="G31" s="1">
        <v>339</v>
      </c>
      <c r="H31" s="1">
        <v>339</v>
      </c>
      <c r="I31" s="14" t="s">
        <v>102</v>
      </c>
    </row>
    <row r="32" spans="1:9">
      <c r="A32" s="1">
        <v>18</v>
      </c>
      <c r="B32" s="1" t="s">
        <v>103</v>
      </c>
      <c r="C32" s="1">
        <v>339</v>
      </c>
      <c r="D32" s="1">
        <v>339</v>
      </c>
      <c r="E32" s="1">
        <v>2</v>
      </c>
      <c r="F32" s="1">
        <v>32</v>
      </c>
      <c r="G32" s="1">
        <v>67</v>
      </c>
      <c r="H32" s="1">
        <v>67</v>
      </c>
      <c r="I32" s="14" t="s">
        <v>104</v>
      </c>
    </row>
    <row r="33" spans="1:9">
      <c r="A33" s="1">
        <v>19</v>
      </c>
      <c r="B33" s="1" t="s">
        <v>82</v>
      </c>
      <c r="C33" s="1">
        <v>308</v>
      </c>
      <c r="D33" s="1">
        <v>308</v>
      </c>
      <c r="E33" s="1">
        <v>2</v>
      </c>
      <c r="F33" s="1">
        <v>33</v>
      </c>
      <c r="G33" s="1">
        <v>339</v>
      </c>
      <c r="H33" s="1">
        <v>339</v>
      </c>
      <c r="I33" s="14" t="s">
        <v>105</v>
      </c>
    </row>
    <row r="34" spans="1:9">
      <c r="A34" s="1">
        <v>20</v>
      </c>
      <c r="B34" s="1" t="s">
        <v>83</v>
      </c>
      <c r="C34" s="1">
        <v>339</v>
      </c>
      <c r="D34" s="1">
        <v>339</v>
      </c>
      <c r="E34" s="1">
        <v>2</v>
      </c>
      <c r="F34" s="1">
        <v>34</v>
      </c>
      <c r="G34" s="1">
        <v>54</v>
      </c>
      <c r="H34" s="1">
        <v>54</v>
      </c>
      <c r="I34" s="14" t="s">
        <v>106</v>
      </c>
    </row>
    <row r="35" spans="1:9">
      <c r="A35" s="6">
        <v>21</v>
      </c>
      <c r="B35" s="7" t="s">
        <v>107</v>
      </c>
      <c r="C35" s="1">
        <v>102</v>
      </c>
      <c r="D35" s="1">
        <v>102</v>
      </c>
      <c r="E35" s="6">
        <v>2</v>
      </c>
      <c r="F35" s="1">
        <v>35</v>
      </c>
      <c r="G35" s="1">
        <v>274</v>
      </c>
      <c r="H35" s="1">
        <v>274</v>
      </c>
      <c r="I35" s="14" t="s">
        <v>108</v>
      </c>
    </row>
    <row r="36" spans="1:9">
      <c r="A36" s="1">
        <v>21</v>
      </c>
      <c r="B36" s="1" t="s">
        <v>109</v>
      </c>
      <c r="C36" s="1">
        <v>339</v>
      </c>
      <c r="D36" s="1">
        <v>339</v>
      </c>
      <c r="E36" s="1">
        <v>2</v>
      </c>
      <c r="F36" s="1">
        <v>37</v>
      </c>
      <c r="G36" s="1">
        <v>130</v>
      </c>
      <c r="H36" s="1">
        <v>130</v>
      </c>
      <c r="I36" s="14" t="s">
        <v>110</v>
      </c>
    </row>
    <row r="37" spans="1:9">
      <c r="A37" s="6">
        <v>22</v>
      </c>
      <c r="B37" s="10" t="s">
        <v>111</v>
      </c>
      <c r="C37" s="1">
        <v>87</v>
      </c>
      <c r="D37" s="1">
        <v>87</v>
      </c>
      <c r="E37" s="6">
        <v>2</v>
      </c>
      <c r="F37" s="1">
        <v>38</v>
      </c>
      <c r="G37" s="1">
        <v>178</v>
      </c>
      <c r="H37" s="1">
        <v>178</v>
      </c>
      <c r="I37" s="14" t="s">
        <v>112</v>
      </c>
    </row>
    <row r="38" spans="1:9">
      <c r="A38" s="1">
        <v>22</v>
      </c>
      <c r="B38" s="1" t="s">
        <v>113</v>
      </c>
      <c r="C38" s="1">
        <v>302</v>
      </c>
      <c r="D38" s="1">
        <v>302</v>
      </c>
      <c r="E38" s="1">
        <v>2</v>
      </c>
      <c r="F38" s="1">
        <v>40</v>
      </c>
      <c r="G38" s="1">
        <v>150</v>
      </c>
      <c r="H38" s="1">
        <v>150</v>
      </c>
      <c r="I38" s="14" t="s">
        <v>114</v>
      </c>
    </row>
    <row r="39" spans="1:9">
      <c r="A39" s="1">
        <v>22</v>
      </c>
      <c r="B39" s="1" t="s">
        <v>115</v>
      </c>
      <c r="C39" s="1">
        <v>339</v>
      </c>
      <c r="D39" s="1">
        <v>339</v>
      </c>
      <c r="E39" s="1">
        <v>2</v>
      </c>
      <c r="F39" s="1">
        <v>41</v>
      </c>
      <c r="G39" s="1">
        <v>266</v>
      </c>
      <c r="H39" s="1">
        <v>266</v>
      </c>
      <c r="I39" s="14" t="s">
        <v>116</v>
      </c>
    </row>
    <row r="40" spans="1:9">
      <c r="A40" s="6">
        <v>23</v>
      </c>
      <c r="B40" s="10" t="s">
        <v>117</v>
      </c>
      <c r="C40" s="1">
        <v>82</v>
      </c>
      <c r="D40" s="1">
        <v>82</v>
      </c>
      <c r="E40" s="6">
        <v>2</v>
      </c>
      <c r="F40" s="1">
        <v>42</v>
      </c>
      <c r="G40" s="1">
        <v>271</v>
      </c>
      <c r="H40" s="1">
        <v>271</v>
      </c>
      <c r="I40" s="14" t="s">
        <v>118</v>
      </c>
    </row>
    <row r="41" spans="1:9">
      <c r="A41" s="1">
        <v>23</v>
      </c>
      <c r="B41" s="1" t="s">
        <v>119</v>
      </c>
      <c r="C41" s="1">
        <v>297</v>
      </c>
      <c r="D41" s="1">
        <v>297</v>
      </c>
      <c r="E41" s="1">
        <v>2</v>
      </c>
      <c r="F41" s="1">
        <v>43</v>
      </c>
      <c r="G41" s="1">
        <v>77</v>
      </c>
      <c r="H41" s="1">
        <v>77</v>
      </c>
      <c r="I41" s="14" t="s">
        <v>120</v>
      </c>
    </row>
    <row r="42" spans="1:9">
      <c r="A42" s="1">
        <v>23</v>
      </c>
      <c r="B42" s="1" t="s">
        <v>121</v>
      </c>
      <c r="C42" s="1">
        <v>339</v>
      </c>
      <c r="D42" s="1">
        <v>339</v>
      </c>
      <c r="E42" s="1">
        <v>2</v>
      </c>
      <c r="F42" s="1">
        <v>45</v>
      </c>
      <c r="G42" s="1">
        <v>188</v>
      </c>
      <c r="H42" s="1">
        <v>188</v>
      </c>
      <c r="I42" s="14" t="s">
        <v>122</v>
      </c>
    </row>
    <row r="43" spans="1:9">
      <c r="A43" s="1">
        <v>24</v>
      </c>
      <c r="B43" s="1" t="s">
        <v>123</v>
      </c>
      <c r="C43" s="1">
        <v>261</v>
      </c>
      <c r="D43" s="1">
        <v>261</v>
      </c>
      <c r="E43" s="1">
        <v>2</v>
      </c>
      <c r="F43" s="1"/>
      <c r="G43" s="14"/>
      <c r="H43" s="1"/>
      <c r="I43" s="14"/>
    </row>
    <row r="44" spans="1:9">
      <c r="A44" s="1">
        <v>24</v>
      </c>
      <c r="B44" s="1" t="s">
        <v>124</v>
      </c>
      <c r="C44" s="1">
        <v>339</v>
      </c>
      <c r="D44" s="1">
        <v>339</v>
      </c>
      <c r="E44" s="1">
        <v>2</v>
      </c>
      <c r="F44" s="1"/>
      <c r="G44" s="14"/>
      <c r="H44" s="1"/>
      <c r="I44" s="14"/>
    </row>
    <row r="45" spans="1:9">
      <c r="A45" s="1">
        <v>25</v>
      </c>
      <c r="B45" s="1" t="s">
        <v>125</v>
      </c>
      <c r="C45" s="1">
        <v>298</v>
      </c>
      <c r="D45" s="1">
        <v>298</v>
      </c>
      <c r="E45" s="1">
        <v>2</v>
      </c>
      <c r="F45" s="1"/>
      <c r="G45" s="14"/>
      <c r="H45" s="1"/>
      <c r="I45" s="14"/>
    </row>
    <row r="46" spans="1:9">
      <c r="A46" s="1">
        <v>25</v>
      </c>
      <c r="B46" s="1" t="s">
        <v>126</v>
      </c>
      <c r="C46" s="1">
        <v>315</v>
      </c>
      <c r="D46" s="1">
        <v>315</v>
      </c>
      <c r="E46" s="1">
        <v>2</v>
      </c>
      <c r="F46" s="1"/>
      <c r="G46" s="14"/>
      <c r="H46" s="1"/>
      <c r="I46" s="14"/>
    </row>
    <row r="47" spans="1:9">
      <c r="A47" s="1">
        <v>25</v>
      </c>
      <c r="B47" s="1" t="s">
        <v>127</v>
      </c>
      <c r="C47" s="1">
        <v>329</v>
      </c>
      <c r="D47" s="1">
        <v>329</v>
      </c>
      <c r="E47" s="1">
        <v>2</v>
      </c>
      <c r="F47" s="1"/>
      <c r="G47" s="14"/>
      <c r="H47" s="1"/>
      <c r="I47" s="14"/>
    </row>
    <row r="48" spans="1:9">
      <c r="A48" s="1">
        <v>25</v>
      </c>
      <c r="B48" s="1" t="s">
        <v>128</v>
      </c>
      <c r="C48" s="1">
        <v>339</v>
      </c>
      <c r="D48" s="1">
        <v>339</v>
      </c>
      <c r="E48" s="1">
        <v>2</v>
      </c>
      <c r="F48" s="1"/>
      <c r="G48" s="14"/>
      <c r="H48" s="1"/>
      <c r="I48" s="14"/>
    </row>
    <row r="49" spans="1:9">
      <c r="A49" s="1">
        <v>26</v>
      </c>
      <c r="B49" s="1" t="s">
        <v>94</v>
      </c>
      <c r="C49" s="1">
        <v>256</v>
      </c>
      <c r="D49" s="1">
        <v>256</v>
      </c>
      <c r="E49" s="1">
        <v>2</v>
      </c>
      <c r="F49" s="1"/>
      <c r="G49" s="14"/>
      <c r="H49" s="1"/>
      <c r="I49" s="14"/>
    </row>
    <row r="50" spans="1:9">
      <c r="A50" s="6">
        <v>28</v>
      </c>
      <c r="B50" s="10" t="s">
        <v>96</v>
      </c>
      <c r="C50" s="1">
        <v>135</v>
      </c>
      <c r="D50" s="1">
        <v>135</v>
      </c>
      <c r="E50" s="6">
        <v>2</v>
      </c>
      <c r="F50" s="1"/>
      <c r="G50" s="14"/>
      <c r="H50" s="1"/>
      <c r="I50" s="14"/>
    </row>
    <row r="51" spans="1:9">
      <c r="A51" s="6">
        <v>29</v>
      </c>
      <c r="B51" s="11" t="s">
        <v>98</v>
      </c>
      <c r="C51" s="1">
        <v>173</v>
      </c>
      <c r="D51" s="1">
        <v>173</v>
      </c>
      <c r="E51" s="6">
        <v>2</v>
      </c>
      <c r="F51" s="1"/>
      <c r="G51" s="14"/>
      <c r="H51" s="14"/>
      <c r="I51" s="14"/>
    </row>
    <row r="52" spans="1:9">
      <c r="A52" s="1">
        <v>30</v>
      </c>
      <c r="B52" s="1" t="s">
        <v>100</v>
      </c>
      <c r="C52" s="1">
        <v>251</v>
      </c>
      <c r="D52" s="1">
        <v>251</v>
      </c>
      <c r="E52" s="1">
        <v>2</v>
      </c>
      <c r="F52" s="1"/>
      <c r="G52" s="14"/>
      <c r="H52" s="14"/>
      <c r="I52" s="14"/>
    </row>
    <row r="53" spans="1:9">
      <c r="A53" s="1">
        <v>31</v>
      </c>
      <c r="B53" s="1" t="s">
        <v>102</v>
      </c>
      <c r="C53" s="1">
        <v>339</v>
      </c>
      <c r="D53" s="1">
        <v>339</v>
      </c>
      <c r="E53" s="1">
        <v>2</v>
      </c>
      <c r="F53" s="1"/>
      <c r="G53" s="14"/>
      <c r="H53" s="14"/>
      <c r="I53" s="14"/>
    </row>
    <row r="54" spans="1:9">
      <c r="A54" s="6">
        <v>32</v>
      </c>
      <c r="B54" s="7" t="s">
        <v>104</v>
      </c>
      <c r="C54" s="1">
        <v>67</v>
      </c>
      <c r="D54" s="1">
        <v>67</v>
      </c>
      <c r="E54" s="6">
        <v>2</v>
      </c>
      <c r="F54" s="1"/>
      <c r="G54" s="14"/>
      <c r="H54" s="14"/>
      <c r="I54" s="14"/>
    </row>
    <row r="55" spans="1:9">
      <c r="A55" s="1">
        <v>33</v>
      </c>
      <c r="B55" s="1" t="s">
        <v>105</v>
      </c>
      <c r="C55" s="1">
        <v>339</v>
      </c>
      <c r="D55" s="1">
        <v>339</v>
      </c>
      <c r="E55" s="1">
        <v>2</v>
      </c>
      <c r="F55" s="1"/>
      <c r="G55" s="14"/>
      <c r="H55" s="14"/>
      <c r="I55" s="14"/>
    </row>
    <row r="56" spans="1:9">
      <c r="A56" s="6">
        <v>34</v>
      </c>
      <c r="B56" s="10" t="s">
        <v>106</v>
      </c>
      <c r="C56" s="1">
        <v>54</v>
      </c>
      <c r="D56" s="1">
        <v>54</v>
      </c>
      <c r="E56" s="6">
        <v>2</v>
      </c>
      <c r="F56" s="1"/>
      <c r="G56" s="14"/>
      <c r="H56" s="14"/>
      <c r="I56" s="14"/>
    </row>
    <row r="57" spans="1:9">
      <c r="A57" s="1">
        <v>35</v>
      </c>
      <c r="B57" s="1" t="s">
        <v>108</v>
      </c>
      <c r="C57" s="1">
        <v>274</v>
      </c>
      <c r="D57" s="1">
        <v>274</v>
      </c>
      <c r="E57" s="1">
        <v>2</v>
      </c>
      <c r="F57" s="1"/>
      <c r="G57" s="14"/>
      <c r="H57" s="14"/>
      <c r="I57" s="14"/>
    </row>
    <row r="58" spans="1:9">
      <c r="A58" s="6">
        <v>37</v>
      </c>
      <c r="B58" s="10" t="s">
        <v>110</v>
      </c>
      <c r="C58" s="1">
        <v>130</v>
      </c>
      <c r="D58" s="1">
        <v>130</v>
      </c>
      <c r="E58" s="6">
        <v>2</v>
      </c>
      <c r="F58" s="1"/>
      <c r="G58" s="14"/>
      <c r="H58" s="14"/>
      <c r="I58" s="14"/>
    </row>
    <row r="59" spans="1:9">
      <c r="A59" s="6">
        <v>38</v>
      </c>
      <c r="B59" s="11" t="s">
        <v>112</v>
      </c>
      <c r="C59" s="1">
        <v>178</v>
      </c>
      <c r="D59" s="1">
        <v>178</v>
      </c>
      <c r="E59" s="6">
        <v>2</v>
      </c>
      <c r="F59" s="1"/>
      <c r="G59" s="14"/>
      <c r="H59" s="14"/>
      <c r="I59" s="14"/>
    </row>
    <row r="60" spans="1:9">
      <c r="A60" s="6">
        <v>40</v>
      </c>
      <c r="B60" s="10" t="s">
        <v>114</v>
      </c>
      <c r="C60" s="1">
        <v>125</v>
      </c>
      <c r="D60" s="1">
        <v>125</v>
      </c>
      <c r="E60" s="6">
        <v>2</v>
      </c>
      <c r="F60" s="1"/>
      <c r="G60" s="14"/>
      <c r="H60" s="14"/>
      <c r="I60" s="14"/>
    </row>
    <row r="61" spans="1:9">
      <c r="A61" s="1">
        <v>41</v>
      </c>
      <c r="B61" s="1" t="s">
        <v>116</v>
      </c>
      <c r="C61" s="1">
        <v>266</v>
      </c>
      <c r="D61" s="1">
        <v>266</v>
      </c>
      <c r="E61" s="1">
        <v>2</v>
      </c>
      <c r="F61" s="1"/>
      <c r="G61" s="14"/>
      <c r="H61" s="14"/>
      <c r="I61" s="14"/>
    </row>
    <row r="62" spans="1:9">
      <c r="A62" s="1">
        <v>42</v>
      </c>
      <c r="B62" s="1" t="s">
        <v>118</v>
      </c>
      <c r="C62" s="1">
        <v>271</v>
      </c>
      <c r="D62" s="1">
        <v>271</v>
      </c>
      <c r="E62" s="1">
        <v>2</v>
      </c>
      <c r="F62" s="1"/>
      <c r="G62" s="14"/>
      <c r="H62" s="14"/>
      <c r="I62" s="14"/>
    </row>
    <row r="63" spans="1:9">
      <c r="A63" s="6">
        <v>43</v>
      </c>
      <c r="B63" s="10" t="s">
        <v>120</v>
      </c>
      <c r="C63" s="1">
        <v>77</v>
      </c>
      <c r="D63" s="1">
        <v>77</v>
      </c>
      <c r="E63" s="6">
        <v>2</v>
      </c>
      <c r="F63" s="1"/>
      <c r="G63" s="14"/>
      <c r="H63" s="14"/>
      <c r="I63" s="14"/>
    </row>
    <row r="64" spans="1:9">
      <c r="A64" s="6">
        <v>45</v>
      </c>
      <c r="B64" s="5" t="s">
        <v>122</v>
      </c>
      <c r="C64" s="1">
        <v>188</v>
      </c>
      <c r="D64" s="1">
        <v>188</v>
      </c>
      <c r="E64" s="6">
        <v>2</v>
      </c>
      <c r="F64" s="1"/>
      <c r="G64" s="14"/>
      <c r="H64" s="14"/>
      <c r="I64" s="14"/>
    </row>
    <row r="65" spans="1:4">
      <c r="A65" s="12"/>
      <c r="B65" s="12"/>
      <c r="C65" s="12"/>
    </row>
    <row r="66" spans="1:4">
      <c r="A66" s="12"/>
      <c r="B66" s="12"/>
      <c r="C66" s="12"/>
    </row>
    <row r="67" spans="1:4">
      <c r="A67" s="12"/>
      <c r="B67" s="12"/>
      <c r="C67" s="12"/>
    </row>
    <row r="68" spans="1:4">
      <c r="A68" s="12"/>
      <c r="B68" s="12"/>
      <c r="C68" s="12"/>
    </row>
    <row r="69" spans="1:4">
      <c r="A69" s="1" t="s">
        <v>47</v>
      </c>
      <c r="B69" s="1" t="s">
        <v>48</v>
      </c>
      <c r="C69" s="1" t="s">
        <v>49</v>
      </c>
      <c r="D69" s="1" t="s">
        <v>50</v>
      </c>
    </row>
    <row r="70" spans="1:4">
      <c r="A70" s="1">
        <v>1</v>
      </c>
      <c r="B70" s="1">
        <v>49</v>
      </c>
      <c r="C70" s="1">
        <v>49</v>
      </c>
      <c r="D70" s="15" t="s">
        <v>51</v>
      </c>
    </row>
    <row r="71" spans="1:4">
      <c r="A71" s="1">
        <v>2</v>
      </c>
      <c r="B71" s="1">
        <v>279</v>
      </c>
      <c r="C71" s="1">
        <v>279</v>
      </c>
      <c r="D71" s="14" t="s">
        <v>52</v>
      </c>
    </row>
    <row r="72" spans="1:4">
      <c r="A72" s="1">
        <v>3</v>
      </c>
      <c r="B72" s="1">
        <v>350</v>
      </c>
      <c r="C72" s="1">
        <v>350</v>
      </c>
      <c r="D72" s="14" t="s">
        <v>54</v>
      </c>
    </row>
    <row r="73" spans="1:4">
      <c r="A73" s="1">
        <v>4</v>
      </c>
      <c r="B73" s="1">
        <v>311</v>
      </c>
      <c r="C73" s="1">
        <v>311</v>
      </c>
      <c r="D73" s="14" t="s">
        <v>56</v>
      </c>
    </row>
    <row r="74" spans="1:4">
      <c r="A74" s="1">
        <v>5</v>
      </c>
      <c r="B74" s="1">
        <v>291</v>
      </c>
      <c r="C74" s="1">
        <v>291</v>
      </c>
      <c r="D74" s="14" t="s">
        <v>58</v>
      </c>
    </row>
    <row r="75" spans="1:4">
      <c r="A75" s="1">
        <v>6</v>
      </c>
      <c r="B75" s="1">
        <v>256</v>
      </c>
      <c r="C75" s="1">
        <v>256</v>
      </c>
      <c r="D75" s="14" t="s">
        <v>60</v>
      </c>
    </row>
    <row r="76" spans="1:4">
      <c r="A76" s="1">
        <v>7</v>
      </c>
      <c r="B76" s="1">
        <v>294</v>
      </c>
      <c r="C76" s="1">
        <v>294</v>
      </c>
      <c r="D76" s="14" t="s">
        <v>62</v>
      </c>
    </row>
    <row r="77" spans="1:4">
      <c r="A77" s="1">
        <v>8</v>
      </c>
      <c r="B77" s="1">
        <v>59</v>
      </c>
      <c r="C77" s="1">
        <v>59</v>
      </c>
      <c r="D77" s="14" t="s">
        <v>64</v>
      </c>
    </row>
    <row r="78" spans="1:4">
      <c r="A78" s="1">
        <v>9</v>
      </c>
      <c r="B78" s="1">
        <v>570</v>
      </c>
      <c r="C78" s="1">
        <v>570</v>
      </c>
      <c r="D78" s="14" t="s">
        <v>65</v>
      </c>
    </row>
    <row r="79" spans="1:4">
      <c r="A79" s="1">
        <v>10</v>
      </c>
      <c r="B79" s="1">
        <v>72</v>
      </c>
      <c r="C79" s="1">
        <v>72</v>
      </c>
      <c r="D79" s="14" t="s">
        <v>67</v>
      </c>
    </row>
    <row r="80" spans="1:4">
      <c r="A80" s="1">
        <v>11</v>
      </c>
      <c r="B80" s="1">
        <v>659</v>
      </c>
      <c r="C80" s="1">
        <v>659</v>
      </c>
      <c r="D80" s="14" t="s">
        <v>69</v>
      </c>
    </row>
    <row r="81" spans="1:4">
      <c r="A81" s="1">
        <v>12</v>
      </c>
      <c r="B81" s="1">
        <v>323</v>
      </c>
      <c r="C81" s="1">
        <v>323</v>
      </c>
      <c r="D81" s="14" t="s">
        <v>70</v>
      </c>
    </row>
    <row r="82" spans="1:4">
      <c r="A82" s="1">
        <v>13</v>
      </c>
      <c r="B82" s="1">
        <v>326</v>
      </c>
      <c r="C82" s="1">
        <v>326</v>
      </c>
      <c r="D82" s="14" t="s">
        <v>71</v>
      </c>
    </row>
    <row r="83" spans="1:4">
      <c r="A83" s="1">
        <v>14</v>
      </c>
      <c r="B83" s="1">
        <v>422</v>
      </c>
      <c r="C83" s="1">
        <v>422</v>
      </c>
      <c r="D83" s="14" t="s">
        <v>73</v>
      </c>
    </row>
    <row r="84" spans="1:4">
      <c r="A84" s="1">
        <v>15</v>
      </c>
      <c r="B84" s="1">
        <v>499</v>
      </c>
      <c r="C84" s="1">
        <v>499</v>
      </c>
      <c r="D84" s="14" t="s">
        <v>75</v>
      </c>
    </row>
    <row r="85" spans="1:4">
      <c r="A85" s="1">
        <v>16</v>
      </c>
      <c r="B85" s="1">
        <v>635</v>
      </c>
      <c r="C85" s="1">
        <v>635</v>
      </c>
      <c r="D85" s="14" t="s">
        <v>77</v>
      </c>
    </row>
    <row r="86" spans="1:4">
      <c r="A86" s="1">
        <v>17</v>
      </c>
      <c r="B86" s="1">
        <v>422</v>
      </c>
      <c r="C86" s="1">
        <v>422</v>
      </c>
      <c r="D86" s="14" t="s">
        <v>78</v>
      </c>
    </row>
    <row r="87" spans="1:4">
      <c r="A87" s="1">
        <v>18</v>
      </c>
      <c r="B87" s="1">
        <v>644</v>
      </c>
      <c r="C87" s="1">
        <v>644</v>
      </c>
      <c r="D87" s="14" t="s">
        <v>80</v>
      </c>
    </row>
    <row r="88" spans="1:4">
      <c r="A88" s="1">
        <v>19</v>
      </c>
      <c r="B88" s="1">
        <v>308</v>
      </c>
      <c r="C88" s="1">
        <v>308</v>
      </c>
      <c r="D88" s="14" t="s">
        <v>82</v>
      </c>
    </row>
    <row r="89" spans="1:4">
      <c r="A89" s="1">
        <v>20</v>
      </c>
      <c r="B89" s="1">
        <v>339</v>
      </c>
      <c r="C89" s="1">
        <v>339</v>
      </c>
      <c r="D89" s="14" t="s">
        <v>83</v>
      </c>
    </row>
    <row r="90" spans="1:4">
      <c r="A90" s="1">
        <v>21</v>
      </c>
      <c r="B90" s="1">
        <v>441</v>
      </c>
      <c r="C90" s="1">
        <v>441</v>
      </c>
      <c r="D90" s="14" t="s">
        <v>84</v>
      </c>
    </row>
    <row r="91" spans="1:4">
      <c r="A91" s="1">
        <v>22</v>
      </c>
      <c r="B91" s="1">
        <v>728</v>
      </c>
      <c r="C91" s="1">
        <v>728</v>
      </c>
      <c r="D91" s="14" t="s">
        <v>86</v>
      </c>
    </row>
    <row r="92" spans="1:4">
      <c r="A92" s="1">
        <v>23</v>
      </c>
      <c r="B92" s="1">
        <v>718</v>
      </c>
      <c r="C92" s="1">
        <v>718</v>
      </c>
      <c r="D92" s="14" t="s">
        <v>88</v>
      </c>
    </row>
    <row r="93" spans="1:4">
      <c r="A93" s="1">
        <v>24</v>
      </c>
      <c r="B93" s="1">
        <v>600</v>
      </c>
      <c r="C93" s="1">
        <v>600</v>
      </c>
      <c r="D93" s="14" t="s">
        <v>90</v>
      </c>
    </row>
    <row r="94" spans="1:4">
      <c r="A94" s="1">
        <v>25</v>
      </c>
      <c r="B94" s="1">
        <v>1281</v>
      </c>
      <c r="C94" s="1">
        <v>1281</v>
      </c>
      <c r="D94" s="14" t="s">
        <v>92</v>
      </c>
    </row>
    <row r="95" spans="1:4">
      <c r="A95" s="1">
        <v>26</v>
      </c>
      <c r="B95" s="1">
        <v>256</v>
      </c>
      <c r="C95" s="1">
        <v>256</v>
      </c>
      <c r="D95" s="14" t="s">
        <v>94</v>
      </c>
    </row>
    <row r="96" spans="1:4">
      <c r="A96" s="1">
        <v>28</v>
      </c>
      <c r="B96" s="1">
        <v>135</v>
      </c>
      <c r="C96" s="1">
        <v>135</v>
      </c>
      <c r="D96" s="14" t="s">
        <v>96</v>
      </c>
    </row>
    <row r="97" spans="1:4">
      <c r="A97" s="1">
        <v>29</v>
      </c>
      <c r="B97" s="1">
        <v>173</v>
      </c>
      <c r="C97" s="1">
        <v>173</v>
      </c>
      <c r="D97" s="14" t="s">
        <v>98</v>
      </c>
    </row>
    <row r="98" spans="1:4">
      <c r="A98" s="1">
        <v>30</v>
      </c>
      <c r="B98" s="1">
        <v>251</v>
      </c>
      <c r="C98" s="1">
        <v>251</v>
      </c>
      <c r="D98" s="14" t="s">
        <v>100</v>
      </c>
    </row>
    <row r="99" spans="1:4">
      <c r="A99" s="1">
        <v>31</v>
      </c>
      <c r="B99" s="1">
        <v>339</v>
      </c>
      <c r="C99" s="1">
        <v>339</v>
      </c>
      <c r="D99" s="14" t="s">
        <v>102</v>
      </c>
    </row>
    <row r="100" spans="1:4">
      <c r="A100" s="1">
        <v>32</v>
      </c>
      <c r="B100" s="1">
        <v>67</v>
      </c>
      <c r="C100" s="1">
        <v>67</v>
      </c>
      <c r="D100" s="14" t="s">
        <v>104</v>
      </c>
    </row>
    <row r="101" spans="1:4">
      <c r="A101" s="1">
        <v>33</v>
      </c>
      <c r="B101" s="1">
        <v>339</v>
      </c>
      <c r="C101" s="1">
        <v>339</v>
      </c>
      <c r="D101" s="14" t="s">
        <v>105</v>
      </c>
    </row>
    <row r="102" spans="1:4">
      <c r="A102" s="1">
        <v>34</v>
      </c>
      <c r="B102" s="1">
        <v>54</v>
      </c>
      <c r="C102" s="1">
        <v>54</v>
      </c>
      <c r="D102" s="14" t="s">
        <v>106</v>
      </c>
    </row>
    <row r="103" spans="1:4">
      <c r="A103" s="1">
        <v>35</v>
      </c>
      <c r="B103" s="1">
        <v>274</v>
      </c>
      <c r="C103" s="1">
        <v>274</v>
      </c>
      <c r="D103" s="14" t="s">
        <v>108</v>
      </c>
    </row>
    <row r="104" spans="1:4">
      <c r="A104" s="1">
        <v>37</v>
      </c>
      <c r="B104" s="1">
        <v>130</v>
      </c>
      <c r="C104" s="1">
        <v>130</v>
      </c>
      <c r="D104" s="14" t="s">
        <v>110</v>
      </c>
    </row>
    <row r="105" spans="1:4">
      <c r="A105" s="1">
        <v>38</v>
      </c>
      <c r="B105" s="1">
        <v>178</v>
      </c>
      <c r="C105" s="1">
        <v>178</v>
      </c>
      <c r="D105" s="14" t="s">
        <v>112</v>
      </c>
    </row>
    <row r="106" spans="1:4">
      <c r="A106" s="1">
        <v>40</v>
      </c>
      <c r="B106" s="1">
        <v>150</v>
      </c>
      <c r="C106" s="1">
        <v>150</v>
      </c>
      <c r="D106" s="14" t="s">
        <v>114</v>
      </c>
    </row>
    <row r="107" spans="1:4">
      <c r="A107" s="1">
        <v>41</v>
      </c>
      <c r="B107" s="1">
        <v>266</v>
      </c>
      <c r="C107" s="1">
        <v>266</v>
      </c>
      <c r="D107" s="14" t="s">
        <v>116</v>
      </c>
    </row>
    <row r="108" spans="1:4">
      <c r="A108" s="1">
        <v>42</v>
      </c>
      <c r="B108" s="1">
        <v>271</v>
      </c>
      <c r="C108" s="1">
        <v>271</v>
      </c>
      <c r="D108" s="14" t="s">
        <v>118</v>
      </c>
    </row>
    <row r="109" spans="1:4">
      <c r="A109" s="1">
        <v>43</v>
      </c>
      <c r="B109" s="1">
        <v>77</v>
      </c>
      <c r="C109" s="1">
        <v>77</v>
      </c>
      <c r="D109" s="14" t="s">
        <v>120</v>
      </c>
    </row>
    <row r="110" spans="1:4">
      <c r="A110" s="1">
        <v>45</v>
      </c>
      <c r="B110" s="1">
        <v>188</v>
      </c>
      <c r="C110" s="1">
        <v>188</v>
      </c>
      <c r="D110" s="14" t="s">
        <v>122</v>
      </c>
    </row>
  </sheetData>
  <phoneticPr fontId="8" type="noConversion"/>
  <conditionalFormatting sqref="A1:B29 A30:A31 E1:E29">
    <cfRule type="expression" dxfId="0" priority="1" stopIfTrue="1">
      <formula>LEN(TRIM(A1))=0</formula>
    </cfRule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46"/>
  <sheetViews>
    <sheetView topLeftCell="C1" workbookViewId="0">
      <selection activeCell="F5" sqref="F5"/>
    </sheetView>
  </sheetViews>
  <sheetFormatPr defaultRowHeight="13.5"/>
  <cols>
    <col min="1" max="1" width="9" style="12"/>
    <col min="2" max="2" width="15" style="24" customWidth="1"/>
    <col min="3" max="3" width="9" style="12"/>
    <col min="4" max="4" width="12.875" style="12" customWidth="1"/>
    <col min="6" max="6" width="9" style="12"/>
    <col min="7" max="7" width="11.125" style="12" customWidth="1"/>
    <col min="8" max="9" width="11.125" customWidth="1"/>
    <col min="10" max="10" width="36.5" customWidth="1"/>
    <col min="11" max="12" width="9" style="17"/>
    <col min="13" max="13" width="20.75" style="17" customWidth="1"/>
  </cols>
  <sheetData>
    <row r="1" spans="1:16">
      <c r="A1" s="12" t="s">
        <v>253</v>
      </c>
      <c r="B1" s="24" t="s">
        <v>254</v>
      </c>
      <c r="C1" s="12" t="s">
        <v>256</v>
      </c>
      <c r="D1" s="12" t="s">
        <v>255</v>
      </c>
      <c r="F1" s="12" t="s">
        <v>257</v>
      </c>
      <c r="G1" s="30" t="s">
        <v>258</v>
      </c>
      <c r="H1" s="30"/>
      <c r="I1" s="30"/>
      <c r="J1" s="25" t="s">
        <v>259</v>
      </c>
      <c r="K1" s="16" t="s">
        <v>1</v>
      </c>
      <c r="L1" s="16" t="s">
        <v>1</v>
      </c>
      <c r="M1" s="16" t="s">
        <v>2</v>
      </c>
    </row>
    <row r="2" spans="1:16">
      <c r="A2" s="21">
        <v>90010201</v>
      </c>
      <c r="B2" s="22" t="s">
        <v>216</v>
      </c>
      <c r="C2" s="21">
        <v>2</v>
      </c>
      <c r="D2" s="23" t="s">
        <v>217</v>
      </c>
      <c r="F2" s="12">
        <v>1</v>
      </c>
      <c r="G2" s="12">
        <v>0</v>
      </c>
      <c r="J2" t="str">
        <f>IF(G2=0,"",IF(H2="",G2,IF(I2="",G2&amp;","&amp;H2,G2&amp;","&amp;H2&amp;","&amp;I2)))</f>
        <v/>
      </c>
      <c r="K2" s="16" t="s">
        <v>5</v>
      </c>
      <c r="L2" s="16" t="s">
        <v>5</v>
      </c>
      <c r="M2" s="16" t="s">
        <v>5</v>
      </c>
    </row>
    <row r="3" spans="1:16">
      <c r="A3" s="21">
        <v>90010001</v>
      </c>
      <c r="B3" s="22" t="s">
        <v>174</v>
      </c>
      <c r="C3" s="21">
        <v>3</v>
      </c>
      <c r="D3" s="23" t="s">
        <v>16</v>
      </c>
      <c r="F3" s="12">
        <v>2</v>
      </c>
      <c r="G3" s="12" t="str">
        <f>VLOOKUP(F3,$C$1:$D$69,2,FALSE)</f>
        <v>10010163_1</v>
      </c>
      <c r="J3" t="str">
        <f t="shared" ref="J3:J60" si="0">IF(G3=0,"",IF(H3="",G3,IF(I3="",G3&amp;","&amp;H3,G3&amp;","&amp;H3&amp;","&amp;I3)))</f>
        <v>10010163_1</v>
      </c>
      <c r="K3" s="16" t="s">
        <v>7</v>
      </c>
      <c r="L3" s="16" t="s">
        <v>7</v>
      </c>
      <c r="M3" s="16" t="s">
        <v>7</v>
      </c>
    </row>
    <row r="4" spans="1:16">
      <c r="A4" s="21">
        <v>90010501</v>
      </c>
      <c r="B4" s="22" t="s">
        <v>147</v>
      </c>
      <c r="C4" s="21">
        <v>3</v>
      </c>
      <c r="D4" s="23" t="s">
        <v>148</v>
      </c>
      <c r="F4" s="12">
        <v>3</v>
      </c>
      <c r="G4" s="12" t="str">
        <f>VLOOKUP(F4,$C$1:$D$69,2,FALSE)</f>
        <v>10010012_1</v>
      </c>
      <c r="H4" t="str">
        <f>D4</f>
        <v>10010023_1</v>
      </c>
      <c r="I4" t="str">
        <f>D5</f>
        <v>10010033_1</v>
      </c>
      <c r="J4" t="str">
        <f t="shared" si="0"/>
        <v>10010012_1,10010023_1,10010033_1</v>
      </c>
      <c r="K4" s="16" t="s">
        <v>8</v>
      </c>
      <c r="L4" s="16" t="s">
        <v>8</v>
      </c>
      <c r="M4" s="16" t="s">
        <v>9</v>
      </c>
    </row>
    <row r="5" spans="1:16">
      <c r="A5" s="21">
        <v>90010221</v>
      </c>
      <c r="B5" s="22" t="s">
        <v>235</v>
      </c>
      <c r="C5" s="21">
        <v>3</v>
      </c>
      <c r="D5" s="23" t="s">
        <v>135</v>
      </c>
      <c r="F5" s="12">
        <v>4</v>
      </c>
      <c r="G5" s="12" t="str">
        <f t="shared" ref="G5:G60" si="1">VLOOKUP(F5,$C$1:$D$69,2,FALSE)</f>
        <v>10010003_1</v>
      </c>
      <c r="H5" t="str">
        <f>D7</f>
        <v>10010112_1</v>
      </c>
      <c r="J5" t="str">
        <f t="shared" si="0"/>
        <v>10010003_1,10010112_1</v>
      </c>
      <c r="K5" s="16">
        <v>0</v>
      </c>
      <c r="L5" s="16">
        <v>0</v>
      </c>
      <c r="M5" s="16">
        <v>0</v>
      </c>
    </row>
    <row r="6" spans="1:16">
      <c r="A6" s="21">
        <v>90010002</v>
      </c>
      <c r="B6" s="22" t="s">
        <v>175</v>
      </c>
      <c r="C6" s="21">
        <v>4</v>
      </c>
      <c r="D6" s="23" t="s">
        <v>136</v>
      </c>
      <c r="F6" s="12">
        <v>5</v>
      </c>
      <c r="G6" s="12" t="str">
        <f t="shared" si="1"/>
        <v>10010007_1</v>
      </c>
      <c r="H6" t="str">
        <f>D9</f>
        <v>10010032_1</v>
      </c>
      <c r="I6" t="str">
        <f>D10</f>
        <v>10010111_1</v>
      </c>
      <c r="J6" t="str">
        <f t="shared" si="0"/>
        <v>10010007_1,10010032_1,10010111_1</v>
      </c>
      <c r="K6" s="16" t="s">
        <v>13</v>
      </c>
      <c r="L6" s="16" t="s">
        <v>13</v>
      </c>
      <c r="M6" s="16" t="s">
        <v>14</v>
      </c>
    </row>
    <row r="7" spans="1:16">
      <c r="A7" s="21">
        <v>90010601</v>
      </c>
      <c r="B7" s="22" t="s">
        <v>153</v>
      </c>
      <c r="C7" s="21">
        <v>4</v>
      </c>
      <c r="D7" s="23" t="s">
        <v>154</v>
      </c>
      <c r="F7" s="12">
        <v>6</v>
      </c>
      <c r="G7" s="12" t="str">
        <f t="shared" si="1"/>
        <v>10010037_1</v>
      </c>
      <c r="J7" t="str">
        <f t="shared" si="0"/>
        <v>10010037_1</v>
      </c>
      <c r="K7" s="16">
        <v>1</v>
      </c>
      <c r="L7" s="16">
        <v>1</v>
      </c>
      <c r="M7" s="19">
        <v>10</v>
      </c>
      <c r="N7">
        <v>10</v>
      </c>
      <c r="P7">
        <v>1</v>
      </c>
    </row>
    <row r="8" spans="1:16">
      <c r="A8" s="21">
        <v>90010003</v>
      </c>
      <c r="B8" s="22" t="s">
        <v>176</v>
      </c>
      <c r="C8" s="21">
        <v>5</v>
      </c>
      <c r="D8" s="23" t="s">
        <v>137</v>
      </c>
      <c r="F8" s="12">
        <v>7</v>
      </c>
      <c r="G8" s="12" t="str">
        <f t="shared" si="1"/>
        <v>10010005_1</v>
      </c>
      <c r="H8" t="str">
        <f>D13</f>
        <v>10010113_1</v>
      </c>
      <c r="J8" t="str">
        <f t="shared" si="0"/>
        <v>10010005_1,10010113_1</v>
      </c>
      <c r="K8" s="16">
        <v>2</v>
      </c>
      <c r="L8" s="16">
        <v>2</v>
      </c>
      <c r="M8" s="19">
        <v>25</v>
      </c>
      <c r="N8">
        <f>O8+N7</f>
        <v>25</v>
      </c>
      <c r="O8">
        <v>15</v>
      </c>
      <c r="P8">
        <v>1</v>
      </c>
    </row>
    <row r="9" spans="1:16">
      <c r="A9" s="21">
        <v>90010202</v>
      </c>
      <c r="B9" s="22" t="s">
        <v>218</v>
      </c>
      <c r="C9" s="21">
        <v>5</v>
      </c>
      <c r="D9" s="23" t="s">
        <v>19</v>
      </c>
      <c r="F9" s="12">
        <v>8</v>
      </c>
      <c r="G9" s="12" t="str">
        <f t="shared" si="1"/>
        <v>10010164_1</v>
      </c>
      <c r="J9" t="str">
        <f t="shared" si="0"/>
        <v>10010164_1</v>
      </c>
      <c r="K9" s="16">
        <v>3</v>
      </c>
      <c r="L9" s="16">
        <v>3</v>
      </c>
      <c r="M9" s="19">
        <v>50</v>
      </c>
      <c r="N9">
        <f t="shared" ref="N9:N72" si="2">O9+N8</f>
        <v>50</v>
      </c>
      <c r="O9">
        <v>25</v>
      </c>
      <c r="P9">
        <v>1</v>
      </c>
    </row>
    <row r="10" spans="1:16">
      <c r="A10" s="21">
        <v>90010301</v>
      </c>
      <c r="B10" s="22" t="s">
        <v>149</v>
      </c>
      <c r="C10" s="21">
        <v>5</v>
      </c>
      <c r="D10" s="23" t="s">
        <v>150</v>
      </c>
      <c r="F10" s="12">
        <v>9</v>
      </c>
      <c r="G10" s="12" t="str">
        <f t="shared" si="1"/>
        <v>10010025_1</v>
      </c>
      <c r="H10" t="str">
        <f>D16</f>
        <v>10010031_1</v>
      </c>
      <c r="J10" t="str">
        <f t="shared" si="0"/>
        <v>10010025_1,10010031_1</v>
      </c>
      <c r="K10" s="16">
        <v>4</v>
      </c>
      <c r="L10" s="16">
        <v>4</v>
      </c>
      <c r="M10" s="19">
        <v>75</v>
      </c>
      <c r="N10">
        <f t="shared" si="2"/>
        <v>75</v>
      </c>
      <c r="O10">
        <v>25</v>
      </c>
      <c r="P10">
        <v>1</v>
      </c>
    </row>
    <row r="11" spans="1:16">
      <c r="A11" s="21">
        <v>90010222</v>
      </c>
      <c r="B11" s="22" t="s">
        <v>236</v>
      </c>
      <c r="C11" s="21">
        <v>6</v>
      </c>
      <c r="D11" s="23" t="s">
        <v>237</v>
      </c>
      <c r="F11" s="12">
        <v>10</v>
      </c>
      <c r="G11" s="12" t="str">
        <f t="shared" si="1"/>
        <v>10010014_1</v>
      </c>
      <c r="H11" t="str">
        <f>D18</f>
        <v>10010034_1</v>
      </c>
      <c r="J11" t="str">
        <f t="shared" si="0"/>
        <v>10010014_1,10010034_1</v>
      </c>
      <c r="K11" s="16">
        <v>5</v>
      </c>
      <c r="L11" s="16">
        <v>5</v>
      </c>
      <c r="M11" s="19">
        <v>120</v>
      </c>
      <c r="N11">
        <f t="shared" si="2"/>
        <v>120</v>
      </c>
      <c r="O11">
        <f>L9*L9*5</f>
        <v>45</v>
      </c>
      <c r="P11">
        <v>1</v>
      </c>
    </row>
    <row r="12" spans="1:16">
      <c r="A12" s="21">
        <v>90010004</v>
      </c>
      <c r="B12" s="22" t="s">
        <v>177</v>
      </c>
      <c r="C12" s="21">
        <v>7</v>
      </c>
      <c r="D12" s="23" t="s">
        <v>178</v>
      </c>
      <c r="F12" s="12">
        <v>11</v>
      </c>
      <c r="G12" s="12" t="str">
        <f t="shared" si="1"/>
        <v>10010026_1</v>
      </c>
      <c r="J12" t="str">
        <f t="shared" si="0"/>
        <v>10010026_1</v>
      </c>
      <c r="K12" s="16">
        <v>6</v>
      </c>
      <c r="L12" s="16">
        <v>6</v>
      </c>
      <c r="M12" s="19">
        <v>200</v>
      </c>
      <c r="N12">
        <f t="shared" si="2"/>
        <v>200</v>
      </c>
      <c r="O12">
        <f t="shared" ref="O12:O16" si="3">L10*L10*5</f>
        <v>80</v>
      </c>
      <c r="P12">
        <v>1</v>
      </c>
    </row>
    <row r="13" spans="1:16">
      <c r="A13" s="21">
        <v>90010401</v>
      </c>
      <c r="B13" s="22" t="s">
        <v>151</v>
      </c>
      <c r="C13" s="21">
        <v>7</v>
      </c>
      <c r="D13" s="23" t="s">
        <v>152</v>
      </c>
      <c r="F13" s="12">
        <v>12</v>
      </c>
      <c r="G13" s="12" t="str">
        <f t="shared" si="1"/>
        <v>10010021_1</v>
      </c>
      <c r="H13" t="str">
        <f>D21</f>
        <v>10010128_1</v>
      </c>
      <c r="J13" t="str">
        <f t="shared" si="0"/>
        <v>10010021_1,10010128_1</v>
      </c>
      <c r="K13" s="16">
        <v>7</v>
      </c>
      <c r="L13" s="16">
        <v>7</v>
      </c>
      <c r="M13" s="19">
        <v>300</v>
      </c>
      <c r="N13">
        <f t="shared" si="2"/>
        <v>325</v>
      </c>
      <c r="O13">
        <f t="shared" si="3"/>
        <v>125</v>
      </c>
      <c r="P13">
        <v>1</v>
      </c>
    </row>
    <row r="14" spans="1:16">
      <c r="A14" s="21">
        <v>90010203</v>
      </c>
      <c r="B14" s="22" t="s">
        <v>219</v>
      </c>
      <c r="C14" s="21">
        <v>8</v>
      </c>
      <c r="D14" s="23" t="s">
        <v>220</v>
      </c>
      <c r="F14" s="12">
        <v>13</v>
      </c>
      <c r="G14" s="12" t="str">
        <f t="shared" si="1"/>
        <v>10010016_1</v>
      </c>
      <c r="J14" t="str">
        <f t="shared" si="0"/>
        <v>10010016_1</v>
      </c>
      <c r="K14" s="16">
        <v>8</v>
      </c>
      <c r="L14" s="16">
        <v>8</v>
      </c>
      <c r="M14" s="19">
        <v>450</v>
      </c>
      <c r="N14">
        <f t="shared" si="2"/>
        <v>505</v>
      </c>
      <c r="O14">
        <f t="shared" si="3"/>
        <v>180</v>
      </c>
      <c r="P14">
        <v>1</v>
      </c>
    </row>
    <row r="15" spans="1:16">
      <c r="A15" s="21">
        <v>90010005</v>
      </c>
      <c r="B15" s="22" t="s">
        <v>179</v>
      </c>
      <c r="C15" s="21">
        <v>9</v>
      </c>
      <c r="D15" s="23" t="s">
        <v>180</v>
      </c>
      <c r="F15" s="12">
        <v>14</v>
      </c>
      <c r="G15" s="12" t="str">
        <f t="shared" si="1"/>
        <v>10010035_1</v>
      </c>
      <c r="H15" t="str">
        <f>D24</f>
        <v>10010142_1</v>
      </c>
      <c r="J15" t="str">
        <f t="shared" si="0"/>
        <v>10010035_1,10010142_1</v>
      </c>
      <c r="K15" s="16">
        <v>9</v>
      </c>
      <c r="L15" s="16">
        <v>9</v>
      </c>
      <c r="M15" s="19">
        <v>650</v>
      </c>
      <c r="N15">
        <f t="shared" si="2"/>
        <v>750</v>
      </c>
      <c r="O15">
        <f t="shared" si="3"/>
        <v>245</v>
      </c>
      <c r="P15">
        <v>1</v>
      </c>
    </row>
    <row r="16" spans="1:16">
      <c r="A16" s="21">
        <v>90010223</v>
      </c>
      <c r="B16" s="22" t="s">
        <v>238</v>
      </c>
      <c r="C16" s="21">
        <v>9</v>
      </c>
      <c r="D16" s="23" t="s">
        <v>239</v>
      </c>
      <c r="F16" s="12">
        <v>15</v>
      </c>
      <c r="G16" s="12" t="str">
        <f t="shared" si="1"/>
        <v>10010038_1</v>
      </c>
      <c r="H16" t="str">
        <f>D26</f>
        <v>10010129_1</v>
      </c>
      <c r="I16" t="str">
        <f>D27</f>
        <v>10010152_1</v>
      </c>
      <c r="J16" t="str">
        <f t="shared" si="0"/>
        <v>10010038_1,10010129_1,10010152_1</v>
      </c>
      <c r="K16" s="16">
        <v>10</v>
      </c>
      <c r="L16" s="16">
        <v>10</v>
      </c>
      <c r="M16" s="19">
        <v>900</v>
      </c>
      <c r="N16">
        <f t="shared" si="2"/>
        <v>1070</v>
      </c>
      <c r="O16">
        <f t="shared" si="3"/>
        <v>320</v>
      </c>
      <c r="P16">
        <v>1</v>
      </c>
    </row>
    <row r="17" spans="1:17">
      <c r="A17" s="21">
        <v>90010006</v>
      </c>
      <c r="B17" s="22" t="s">
        <v>181</v>
      </c>
      <c r="C17" s="21">
        <v>10</v>
      </c>
      <c r="D17" s="23" t="s">
        <v>182</v>
      </c>
      <c r="F17" s="12">
        <v>16</v>
      </c>
      <c r="G17" s="12" t="str">
        <f t="shared" si="1"/>
        <v>10010143_1</v>
      </c>
      <c r="J17" t="str">
        <f t="shared" si="0"/>
        <v>10010143_1</v>
      </c>
      <c r="K17" s="16">
        <v>11</v>
      </c>
      <c r="L17" s="16">
        <v>11</v>
      </c>
      <c r="M17" s="19">
        <v>800</v>
      </c>
      <c r="N17">
        <f t="shared" si="2"/>
        <v>1556</v>
      </c>
      <c r="O17">
        <f>L15*L15*ROUND(L17/2,0)</f>
        <v>486</v>
      </c>
      <c r="P17">
        <v>1</v>
      </c>
    </row>
    <row r="18" spans="1:17">
      <c r="A18" s="21">
        <v>90010224</v>
      </c>
      <c r="B18" s="22" t="s">
        <v>240</v>
      </c>
      <c r="C18" s="21">
        <v>10</v>
      </c>
      <c r="D18" s="23" t="s">
        <v>241</v>
      </c>
      <c r="F18" s="12">
        <v>17</v>
      </c>
      <c r="G18" s="12" t="str">
        <f t="shared" si="1"/>
        <v>10010144_1</v>
      </c>
      <c r="J18" t="str">
        <f t="shared" si="0"/>
        <v>10010144_1</v>
      </c>
      <c r="K18" s="16">
        <v>12</v>
      </c>
      <c r="L18" s="16">
        <v>12</v>
      </c>
      <c r="M18" s="19">
        <v>1000</v>
      </c>
      <c r="N18">
        <f t="shared" si="2"/>
        <v>2156</v>
      </c>
      <c r="O18">
        <f t="shared" ref="O18:O81" si="4">L16*L16*ROUND(L18/2,0)</f>
        <v>600</v>
      </c>
      <c r="P18">
        <v>1</v>
      </c>
    </row>
    <row r="19" spans="1:17">
      <c r="A19" s="21">
        <v>90010007</v>
      </c>
      <c r="B19" s="22" t="s">
        <v>183</v>
      </c>
      <c r="C19" s="21">
        <v>11</v>
      </c>
      <c r="D19" s="23" t="s">
        <v>24</v>
      </c>
      <c r="F19" s="12">
        <v>18</v>
      </c>
      <c r="G19" s="12" t="str">
        <f t="shared" si="1"/>
        <v>10010020_1</v>
      </c>
      <c r="H19" t="str">
        <f>D31</f>
        <v>10010130_1</v>
      </c>
      <c r="I19" t="str">
        <f>D32</f>
        <v>10010165_1</v>
      </c>
      <c r="J19" t="str">
        <f t="shared" si="0"/>
        <v>10010020_1,10010130_1,10010165_1</v>
      </c>
      <c r="K19" s="16">
        <v>13</v>
      </c>
      <c r="L19" s="16">
        <v>13</v>
      </c>
      <c r="M19" s="19">
        <v>1200</v>
      </c>
      <c r="N19">
        <f t="shared" si="2"/>
        <v>3003</v>
      </c>
      <c r="O19">
        <f t="shared" si="4"/>
        <v>847</v>
      </c>
      <c r="P19">
        <v>1</v>
      </c>
    </row>
    <row r="20" spans="1:17">
      <c r="A20" s="21">
        <v>90010008</v>
      </c>
      <c r="B20" s="22" t="s">
        <v>184</v>
      </c>
      <c r="C20" s="21">
        <v>12</v>
      </c>
      <c r="D20" s="23" t="s">
        <v>185</v>
      </c>
      <c r="F20" s="12">
        <v>19</v>
      </c>
      <c r="G20" s="26" t="s">
        <v>268</v>
      </c>
      <c r="J20" t="str">
        <f t="shared" si="0"/>
        <v>10010054_1</v>
      </c>
      <c r="K20" s="16">
        <v>14</v>
      </c>
      <c r="L20" s="16">
        <v>14</v>
      </c>
      <c r="M20" s="19">
        <v>1500</v>
      </c>
      <c r="N20">
        <f t="shared" si="2"/>
        <v>4011</v>
      </c>
      <c r="O20">
        <f t="shared" si="4"/>
        <v>1008</v>
      </c>
      <c r="P20">
        <v>1</v>
      </c>
    </row>
    <row r="21" spans="1:17">
      <c r="A21" s="21">
        <v>90010702</v>
      </c>
      <c r="B21" s="22" t="s">
        <v>155</v>
      </c>
      <c r="C21" s="21">
        <v>12</v>
      </c>
      <c r="D21" s="23" t="s">
        <v>156</v>
      </c>
      <c r="F21" s="12">
        <v>20</v>
      </c>
      <c r="G21" s="12" t="str">
        <f t="shared" si="1"/>
        <v>10010147_1</v>
      </c>
      <c r="J21" t="str">
        <f t="shared" si="0"/>
        <v>10010147_1</v>
      </c>
      <c r="K21" s="16">
        <v>15</v>
      </c>
      <c r="L21" s="16">
        <v>15</v>
      </c>
      <c r="M21" s="19">
        <v>1900</v>
      </c>
      <c r="N21">
        <f t="shared" si="2"/>
        <v>5363</v>
      </c>
      <c r="O21">
        <f t="shared" si="4"/>
        <v>1352</v>
      </c>
      <c r="P21">
        <v>1</v>
      </c>
      <c r="Q21">
        <v>1</v>
      </c>
    </row>
    <row r="22" spans="1:17">
      <c r="A22" s="21">
        <v>90010009</v>
      </c>
      <c r="B22" s="22" t="s">
        <v>186</v>
      </c>
      <c r="C22" s="21">
        <v>13</v>
      </c>
      <c r="D22" s="23" t="s">
        <v>187</v>
      </c>
      <c r="F22" s="12">
        <v>21</v>
      </c>
      <c r="G22" s="12" t="str">
        <f t="shared" si="1"/>
        <v>10010131_1</v>
      </c>
      <c r="H22" t="str">
        <f>D35</f>
        <v>10010135_1</v>
      </c>
      <c r="J22" t="str">
        <f t="shared" si="0"/>
        <v>10010131_1,10010135_1</v>
      </c>
      <c r="K22" s="16">
        <v>16</v>
      </c>
      <c r="L22" s="16">
        <v>16</v>
      </c>
      <c r="M22" s="19">
        <v>2500</v>
      </c>
      <c r="N22">
        <f t="shared" si="2"/>
        <v>6931</v>
      </c>
      <c r="O22">
        <f t="shared" si="4"/>
        <v>1568</v>
      </c>
      <c r="P22">
        <v>2</v>
      </c>
    </row>
    <row r="23" spans="1:17">
      <c r="A23" s="21">
        <v>90010225</v>
      </c>
      <c r="B23" s="22" t="s">
        <v>242</v>
      </c>
      <c r="C23" s="21">
        <v>14</v>
      </c>
      <c r="D23" s="23" t="s">
        <v>252</v>
      </c>
      <c r="F23" s="12">
        <v>22</v>
      </c>
      <c r="G23" s="12" t="str">
        <f t="shared" si="1"/>
        <v>10010055_1</v>
      </c>
      <c r="H23" t="str">
        <f>D37</f>
        <v>10010148_1</v>
      </c>
      <c r="J23" t="str">
        <f t="shared" si="0"/>
        <v>10010055_1,10010148_1</v>
      </c>
      <c r="K23" s="16">
        <v>17</v>
      </c>
      <c r="L23" s="16">
        <v>17</v>
      </c>
      <c r="M23" s="19">
        <v>3200</v>
      </c>
      <c r="N23">
        <f t="shared" si="2"/>
        <v>8956</v>
      </c>
      <c r="O23">
        <f t="shared" si="4"/>
        <v>2025</v>
      </c>
      <c r="P23">
        <v>2</v>
      </c>
    </row>
    <row r="24" spans="1:17">
      <c r="A24" s="21">
        <v>90010010</v>
      </c>
      <c r="B24" s="22" t="s">
        <v>188</v>
      </c>
      <c r="C24" s="21">
        <v>14</v>
      </c>
      <c r="D24" s="23" t="s">
        <v>189</v>
      </c>
      <c r="F24" s="12">
        <v>23</v>
      </c>
      <c r="G24" s="12">
        <v>0</v>
      </c>
      <c r="J24" t="str">
        <f t="shared" si="0"/>
        <v/>
      </c>
      <c r="K24" s="16">
        <v>18</v>
      </c>
      <c r="L24" s="16">
        <v>18</v>
      </c>
      <c r="M24" s="19">
        <v>4000</v>
      </c>
      <c r="N24">
        <f t="shared" si="2"/>
        <v>11260</v>
      </c>
      <c r="O24">
        <f t="shared" si="4"/>
        <v>2304</v>
      </c>
      <c r="P24">
        <v>2</v>
      </c>
      <c r="Q24">
        <v>1</v>
      </c>
    </row>
    <row r="25" spans="1:17">
      <c r="A25" s="21">
        <v>90010226</v>
      </c>
      <c r="B25" s="22" t="s">
        <v>243</v>
      </c>
      <c r="C25" s="21">
        <v>15</v>
      </c>
      <c r="D25" s="23" t="s">
        <v>244</v>
      </c>
      <c r="F25" s="12">
        <v>24</v>
      </c>
      <c r="G25" s="12" t="str">
        <f t="shared" si="1"/>
        <v>10010140_1</v>
      </c>
      <c r="J25" t="str">
        <f t="shared" si="0"/>
        <v>10010140_1</v>
      </c>
      <c r="K25" s="16">
        <v>19</v>
      </c>
      <c r="L25" s="16">
        <v>19</v>
      </c>
      <c r="M25" s="19">
        <v>5000</v>
      </c>
      <c r="N25">
        <f t="shared" si="2"/>
        <v>14150</v>
      </c>
      <c r="O25">
        <f t="shared" si="4"/>
        <v>2890</v>
      </c>
      <c r="P25">
        <v>3</v>
      </c>
    </row>
    <row r="26" spans="1:17">
      <c r="A26" s="21">
        <v>90010801</v>
      </c>
      <c r="B26" s="22" t="s">
        <v>63</v>
      </c>
      <c r="C26" s="21">
        <v>15</v>
      </c>
      <c r="D26" s="23" t="s">
        <v>157</v>
      </c>
      <c r="F26" s="12">
        <v>25</v>
      </c>
      <c r="G26" s="12" t="str">
        <f t="shared" si="1"/>
        <v>10010132_1</v>
      </c>
      <c r="H26" t="str">
        <f>D40</f>
        <v>10010137_1</v>
      </c>
      <c r="J26" t="str">
        <f t="shared" si="0"/>
        <v>10010132_1,10010137_1</v>
      </c>
      <c r="K26" s="16">
        <v>20</v>
      </c>
      <c r="L26" s="16">
        <v>20</v>
      </c>
      <c r="M26" s="19">
        <v>6200</v>
      </c>
      <c r="N26">
        <f t="shared" si="2"/>
        <v>17390</v>
      </c>
      <c r="O26">
        <f t="shared" si="4"/>
        <v>3240</v>
      </c>
      <c r="P26">
        <v>3</v>
      </c>
      <c r="Q26">
        <v>1</v>
      </c>
    </row>
    <row r="27" spans="1:17">
      <c r="A27" s="21">
        <v>90010011</v>
      </c>
      <c r="B27" s="22" t="s">
        <v>81</v>
      </c>
      <c r="C27" s="21">
        <v>15</v>
      </c>
      <c r="D27" s="23" t="s">
        <v>190</v>
      </c>
      <c r="F27" s="12">
        <v>26</v>
      </c>
      <c r="G27" s="12" t="str">
        <f t="shared" si="1"/>
        <v>10010057_1</v>
      </c>
      <c r="H27" t="str">
        <f>D42</f>
        <v>10010159_1</v>
      </c>
      <c r="J27" t="str">
        <f t="shared" si="0"/>
        <v>10010057_1,10010159_1</v>
      </c>
      <c r="K27" s="16">
        <v>21</v>
      </c>
      <c r="L27" s="16">
        <v>21</v>
      </c>
      <c r="M27" s="19">
        <v>7500</v>
      </c>
      <c r="N27">
        <f t="shared" si="2"/>
        <v>21361</v>
      </c>
      <c r="O27">
        <f t="shared" si="4"/>
        <v>3971</v>
      </c>
      <c r="P27">
        <v>3</v>
      </c>
    </row>
    <row r="28" spans="1:17">
      <c r="A28" s="21">
        <v>90010012</v>
      </c>
      <c r="B28" s="22" t="s">
        <v>191</v>
      </c>
      <c r="C28" s="21">
        <v>16</v>
      </c>
      <c r="D28" s="23" t="s">
        <v>21</v>
      </c>
      <c r="F28" s="12">
        <v>27</v>
      </c>
      <c r="G28" s="12">
        <v>0</v>
      </c>
      <c r="J28" t="str">
        <f t="shared" si="0"/>
        <v/>
      </c>
      <c r="K28" s="16">
        <v>22</v>
      </c>
      <c r="L28" s="16">
        <v>22</v>
      </c>
      <c r="M28" s="19">
        <v>9000</v>
      </c>
      <c r="N28">
        <f t="shared" si="2"/>
        <v>25761</v>
      </c>
      <c r="O28">
        <f t="shared" si="4"/>
        <v>4400</v>
      </c>
      <c r="P28">
        <v>4</v>
      </c>
      <c r="Q28">
        <v>1</v>
      </c>
    </row>
    <row r="29" spans="1:17">
      <c r="A29" s="21">
        <v>90010013</v>
      </c>
      <c r="B29" s="22" t="s">
        <v>192</v>
      </c>
      <c r="C29" s="21">
        <v>17</v>
      </c>
      <c r="D29" s="23" t="s">
        <v>22</v>
      </c>
      <c r="F29" s="12">
        <v>28</v>
      </c>
      <c r="G29" s="12" t="str">
        <f t="shared" si="1"/>
        <v>10010022_1</v>
      </c>
      <c r="H29" t="str">
        <f>D44</f>
        <v>10010146_1</v>
      </c>
      <c r="J29" t="str">
        <f t="shared" si="0"/>
        <v>10010022_1,10010146_1</v>
      </c>
      <c r="K29" s="16">
        <v>23</v>
      </c>
      <c r="L29" s="16">
        <v>23</v>
      </c>
      <c r="M29" s="19">
        <v>11000</v>
      </c>
      <c r="N29">
        <f t="shared" si="2"/>
        <v>31053</v>
      </c>
      <c r="O29">
        <f t="shared" si="4"/>
        <v>5292</v>
      </c>
      <c r="P29">
        <v>5</v>
      </c>
    </row>
    <row r="30" spans="1:17">
      <c r="A30" s="21">
        <v>90010014</v>
      </c>
      <c r="B30" s="22" t="s">
        <v>193</v>
      </c>
      <c r="C30" s="21">
        <v>18</v>
      </c>
      <c r="D30" s="23" t="s">
        <v>25</v>
      </c>
      <c r="F30" s="12">
        <v>29</v>
      </c>
      <c r="G30" s="12" t="str">
        <f t="shared" si="1"/>
        <v>10010019_1</v>
      </c>
      <c r="J30" t="str">
        <f t="shared" si="0"/>
        <v>10010019_1</v>
      </c>
      <c r="K30" s="16">
        <v>24</v>
      </c>
      <c r="L30" s="16">
        <v>24</v>
      </c>
      <c r="M30" s="19">
        <f>(K30*120+200)+M29</f>
        <v>14080</v>
      </c>
      <c r="N30">
        <f t="shared" si="2"/>
        <v>36861</v>
      </c>
      <c r="O30">
        <f t="shared" si="4"/>
        <v>5808</v>
      </c>
      <c r="P30">
        <f t="shared" ref="P30:P75" si="5">P31-Q31</f>
        <v>6</v>
      </c>
      <c r="Q30">
        <v>1</v>
      </c>
    </row>
    <row r="31" spans="1:17">
      <c r="A31" s="21">
        <v>90010901</v>
      </c>
      <c r="B31" s="22" t="s">
        <v>158</v>
      </c>
      <c r="C31" s="21">
        <v>18</v>
      </c>
      <c r="D31" s="23" t="s">
        <v>159</v>
      </c>
      <c r="F31" s="12">
        <v>30</v>
      </c>
      <c r="G31" s="12" t="str">
        <f t="shared" si="1"/>
        <v>10010136_1</v>
      </c>
      <c r="H31" t="str">
        <f>D47</f>
        <v>10010162_1</v>
      </c>
      <c r="J31" t="str">
        <f t="shared" si="0"/>
        <v>10010136_1,10010162_1</v>
      </c>
      <c r="K31" s="16">
        <v>25</v>
      </c>
      <c r="L31" s="16">
        <v>25</v>
      </c>
      <c r="M31" s="19">
        <f>(K31*150+200)+M30</f>
        <v>18030</v>
      </c>
      <c r="N31">
        <f t="shared" si="2"/>
        <v>43738</v>
      </c>
      <c r="O31">
        <f t="shared" si="4"/>
        <v>6877</v>
      </c>
      <c r="P31">
        <f t="shared" si="5"/>
        <v>7</v>
      </c>
      <c r="Q31">
        <v>1</v>
      </c>
    </row>
    <row r="32" spans="1:17">
      <c r="A32" s="21">
        <v>90010204</v>
      </c>
      <c r="B32" s="22" t="s">
        <v>221</v>
      </c>
      <c r="C32" s="21">
        <v>18</v>
      </c>
      <c r="D32" s="23" t="s">
        <v>222</v>
      </c>
      <c r="F32" s="12">
        <v>31</v>
      </c>
      <c r="G32" s="12">
        <v>0</v>
      </c>
      <c r="J32" t="str">
        <f t="shared" si="0"/>
        <v/>
      </c>
      <c r="K32" s="16">
        <v>26</v>
      </c>
      <c r="L32" s="16">
        <v>26</v>
      </c>
      <c r="M32" s="19">
        <f t="shared" ref="M32:M35" si="6">(K32*150+200)+M31</f>
        <v>22130</v>
      </c>
      <c r="N32">
        <f t="shared" si="2"/>
        <v>51226</v>
      </c>
      <c r="O32">
        <f t="shared" si="4"/>
        <v>7488</v>
      </c>
      <c r="P32">
        <f t="shared" si="5"/>
        <v>8</v>
      </c>
      <c r="Q32">
        <v>1</v>
      </c>
    </row>
    <row r="33" spans="1:17">
      <c r="A33" s="21">
        <v>90010015</v>
      </c>
      <c r="B33" s="22" t="s">
        <v>194</v>
      </c>
      <c r="C33" s="21">
        <v>20</v>
      </c>
      <c r="D33" s="23" t="s">
        <v>195</v>
      </c>
      <c r="F33" s="12">
        <v>32</v>
      </c>
      <c r="G33" s="12" t="str">
        <f t="shared" si="1"/>
        <v>10010133_1</v>
      </c>
      <c r="J33" t="str">
        <f t="shared" si="0"/>
        <v>10010133_1</v>
      </c>
      <c r="K33" s="16">
        <v>27</v>
      </c>
      <c r="L33" s="16">
        <v>27</v>
      </c>
      <c r="M33" s="19">
        <f t="shared" si="6"/>
        <v>26380</v>
      </c>
      <c r="N33">
        <f t="shared" si="2"/>
        <v>59976</v>
      </c>
      <c r="O33">
        <f t="shared" si="4"/>
        <v>8750</v>
      </c>
      <c r="P33">
        <f t="shared" si="5"/>
        <v>9</v>
      </c>
      <c r="Q33">
        <v>1</v>
      </c>
    </row>
    <row r="34" spans="1:17">
      <c r="A34" s="21">
        <v>90011001</v>
      </c>
      <c r="B34" s="22" t="s">
        <v>58</v>
      </c>
      <c r="C34" s="21">
        <v>21</v>
      </c>
      <c r="D34" s="23" t="s">
        <v>160</v>
      </c>
      <c r="F34" s="12">
        <v>33</v>
      </c>
      <c r="G34" s="12" t="str">
        <f t="shared" si="1"/>
        <v>10010123_1</v>
      </c>
      <c r="J34" t="str">
        <f t="shared" si="0"/>
        <v>10010123_1</v>
      </c>
      <c r="K34" s="16">
        <v>28</v>
      </c>
      <c r="L34" s="16">
        <v>28</v>
      </c>
      <c r="M34" s="19">
        <f t="shared" si="6"/>
        <v>30780</v>
      </c>
      <c r="N34">
        <f t="shared" si="2"/>
        <v>69440</v>
      </c>
      <c r="O34">
        <f t="shared" si="4"/>
        <v>9464</v>
      </c>
      <c r="P34">
        <f t="shared" si="5"/>
        <v>10</v>
      </c>
      <c r="Q34">
        <v>1</v>
      </c>
    </row>
    <row r="35" spans="1:17">
      <c r="A35" s="21">
        <v>90010016</v>
      </c>
      <c r="B35" s="22" t="s">
        <v>196</v>
      </c>
      <c r="C35" s="21">
        <v>21</v>
      </c>
      <c r="D35" s="23" t="s">
        <v>138</v>
      </c>
      <c r="F35" s="12">
        <v>34</v>
      </c>
      <c r="G35" s="12" t="str">
        <f t="shared" si="1"/>
        <v>10010141_1</v>
      </c>
      <c r="H35" t="str">
        <f>D51</f>
        <v>10010166_1</v>
      </c>
      <c r="I35" t="str">
        <f>D52</f>
        <v>10010169_1</v>
      </c>
      <c r="J35" t="str">
        <f t="shared" si="0"/>
        <v>10010141_1,10010166_1,10010169_1</v>
      </c>
      <c r="K35" s="16">
        <v>29</v>
      </c>
      <c r="L35" s="16">
        <v>29</v>
      </c>
      <c r="M35" s="19">
        <f t="shared" si="6"/>
        <v>35330</v>
      </c>
      <c r="N35">
        <f t="shared" si="2"/>
        <v>80375</v>
      </c>
      <c r="O35">
        <f t="shared" si="4"/>
        <v>10935</v>
      </c>
      <c r="P35">
        <f t="shared" si="5"/>
        <v>11</v>
      </c>
      <c r="Q35">
        <v>1</v>
      </c>
    </row>
    <row r="36" spans="1:17">
      <c r="A36" s="21">
        <v>90010206</v>
      </c>
      <c r="B36" s="22" t="s">
        <v>225</v>
      </c>
      <c r="C36" s="21">
        <v>22</v>
      </c>
      <c r="D36" s="23" t="s">
        <v>28</v>
      </c>
      <c r="F36" s="12">
        <v>35</v>
      </c>
      <c r="G36" s="12">
        <v>0</v>
      </c>
      <c r="J36" t="str">
        <f t="shared" si="0"/>
        <v/>
      </c>
      <c r="K36" s="16">
        <v>30</v>
      </c>
      <c r="L36" s="16">
        <v>30</v>
      </c>
      <c r="M36" s="19">
        <f>(K36*200+200)+M35</f>
        <v>41530</v>
      </c>
      <c r="N36">
        <f t="shared" si="2"/>
        <v>92135</v>
      </c>
      <c r="O36">
        <f t="shared" si="4"/>
        <v>11760</v>
      </c>
      <c r="P36">
        <f t="shared" si="5"/>
        <v>12</v>
      </c>
      <c r="Q36">
        <v>1</v>
      </c>
    </row>
    <row r="37" spans="1:17">
      <c r="A37" s="21">
        <v>90010017</v>
      </c>
      <c r="B37" s="22" t="s">
        <v>197</v>
      </c>
      <c r="C37" s="21">
        <v>22</v>
      </c>
      <c r="D37" s="23" t="s">
        <v>198</v>
      </c>
      <c r="F37" s="12">
        <v>36</v>
      </c>
      <c r="G37" s="12" t="str">
        <f t="shared" si="1"/>
        <v>10010029_1</v>
      </c>
      <c r="J37" t="str">
        <f t="shared" si="0"/>
        <v>10010029_1</v>
      </c>
      <c r="K37" s="16">
        <v>31</v>
      </c>
      <c r="L37" s="16">
        <v>31</v>
      </c>
      <c r="M37" s="19">
        <f t="shared" ref="M37:M45" si="7">(K37*200+200)+M36</f>
        <v>47930</v>
      </c>
      <c r="N37">
        <f t="shared" si="2"/>
        <v>105591</v>
      </c>
      <c r="O37">
        <f t="shared" si="4"/>
        <v>13456</v>
      </c>
      <c r="P37">
        <f t="shared" si="5"/>
        <v>14</v>
      </c>
      <c r="Q37">
        <v>2</v>
      </c>
    </row>
    <row r="38" spans="1:17">
      <c r="A38" s="21">
        <v>90010018</v>
      </c>
      <c r="B38" s="22" t="s">
        <v>99</v>
      </c>
      <c r="C38" s="21">
        <v>24</v>
      </c>
      <c r="D38" s="23" t="s">
        <v>199</v>
      </c>
      <c r="F38" s="12">
        <v>37</v>
      </c>
      <c r="G38" s="12" t="str">
        <f t="shared" si="1"/>
        <v>10010121_1</v>
      </c>
      <c r="J38" t="str">
        <f t="shared" si="0"/>
        <v>10010121_1</v>
      </c>
      <c r="K38" s="16">
        <v>32</v>
      </c>
      <c r="L38" s="16">
        <v>32</v>
      </c>
      <c r="M38" s="19">
        <f t="shared" si="7"/>
        <v>54530</v>
      </c>
      <c r="N38">
        <f t="shared" si="2"/>
        <v>119991</v>
      </c>
      <c r="O38">
        <f t="shared" si="4"/>
        <v>14400</v>
      </c>
      <c r="P38">
        <f t="shared" si="5"/>
        <v>16</v>
      </c>
      <c r="Q38">
        <v>2</v>
      </c>
    </row>
    <row r="39" spans="1:17">
      <c r="A39" s="21">
        <v>90011201</v>
      </c>
      <c r="B39" s="22" t="s">
        <v>161</v>
      </c>
      <c r="C39" s="21">
        <v>25</v>
      </c>
      <c r="D39" s="23" t="s">
        <v>162</v>
      </c>
      <c r="F39" s="12">
        <v>38</v>
      </c>
      <c r="G39" s="12">
        <v>0</v>
      </c>
      <c r="J39" t="str">
        <f t="shared" si="0"/>
        <v/>
      </c>
      <c r="K39" s="16">
        <v>33</v>
      </c>
      <c r="L39" s="16">
        <v>33</v>
      </c>
      <c r="M39" s="19">
        <f t="shared" si="7"/>
        <v>61330</v>
      </c>
      <c r="N39">
        <f t="shared" si="2"/>
        <v>136328</v>
      </c>
      <c r="O39">
        <f t="shared" si="4"/>
        <v>16337</v>
      </c>
      <c r="P39">
        <f t="shared" si="5"/>
        <v>18</v>
      </c>
      <c r="Q39">
        <v>2</v>
      </c>
    </row>
    <row r="40" spans="1:17">
      <c r="A40" s="21">
        <v>90010019</v>
      </c>
      <c r="B40" s="22" t="s">
        <v>117</v>
      </c>
      <c r="C40" s="21">
        <v>25</v>
      </c>
      <c r="D40" s="23" t="s">
        <v>140</v>
      </c>
      <c r="F40" s="12">
        <v>39</v>
      </c>
      <c r="G40" s="12" t="str">
        <f t="shared" si="1"/>
        <v>10010004_1</v>
      </c>
      <c r="J40" t="str">
        <f t="shared" si="0"/>
        <v>10010004_1</v>
      </c>
      <c r="K40" s="16">
        <v>34</v>
      </c>
      <c r="L40" s="16">
        <v>34</v>
      </c>
      <c r="M40" s="19">
        <f t="shared" si="7"/>
        <v>68330</v>
      </c>
      <c r="N40">
        <f t="shared" si="2"/>
        <v>153736</v>
      </c>
      <c r="O40">
        <f t="shared" si="4"/>
        <v>17408</v>
      </c>
      <c r="P40">
        <f t="shared" si="5"/>
        <v>20</v>
      </c>
      <c r="Q40">
        <v>2</v>
      </c>
    </row>
    <row r="41" spans="1:17">
      <c r="A41" s="21">
        <v>90010205</v>
      </c>
      <c r="B41" s="22" t="s">
        <v>223</v>
      </c>
      <c r="C41" s="21">
        <v>26</v>
      </c>
      <c r="D41" s="23" t="s">
        <v>224</v>
      </c>
      <c r="F41" s="12">
        <v>40</v>
      </c>
      <c r="G41" s="12" t="str">
        <f t="shared" si="1"/>
        <v>10010015_1</v>
      </c>
      <c r="H41" t="str">
        <f>D57</f>
        <v>10010170_1</v>
      </c>
      <c r="J41" t="str">
        <f t="shared" si="0"/>
        <v>10010015_1,10010170_1</v>
      </c>
      <c r="K41" s="16">
        <v>35</v>
      </c>
      <c r="L41" s="16">
        <v>35</v>
      </c>
      <c r="M41" s="19">
        <f t="shared" si="7"/>
        <v>75530</v>
      </c>
      <c r="N41">
        <f t="shared" si="2"/>
        <v>173338</v>
      </c>
      <c r="O41">
        <f t="shared" si="4"/>
        <v>19602</v>
      </c>
      <c r="P41">
        <f t="shared" si="5"/>
        <v>22</v>
      </c>
      <c r="Q41">
        <v>2</v>
      </c>
    </row>
    <row r="42" spans="1:17">
      <c r="A42" s="21">
        <v>90010020</v>
      </c>
      <c r="B42" s="22" t="s">
        <v>103</v>
      </c>
      <c r="C42" s="21">
        <v>26</v>
      </c>
      <c r="D42" s="23" t="s">
        <v>141</v>
      </c>
      <c r="F42" s="12">
        <v>41</v>
      </c>
      <c r="G42" s="12">
        <v>0</v>
      </c>
      <c r="J42" t="str">
        <f t="shared" si="0"/>
        <v/>
      </c>
      <c r="K42" s="16">
        <v>36</v>
      </c>
      <c r="L42" s="16">
        <v>36</v>
      </c>
      <c r="M42" s="19">
        <f t="shared" si="7"/>
        <v>82930</v>
      </c>
      <c r="N42">
        <f t="shared" si="2"/>
        <v>194146</v>
      </c>
      <c r="O42">
        <f t="shared" si="4"/>
        <v>20808</v>
      </c>
      <c r="P42">
        <f t="shared" si="5"/>
        <v>24</v>
      </c>
      <c r="Q42">
        <v>2</v>
      </c>
    </row>
    <row r="43" spans="1:17">
      <c r="A43" s="21">
        <v>90010021</v>
      </c>
      <c r="B43" s="22" t="s">
        <v>200</v>
      </c>
      <c r="C43" s="21">
        <v>28</v>
      </c>
      <c r="D43" s="23" t="s">
        <v>201</v>
      </c>
      <c r="F43" s="12">
        <v>42</v>
      </c>
      <c r="G43" s="12" t="str">
        <f t="shared" si="1"/>
        <v>10010150_1</v>
      </c>
      <c r="J43" t="str">
        <f t="shared" si="0"/>
        <v>10010150_1</v>
      </c>
      <c r="K43" s="16">
        <v>37</v>
      </c>
      <c r="L43" s="16">
        <v>37</v>
      </c>
      <c r="M43" s="19">
        <f t="shared" si="7"/>
        <v>90530</v>
      </c>
      <c r="N43">
        <f t="shared" si="2"/>
        <v>217421</v>
      </c>
      <c r="O43">
        <f t="shared" si="4"/>
        <v>23275</v>
      </c>
      <c r="P43">
        <f t="shared" si="5"/>
        <v>26</v>
      </c>
      <c r="Q43">
        <v>2</v>
      </c>
    </row>
    <row r="44" spans="1:17">
      <c r="A44" s="21">
        <v>90011301</v>
      </c>
      <c r="B44" s="22" t="s">
        <v>76</v>
      </c>
      <c r="C44" s="21">
        <v>28</v>
      </c>
      <c r="D44" s="23" t="s">
        <v>163</v>
      </c>
      <c r="F44" s="12">
        <v>43</v>
      </c>
      <c r="G44" s="12" t="str">
        <f t="shared" si="1"/>
        <v>10010167_1</v>
      </c>
      <c r="J44" t="str">
        <f t="shared" si="0"/>
        <v>10010167_1</v>
      </c>
      <c r="K44" s="16">
        <v>38</v>
      </c>
      <c r="L44" s="16">
        <v>38</v>
      </c>
      <c r="M44" s="19">
        <f t="shared" si="7"/>
        <v>98330</v>
      </c>
      <c r="N44">
        <f t="shared" si="2"/>
        <v>242045</v>
      </c>
      <c r="O44">
        <f t="shared" si="4"/>
        <v>24624</v>
      </c>
      <c r="P44">
        <f t="shared" si="5"/>
        <v>28</v>
      </c>
      <c r="Q44">
        <v>2</v>
      </c>
    </row>
    <row r="45" spans="1:17">
      <c r="A45" s="21">
        <v>90010022</v>
      </c>
      <c r="B45" s="22" t="s">
        <v>202</v>
      </c>
      <c r="C45" s="21">
        <v>29</v>
      </c>
      <c r="D45" s="23" t="s">
        <v>142</v>
      </c>
      <c r="F45" s="12">
        <v>44</v>
      </c>
      <c r="G45" s="12">
        <v>0</v>
      </c>
      <c r="J45" t="str">
        <f t="shared" si="0"/>
        <v/>
      </c>
      <c r="K45" s="16">
        <v>39</v>
      </c>
      <c r="L45" s="16">
        <v>39</v>
      </c>
      <c r="M45" s="19">
        <f t="shared" si="7"/>
        <v>106330</v>
      </c>
      <c r="N45">
        <f t="shared" si="2"/>
        <v>269425</v>
      </c>
      <c r="O45">
        <f t="shared" si="4"/>
        <v>27380</v>
      </c>
      <c r="P45">
        <f t="shared" si="5"/>
        <v>30</v>
      </c>
      <c r="Q45">
        <v>2</v>
      </c>
    </row>
    <row r="46" spans="1:17">
      <c r="A46" s="21">
        <v>90010023</v>
      </c>
      <c r="B46" s="22" t="s">
        <v>203</v>
      </c>
      <c r="C46" s="21">
        <v>30</v>
      </c>
      <c r="D46" s="23" t="s">
        <v>204</v>
      </c>
      <c r="F46" s="12">
        <v>45</v>
      </c>
      <c r="G46" s="12">
        <v>0</v>
      </c>
      <c r="J46" t="str">
        <f t="shared" si="0"/>
        <v/>
      </c>
      <c r="K46" s="16">
        <v>40</v>
      </c>
      <c r="L46" s="16">
        <v>40</v>
      </c>
      <c r="M46" s="19">
        <f>(K46*280+200)+M45</f>
        <v>117730</v>
      </c>
      <c r="N46">
        <f t="shared" si="2"/>
        <v>298305</v>
      </c>
      <c r="O46">
        <f t="shared" si="4"/>
        <v>28880</v>
      </c>
      <c r="P46">
        <f t="shared" si="5"/>
        <v>32</v>
      </c>
      <c r="Q46">
        <v>2</v>
      </c>
    </row>
    <row r="47" spans="1:17">
      <c r="A47" s="21">
        <v>90010207</v>
      </c>
      <c r="B47" s="22" t="s">
        <v>226</v>
      </c>
      <c r="C47" s="21">
        <v>30</v>
      </c>
      <c r="D47" s="23" t="s">
        <v>227</v>
      </c>
      <c r="F47" s="12">
        <v>46</v>
      </c>
      <c r="G47" s="12" t="str">
        <f t="shared" si="1"/>
        <v>10010126_1</v>
      </c>
      <c r="H47" t="str">
        <f>D61</f>
        <v>10010172_1</v>
      </c>
      <c r="J47" t="str">
        <f t="shared" si="0"/>
        <v>10010126_1,10010172_1</v>
      </c>
      <c r="K47" s="16">
        <v>41</v>
      </c>
      <c r="L47" s="16">
        <v>41</v>
      </c>
      <c r="M47" s="19">
        <f t="shared" ref="M47:M55" si="8">(K47*280+200)+M46</f>
        <v>129410</v>
      </c>
      <c r="N47">
        <f t="shared" si="2"/>
        <v>330246</v>
      </c>
      <c r="O47">
        <f t="shared" si="4"/>
        <v>31941</v>
      </c>
      <c r="P47">
        <f t="shared" si="5"/>
        <v>34</v>
      </c>
      <c r="Q47">
        <v>2</v>
      </c>
    </row>
    <row r="48" spans="1:17">
      <c r="A48" s="21">
        <v>90010024</v>
      </c>
      <c r="B48" s="22" t="s">
        <v>205</v>
      </c>
      <c r="C48" s="21">
        <v>32</v>
      </c>
      <c r="D48" s="23" t="s">
        <v>143</v>
      </c>
      <c r="F48" s="12">
        <v>47</v>
      </c>
      <c r="G48" s="12">
        <v>0</v>
      </c>
      <c r="J48" t="str">
        <f t="shared" si="0"/>
        <v/>
      </c>
      <c r="K48" s="16">
        <v>42</v>
      </c>
      <c r="L48" s="16">
        <v>42</v>
      </c>
      <c r="M48" s="19">
        <f t="shared" si="8"/>
        <v>141370</v>
      </c>
      <c r="N48">
        <f t="shared" si="2"/>
        <v>363846</v>
      </c>
      <c r="O48">
        <f t="shared" si="4"/>
        <v>33600</v>
      </c>
      <c r="P48">
        <f t="shared" si="5"/>
        <v>36</v>
      </c>
      <c r="Q48">
        <v>2</v>
      </c>
    </row>
    <row r="49" spans="1:17">
      <c r="A49" s="21">
        <v>90010025</v>
      </c>
      <c r="B49" s="22" t="s">
        <v>206</v>
      </c>
      <c r="C49" s="21">
        <v>33</v>
      </c>
      <c r="D49" s="23" t="s">
        <v>144</v>
      </c>
      <c r="F49" s="12">
        <v>48</v>
      </c>
      <c r="G49" s="12" t="str">
        <f t="shared" si="1"/>
        <v>10010028_1</v>
      </c>
      <c r="J49" t="str">
        <f t="shared" si="0"/>
        <v>10010028_1</v>
      </c>
      <c r="K49" s="16">
        <v>43</v>
      </c>
      <c r="L49" s="16">
        <v>43</v>
      </c>
      <c r="M49" s="19">
        <f t="shared" si="8"/>
        <v>153610</v>
      </c>
      <c r="N49">
        <f t="shared" si="2"/>
        <v>400828</v>
      </c>
      <c r="O49">
        <f t="shared" si="4"/>
        <v>36982</v>
      </c>
      <c r="P49">
        <f t="shared" si="5"/>
        <v>38</v>
      </c>
      <c r="Q49">
        <v>2</v>
      </c>
    </row>
    <row r="50" spans="1:17">
      <c r="A50" s="21">
        <v>90010026</v>
      </c>
      <c r="B50" s="22" t="s">
        <v>207</v>
      </c>
      <c r="C50" s="21">
        <v>34</v>
      </c>
      <c r="D50" s="23" t="s">
        <v>145</v>
      </c>
      <c r="F50" s="12">
        <v>49</v>
      </c>
      <c r="G50" s="12">
        <v>0</v>
      </c>
      <c r="J50" t="str">
        <f t="shared" si="0"/>
        <v/>
      </c>
      <c r="K50" s="16">
        <v>44</v>
      </c>
      <c r="L50" s="16">
        <v>44</v>
      </c>
      <c r="M50" s="19">
        <f t="shared" si="8"/>
        <v>166130</v>
      </c>
      <c r="N50">
        <f t="shared" si="2"/>
        <v>439636</v>
      </c>
      <c r="O50">
        <f t="shared" si="4"/>
        <v>38808</v>
      </c>
      <c r="P50">
        <f t="shared" si="5"/>
        <v>41</v>
      </c>
      <c r="Q50">
        <v>3</v>
      </c>
    </row>
    <row r="51" spans="1:17">
      <c r="A51" s="21">
        <v>90010208</v>
      </c>
      <c r="B51" s="22" t="s">
        <v>228</v>
      </c>
      <c r="C51" s="21">
        <v>34</v>
      </c>
      <c r="D51" s="23" t="s">
        <v>139</v>
      </c>
      <c r="F51" s="12">
        <v>50</v>
      </c>
      <c r="G51" s="12" t="str">
        <f t="shared" si="1"/>
        <v>10010173_1</v>
      </c>
      <c r="J51" t="str">
        <f t="shared" si="0"/>
        <v>10010173_1</v>
      </c>
      <c r="K51" s="16">
        <v>45</v>
      </c>
      <c r="L51" s="16">
        <v>45</v>
      </c>
      <c r="M51" s="19">
        <f t="shared" si="8"/>
        <v>178930</v>
      </c>
      <c r="N51">
        <f t="shared" si="2"/>
        <v>482163</v>
      </c>
      <c r="O51">
        <f t="shared" si="4"/>
        <v>42527</v>
      </c>
      <c r="P51">
        <f t="shared" si="5"/>
        <v>44</v>
      </c>
      <c r="Q51">
        <v>3</v>
      </c>
    </row>
    <row r="52" spans="1:17">
      <c r="A52" s="21">
        <v>90011501</v>
      </c>
      <c r="B52" s="22" t="s">
        <v>164</v>
      </c>
      <c r="C52" s="21">
        <v>34</v>
      </c>
      <c r="D52" s="23" t="s">
        <v>165</v>
      </c>
      <c r="F52" s="12">
        <v>51</v>
      </c>
      <c r="G52" s="12">
        <v>0</v>
      </c>
      <c r="J52" t="str">
        <f t="shared" si="0"/>
        <v/>
      </c>
      <c r="K52" s="16">
        <v>46</v>
      </c>
      <c r="L52" s="16">
        <v>46</v>
      </c>
      <c r="M52" s="19">
        <f t="shared" si="8"/>
        <v>192010</v>
      </c>
      <c r="N52">
        <f t="shared" si="2"/>
        <v>526691</v>
      </c>
      <c r="O52">
        <f t="shared" si="4"/>
        <v>44528</v>
      </c>
      <c r="P52">
        <f t="shared" si="5"/>
        <v>47</v>
      </c>
      <c r="Q52">
        <v>3</v>
      </c>
    </row>
    <row r="53" spans="1:17">
      <c r="A53" s="21">
        <v>90010027</v>
      </c>
      <c r="B53" s="22" t="s">
        <v>208</v>
      </c>
      <c r="C53" s="21">
        <v>36</v>
      </c>
      <c r="D53" s="23" t="s">
        <v>27</v>
      </c>
      <c r="F53" s="12">
        <v>52</v>
      </c>
      <c r="G53" s="12" t="str">
        <f t="shared" si="1"/>
        <v>10010160_1</v>
      </c>
      <c r="J53" t="str">
        <f t="shared" si="0"/>
        <v>10010160_1</v>
      </c>
      <c r="K53" s="16">
        <v>47</v>
      </c>
      <c r="L53" s="16">
        <v>47</v>
      </c>
      <c r="M53" s="19">
        <f t="shared" si="8"/>
        <v>205370</v>
      </c>
      <c r="N53">
        <f t="shared" si="2"/>
        <v>575291</v>
      </c>
      <c r="O53">
        <f t="shared" si="4"/>
        <v>48600</v>
      </c>
      <c r="P53">
        <f t="shared" si="5"/>
        <v>50</v>
      </c>
      <c r="Q53">
        <v>3</v>
      </c>
    </row>
    <row r="54" spans="1:17">
      <c r="A54" s="21">
        <v>90010028</v>
      </c>
      <c r="B54" s="22" t="s">
        <v>209</v>
      </c>
      <c r="C54" s="21">
        <v>37</v>
      </c>
      <c r="D54" s="23" t="s">
        <v>29</v>
      </c>
      <c r="F54" s="12">
        <v>53</v>
      </c>
      <c r="G54" s="12">
        <v>0</v>
      </c>
      <c r="J54" t="str">
        <f t="shared" si="0"/>
        <v/>
      </c>
      <c r="K54" s="16">
        <v>48</v>
      </c>
      <c r="L54" s="16">
        <v>48</v>
      </c>
      <c r="M54" s="19">
        <f t="shared" si="8"/>
        <v>219010</v>
      </c>
      <c r="N54">
        <f t="shared" si="2"/>
        <v>626075</v>
      </c>
      <c r="O54">
        <f t="shared" si="4"/>
        <v>50784</v>
      </c>
      <c r="P54">
        <f t="shared" si="5"/>
        <v>53</v>
      </c>
      <c r="Q54">
        <v>3</v>
      </c>
    </row>
    <row r="55" spans="1:17">
      <c r="A55" s="21">
        <v>90010209</v>
      </c>
      <c r="B55" s="22" t="s">
        <v>229</v>
      </c>
      <c r="C55" s="21">
        <v>39</v>
      </c>
      <c r="D55" s="23" t="s">
        <v>230</v>
      </c>
      <c r="F55" s="12">
        <v>54</v>
      </c>
      <c r="G55" s="12" t="str">
        <f t="shared" si="1"/>
        <v>10010027_1</v>
      </c>
      <c r="H55" t="str">
        <f>D66</f>
        <v>10010161_1</v>
      </c>
      <c r="J55" t="str">
        <f t="shared" si="0"/>
        <v>10010027_1,10010161_1</v>
      </c>
      <c r="K55" s="16">
        <v>49</v>
      </c>
      <c r="L55" s="16">
        <v>49</v>
      </c>
      <c r="M55" s="19">
        <f t="shared" si="8"/>
        <v>232930</v>
      </c>
      <c r="N55">
        <f t="shared" si="2"/>
        <v>681300</v>
      </c>
      <c r="O55">
        <f t="shared" si="4"/>
        <v>55225</v>
      </c>
      <c r="P55">
        <f t="shared" si="5"/>
        <v>57</v>
      </c>
      <c r="Q55">
        <v>4</v>
      </c>
    </row>
    <row r="56" spans="1:17">
      <c r="A56" s="21">
        <v>90010029</v>
      </c>
      <c r="B56" s="22" t="s">
        <v>210</v>
      </c>
      <c r="C56" s="21">
        <v>40</v>
      </c>
      <c r="D56" s="23" t="s">
        <v>30</v>
      </c>
      <c r="F56" s="12">
        <v>55</v>
      </c>
      <c r="G56" s="12" t="str">
        <f t="shared" si="1"/>
        <v>10010175_1</v>
      </c>
      <c r="J56" t="str">
        <f t="shared" si="0"/>
        <v>10010175_1</v>
      </c>
      <c r="K56" s="16">
        <v>50</v>
      </c>
      <c r="L56" s="16">
        <v>50</v>
      </c>
      <c r="M56" s="19">
        <f>(K56*400+200)+M55</f>
        <v>253130</v>
      </c>
      <c r="N56">
        <f t="shared" si="2"/>
        <v>738900</v>
      </c>
      <c r="O56">
        <f t="shared" si="4"/>
        <v>57600</v>
      </c>
      <c r="P56">
        <f t="shared" si="5"/>
        <v>61</v>
      </c>
      <c r="Q56">
        <v>4</v>
      </c>
    </row>
    <row r="57" spans="1:17">
      <c r="A57" s="21">
        <v>90011601</v>
      </c>
      <c r="B57" s="22" t="s">
        <v>59</v>
      </c>
      <c r="C57" s="21">
        <v>40</v>
      </c>
      <c r="D57" s="23" t="s">
        <v>166</v>
      </c>
      <c r="F57" s="12">
        <v>56</v>
      </c>
      <c r="G57" s="12">
        <v>0</v>
      </c>
      <c r="J57" t="str">
        <f t="shared" si="0"/>
        <v/>
      </c>
      <c r="K57" s="16">
        <v>51</v>
      </c>
      <c r="L57" s="16">
        <v>51</v>
      </c>
      <c r="M57" s="19">
        <f t="shared" ref="M57:M65" si="9">(K57*400+200)+M56</f>
        <v>273730</v>
      </c>
      <c r="N57">
        <f t="shared" si="2"/>
        <v>801326</v>
      </c>
      <c r="O57">
        <f t="shared" si="4"/>
        <v>62426</v>
      </c>
      <c r="P57">
        <f t="shared" si="5"/>
        <v>65</v>
      </c>
      <c r="Q57">
        <v>4</v>
      </c>
    </row>
    <row r="58" spans="1:17">
      <c r="A58" s="21">
        <v>90010030</v>
      </c>
      <c r="B58" s="22" t="s">
        <v>105</v>
      </c>
      <c r="C58" s="21">
        <v>42</v>
      </c>
      <c r="D58" s="23" t="s">
        <v>31</v>
      </c>
      <c r="F58" s="12">
        <v>57</v>
      </c>
      <c r="G58" s="12">
        <v>0</v>
      </c>
      <c r="J58" t="str">
        <f t="shared" si="0"/>
        <v/>
      </c>
      <c r="K58" s="16">
        <v>52</v>
      </c>
      <c r="L58" s="16">
        <v>52</v>
      </c>
      <c r="M58" s="19">
        <f t="shared" si="9"/>
        <v>294730</v>
      </c>
      <c r="N58">
        <f t="shared" si="2"/>
        <v>866326</v>
      </c>
      <c r="O58">
        <f t="shared" si="4"/>
        <v>65000</v>
      </c>
      <c r="P58">
        <f t="shared" si="5"/>
        <v>70</v>
      </c>
      <c r="Q58">
        <v>5</v>
      </c>
    </row>
    <row r="59" spans="1:17">
      <c r="A59" s="21">
        <v>90010210</v>
      </c>
      <c r="B59" s="22" t="s">
        <v>231</v>
      </c>
      <c r="C59" s="21">
        <v>43</v>
      </c>
      <c r="D59" s="23" t="s">
        <v>232</v>
      </c>
      <c r="F59" s="12">
        <v>58</v>
      </c>
      <c r="G59" s="12" t="str">
        <f t="shared" si="1"/>
        <v>10010125_1</v>
      </c>
      <c r="J59" t="str">
        <f t="shared" si="0"/>
        <v>10010125_1</v>
      </c>
      <c r="K59" s="16">
        <v>53</v>
      </c>
      <c r="L59" s="16">
        <v>53</v>
      </c>
      <c r="M59" s="19">
        <f t="shared" si="9"/>
        <v>316130</v>
      </c>
      <c r="N59">
        <f t="shared" si="2"/>
        <v>936553</v>
      </c>
      <c r="O59">
        <f t="shared" si="4"/>
        <v>70227</v>
      </c>
      <c r="P59">
        <f t="shared" si="5"/>
        <v>75</v>
      </c>
      <c r="Q59">
        <v>5</v>
      </c>
    </row>
    <row r="60" spans="1:17">
      <c r="A60" s="21">
        <v>90010031</v>
      </c>
      <c r="B60" s="22" t="s">
        <v>211</v>
      </c>
      <c r="C60" s="21">
        <v>46</v>
      </c>
      <c r="D60" s="23" t="s">
        <v>33</v>
      </c>
      <c r="F60" s="12">
        <v>59</v>
      </c>
      <c r="G60" s="12" t="str">
        <f t="shared" si="1"/>
        <v>10010177_1</v>
      </c>
      <c r="J60" t="str">
        <f t="shared" si="0"/>
        <v>10010177_1</v>
      </c>
      <c r="K60" s="16">
        <v>54</v>
      </c>
      <c r="L60" s="16">
        <v>54</v>
      </c>
      <c r="M60" s="19">
        <f t="shared" si="9"/>
        <v>337930</v>
      </c>
      <c r="N60">
        <f t="shared" si="2"/>
        <v>1009561</v>
      </c>
      <c r="O60">
        <f t="shared" si="4"/>
        <v>73008</v>
      </c>
      <c r="P60">
        <f t="shared" si="5"/>
        <v>80</v>
      </c>
      <c r="Q60">
        <v>5</v>
      </c>
    </row>
    <row r="61" spans="1:17">
      <c r="A61" s="21">
        <v>90011801</v>
      </c>
      <c r="B61" s="22" t="s">
        <v>167</v>
      </c>
      <c r="C61" s="21">
        <v>46</v>
      </c>
      <c r="D61" s="23" t="s">
        <v>168</v>
      </c>
      <c r="K61" s="16">
        <v>55</v>
      </c>
      <c r="L61" s="16">
        <v>55</v>
      </c>
      <c r="M61" s="19">
        <f t="shared" si="9"/>
        <v>360130</v>
      </c>
      <c r="N61">
        <f t="shared" si="2"/>
        <v>1088213</v>
      </c>
      <c r="O61">
        <f t="shared" si="4"/>
        <v>78652</v>
      </c>
      <c r="P61">
        <f t="shared" si="5"/>
        <v>86</v>
      </c>
      <c r="Q61">
        <v>6</v>
      </c>
    </row>
    <row r="62" spans="1:17">
      <c r="A62" s="21">
        <v>90010032</v>
      </c>
      <c r="B62" s="22" t="s">
        <v>212</v>
      </c>
      <c r="C62" s="21">
        <v>48</v>
      </c>
      <c r="D62" s="23" t="s">
        <v>34</v>
      </c>
      <c r="K62" s="16">
        <v>56</v>
      </c>
      <c r="L62" s="16">
        <v>56</v>
      </c>
      <c r="M62" s="19">
        <f t="shared" si="9"/>
        <v>382730</v>
      </c>
      <c r="N62">
        <f t="shared" si="2"/>
        <v>1169861</v>
      </c>
      <c r="O62">
        <f t="shared" si="4"/>
        <v>81648</v>
      </c>
      <c r="P62">
        <f t="shared" si="5"/>
        <v>92</v>
      </c>
      <c r="Q62">
        <v>6</v>
      </c>
    </row>
    <row r="63" spans="1:17">
      <c r="A63" s="21">
        <v>90011901</v>
      </c>
      <c r="B63" s="22" t="s">
        <v>169</v>
      </c>
      <c r="C63" s="21">
        <v>50</v>
      </c>
      <c r="D63" s="23" t="s">
        <v>170</v>
      </c>
      <c r="K63" s="16">
        <v>57</v>
      </c>
      <c r="L63" s="16">
        <v>57</v>
      </c>
      <c r="M63" s="19">
        <f t="shared" si="9"/>
        <v>405730</v>
      </c>
      <c r="N63">
        <f t="shared" si="2"/>
        <v>1257586</v>
      </c>
      <c r="O63">
        <f t="shared" si="4"/>
        <v>87725</v>
      </c>
      <c r="P63">
        <f t="shared" si="5"/>
        <v>98</v>
      </c>
      <c r="Q63">
        <v>6</v>
      </c>
    </row>
    <row r="64" spans="1:17">
      <c r="A64" s="21">
        <v>90010033</v>
      </c>
      <c r="B64" s="22" t="s">
        <v>213</v>
      </c>
      <c r="C64" s="21">
        <v>52</v>
      </c>
      <c r="D64" s="23" t="s">
        <v>146</v>
      </c>
      <c r="K64" s="16">
        <v>58</v>
      </c>
      <c r="L64" s="16">
        <v>58</v>
      </c>
      <c r="M64" s="19">
        <f t="shared" si="9"/>
        <v>429130</v>
      </c>
      <c r="N64">
        <f t="shared" si="2"/>
        <v>1348530</v>
      </c>
      <c r="O64">
        <f t="shared" si="4"/>
        <v>90944</v>
      </c>
      <c r="P64">
        <f t="shared" si="5"/>
        <v>105</v>
      </c>
      <c r="Q64">
        <v>7</v>
      </c>
    </row>
    <row r="65" spans="1:17">
      <c r="A65" s="21">
        <v>90010034</v>
      </c>
      <c r="B65" s="22" t="s">
        <v>214</v>
      </c>
      <c r="C65" s="21">
        <v>54</v>
      </c>
      <c r="D65" s="23" t="s">
        <v>35</v>
      </c>
      <c r="K65" s="16">
        <v>59</v>
      </c>
      <c r="L65" s="16">
        <v>59</v>
      </c>
      <c r="M65" s="19">
        <f t="shared" si="9"/>
        <v>452930</v>
      </c>
      <c r="N65">
        <f t="shared" si="2"/>
        <v>1446000</v>
      </c>
      <c r="O65">
        <f t="shared" si="4"/>
        <v>97470</v>
      </c>
      <c r="P65">
        <f t="shared" si="5"/>
        <v>112</v>
      </c>
      <c r="Q65">
        <v>7</v>
      </c>
    </row>
    <row r="66" spans="1:17">
      <c r="A66" s="21">
        <v>90010211</v>
      </c>
      <c r="B66" s="22" t="s">
        <v>233</v>
      </c>
      <c r="C66" s="21">
        <v>54</v>
      </c>
      <c r="D66" s="23" t="s">
        <v>234</v>
      </c>
      <c r="K66" s="16">
        <v>60</v>
      </c>
      <c r="L66" s="16">
        <v>60</v>
      </c>
      <c r="M66" s="19">
        <f>(K66*600+200)+M65</f>
        <v>489130</v>
      </c>
      <c r="N66">
        <f t="shared" si="2"/>
        <v>1546920</v>
      </c>
      <c r="O66">
        <f t="shared" si="4"/>
        <v>100920</v>
      </c>
      <c r="P66">
        <f t="shared" si="5"/>
        <v>119</v>
      </c>
      <c r="Q66">
        <v>7</v>
      </c>
    </row>
    <row r="67" spans="1:17">
      <c r="A67" s="21">
        <v>90012101</v>
      </c>
      <c r="B67" s="22" t="s">
        <v>52</v>
      </c>
      <c r="C67" s="21">
        <v>55</v>
      </c>
      <c r="D67" s="23" t="s">
        <v>171</v>
      </c>
      <c r="K67" s="16">
        <v>61</v>
      </c>
      <c r="L67" s="16">
        <v>61</v>
      </c>
      <c r="M67" s="19">
        <f t="shared" ref="M67:M75" si="10">(K67*600+200)+M66</f>
        <v>525930</v>
      </c>
      <c r="N67">
        <f t="shared" si="2"/>
        <v>1654831</v>
      </c>
      <c r="O67">
        <f t="shared" si="4"/>
        <v>107911</v>
      </c>
      <c r="P67">
        <f t="shared" si="5"/>
        <v>127</v>
      </c>
      <c r="Q67">
        <v>8</v>
      </c>
    </row>
    <row r="68" spans="1:17">
      <c r="A68" s="21">
        <v>90010035</v>
      </c>
      <c r="B68" s="22" t="s">
        <v>215</v>
      </c>
      <c r="C68" s="21">
        <v>58</v>
      </c>
      <c r="D68" s="23" t="s">
        <v>37</v>
      </c>
      <c r="K68" s="16">
        <v>62</v>
      </c>
      <c r="L68" s="16">
        <v>62</v>
      </c>
      <c r="M68" s="19">
        <f t="shared" si="10"/>
        <v>563330</v>
      </c>
      <c r="N68">
        <f t="shared" si="2"/>
        <v>1766431</v>
      </c>
      <c r="O68">
        <f t="shared" si="4"/>
        <v>111600</v>
      </c>
      <c r="P68">
        <f t="shared" si="5"/>
        <v>135</v>
      </c>
      <c r="Q68">
        <v>8</v>
      </c>
    </row>
    <row r="69" spans="1:17">
      <c r="A69" s="21">
        <v>90012301</v>
      </c>
      <c r="B69" s="22" t="s">
        <v>172</v>
      </c>
      <c r="C69" s="21">
        <v>59</v>
      </c>
      <c r="D69" s="23" t="s">
        <v>173</v>
      </c>
      <c r="K69" s="16">
        <v>63</v>
      </c>
      <c r="L69" s="16">
        <v>63</v>
      </c>
      <c r="M69" s="19">
        <f t="shared" si="10"/>
        <v>601330</v>
      </c>
      <c r="N69">
        <f t="shared" si="2"/>
        <v>1885503</v>
      </c>
      <c r="O69">
        <f t="shared" si="4"/>
        <v>119072</v>
      </c>
      <c r="P69">
        <f t="shared" si="5"/>
        <v>144</v>
      </c>
      <c r="Q69">
        <v>9</v>
      </c>
    </row>
    <row r="70" spans="1:17">
      <c r="K70" s="16">
        <v>64</v>
      </c>
      <c r="L70" s="16">
        <v>64</v>
      </c>
      <c r="M70" s="19">
        <f t="shared" si="10"/>
        <v>639930</v>
      </c>
      <c r="N70">
        <f t="shared" si="2"/>
        <v>2008511</v>
      </c>
      <c r="O70">
        <f t="shared" si="4"/>
        <v>123008</v>
      </c>
      <c r="P70">
        <f t="shared" si="5"/>
        <v>153</v>
      </c>
      <c r="Q70">
        <v>9</v>
      </c>
    </row>
    <row r="71" spans="1:17">
      <c r="K71" s="16">
        <v>65</v>
      </c>
      <c r="L71" s="16">
        <v>65</v>
      </c>
      <c r="M71" s="19">
        <f t="shared" si="10"/>
        <v>679130</v>
      </c>
      <c r="N71">
        <f t="shared" si="2"/>
        <v>2139488</v>
      </c>
      <c r="O71">
        <f t="shared" si="4"/>
        <v>130977</v>
      </c>
      <c r="P71">
        <f t="shared" si="5"/>
        <v>163</v>
      </c>
      <c r="Q71">
        <v>10</v>
      </c>
    </row>
    <row r="72" spans="1:17">
      <c r="K72" s="16">
        <v>66</v>
      </c>
      <c r="L72" s="16">
        <v>66</v>
      </c>
      <c r="M72" s="19">
        <f t="shared" si="10"/>
        <v>718930</v>
      </c>
      <c r="N72">
        <f t="shared" si="2"/>
        <v>2274656</v>
      </c>
      <c r="O72">
        <f t="shared" si="4"/>
        <v>135168</v>
      </c>
      <c r="P72">
        <f t="shared" si="5"/>
        <v>173</v>
      </c>
      <c r="Q72">
        <v>10</v>
      </c>
    </row>
    <row r="73" spans="1:17">
      <c r="K73" s="16">
        <v>67</v>
      </c>
      <c r="L73" s="16">
        <v>67</v>
      </c>
      <c r="M73" s="19">
        <f t="shared" si="10"/>
        <v>759330</v>
      </c>
      <c r="N73">
        <f t="shared" ref="N73:N136" si="11">O73+N72</f>
        <v>2418306</v>
      </c>
      <c r="O73">
        <f t="shared" si="4"/>
        <v>143650</v>
      </c>
      <c r="P73">
        <f t="shared" si="5"/>
        <v>184</v>
      </c>
      <c r="Q73">
        <v>11</v>
      </c>
    </row>
    <row r="74" spans="1:17">
      <c r="K74" s="16">
        <v>68</v>
      </c>
      <c r="L74" s="16">
        <v>68</v>
      </c>
      <c r="M74" s="19">
        <f t="shared" si="10"/>
        <v>800330</v>
      </c>
      <c r="N74">
        <f t="shared" si="11"/>
        <v>2566410</v>
      </c>
      <c r="O74">
        <f t="shared" si="4"/>
        <v>148104</v>
      </c>
      <c r="P74">
        <f t="shared" si="5"/>
        <v>195</v>
      </c>
      <c r="Q74">
        <v>11</v>
      </c>
    </row>
    <row r="75" spans="1:17">
      <c r="K75" s="16">
        <v>69</v>
      </c>
      <c r="L75" s="16">
        <v>69</v>
      </c>
      <c r="M75" s="19">
        <f t="shared" si="10"/>
        <v>841930</v>
      </c>
      <c r="N75">
        <f t="shared" si="11"/>
        <v>2723525</v>
      </c>
      <c r="O75">
        <f t="shared" si="4"/>
        <v>157115</v>
      </c>
      <c r="P75">
        <f t="shared" si="5"/>
        <v>207</v>
      </c>
      <c r="Q75">
        <v>12</v>
      </c>
    </row>
    <row r="76" spans="1:17">
      <c r="K76" s="16">
        <v>70</v>
      </c>
      <c r="L76" s="16">
        <v>70</v>
      </c>
      <c r="M76" s="19">
        <f>(K76*800+200)+M75</f>
        <v>898130</v>
      </c>
      <c r="N76">
        <f t="shared" si="11"/>
        <v>2885365</v>
      </c>
      <c r="O76">
        <f t="shared" si="4"/>
        <v>161840</v>
      </c>
      <c r="P76">
        <f t="shared" ref="P76:P85" si="12">P77-Q77</f>
        <v>219</v>
      </c>
      <c r="Q76">
        <v>12</v>
      </c>
    </row>
    <row r="77" spans="1:17">
      <c r="K77" s="16">
        <v>71</v>
      </c>
      <c r="L77" s="16">
        <v>71</v>
      </c>
      <c r="M77" s="19">
        <f t="shared" ref="M77:M85" si="13">(K77*800+200)+M76</f>
        <v>955130</v>
      </c>
      <c r="N77">
        <f t="shared" si="11"/>
        <v>3056761</v>
      </c>
      <c r="O77">
        <f t="shared" si="4"/>
        <v>171396</v>
      </c>
      <c r="P77">
        <f t="shared" si="12"/>
        <v>232</v>
      </c>
      <c r="Q77">
        <v>13</v>
      </c>
    </row>
    <row r="78" spans="1:17">
      <c r="K78" s="16">
        <v>72</v>
      </c>
      <c r="L78" s="16">
        <v>72</v>
      </c>
      <c r="M78" s="19">
        <f t="shared" si="13"/>
        <v>1012930</v>
      </c>
      <c r="N78">
        <f t="shared" si="11"/>
        <v>3233161</v>
      </c>
      <c r="O78">
        <f t="shared" si="4"/>
        <v>176400</v>
      </c>
      <c r="P78">
        <f t="shared" si="12"/>
        <v>245</v>
      </c>
      <c r="Q78">
        <v>13</v>
      </c>
    </row>
    <row r="79" spans="1:17">
      <c r="K79" s="16">
        <v>73</v>
      </c>
      <c r="L79" s="16">
        <v>73</v>
      </c>
      <c r="M79" s="19">
        <f t="shared" si="13"/>
        <v>1071530</v>
      </c>
      <c r="N79">
        <f t="shared" si="11"/>
        <v>3419678</v>
      </c>
      <c r="O79">
        <f t="shared" si="4"/>
        <v>186517</v>
      </c>
      <c r="P79">
        <f t="shared" si="12"/>
        <v>258</v>
      </c>
      <c r="Q79">
        <v>13</v>
      </c>
    </row>
    <row r="80" spans="1:17">
      <c r="K80" s="16">
        <v>74</v>
      </c>
      <c r="L80" s="16">
        <v>74</v>
      </c>
      <c r="M80" s="19">
        <f t="shared" si="13"/>
        <v>1130930</v>
      </c>
      <c r="N80">
        <f t="shared" si="11"/>
        <v>3611486</v>
      </c>
      <c r="O80">
        <f t="shared" si="4"/>
        <v>191808</v>
      </c>
      <c r="P80">
        <f t="shared" si="12"/>
        <v>272</v>
      </c>
      <c r="Q80">
        <v>14</v>
      </c>
    </row>
    <row r="81" spans="11:17">
      <c r="K81" s="16">
        <v>75</v>
      </c>
      <c r="L81" s="16">
        <v>75</v>
      </c>
      <c r="M81" s="19">
        <f t="shared" si="13"/>
        <v>1191130</v>
      </c>
      <c r="N81">
        <f t="shared" si="11"/>
        <v>3813988</v>
      </c>
      <c r="O81">
        <f t="shared" si="4"/>
        <v>202502</v>
      </c>
      <c r="P81">
        <f t="shared" si="12"/>
        <v>286</v>
      </c>
      <c r="Q81">
        <v>14</v>
      </c>
    </row>
    <row r="82" spans="11:17">
      <c r="K82" s="16">
        <v>76</v>
      </c>
      <c r="L82" s="16">
        <v>76</v>
      </c>
      <c r="M82" s="19">
        <f t="shared" si="13"/>
        <v>1252130</v>
      </c>
      <c r="N82">
        <f t="shared" si="11"/>
        <v>4022076</v>
      </c>
      <c r="O82">
        <f t="shared" ref="O82:O145" si="14">L80*L80*ROUND(L82/2,0)</f>
        <v>208088</v>
      </c>
      <c r="P82">
        <f t="shared" si="12"/>
        <v>301</v>
      </c>
      <c r="Q82">
        <v>15</v>
      </c>
    </row>
    <row r="83" spans="11:17">
      <c r="K83" s="16">
        <v>77</v>
      </c>
      <c r="L83" s="16">
        <v>77</v>
      </c>
      <c r="M83" s="19">
        <f t="shared" si="13"/>
        <v>1313930</v>
      </c>
      <c r="N83">
        <f t="shared" si="11"/>
        <v>4241451</v>
      </c>
      <c r="O83">
        <f t="shared" si="14"/>
        <v>219375</v>
      </c>
      <c r="P83">
        <f t="shared" si="12"/>
        <v>316</v>
      </c>
      <c r="Q83">
        <v>15</v>
      </c>
    </row>
    <row r="84" spans="11:17">
      <c r="K84" s="16">
        <v>78</v>
      </c>
      <c r="L84" s="16">
        <v>78</v>
      </c>
      <c r="M84" s="19">
        <f t="shared" si="13"/>
        <v>1376530</v>
      </c>
      <c r="N84">
        <f t="shared" si="11"/>
        <v>4466715</v>
      </c>
      <c r="O84">
        <f t="shared" si="14"/>
        <v>225264</v>
      </c>
      <c r="P84">
        <f t="shared" si="12"/>
        <v>332</v>
      </c>
      <c r="Q84">
        <v>16</v>
      </c>
    </row>
    <row r="85" spans="11:17">
      <c r="K85" s="16">
        <v>79</v>
      </c>
      <c r="L85" s="16">
        <v>79</v>
      </c>
      <c r="M85" s="19">
        <f t="shared" si="13"/>
        <v>1439930</v>
      </c>
      <c r="N85">
        <f t="shared" si="11"/>
        <v>4703875</v>
      </c>
      <c r="O85">
        <f t="shared" si="14"/>
        <v>237160</v>
      </c>
      <c r="P85">
        <f t="shared" si="12"/>
        <v>348</v>
      </c>
      <c r="Q85">
        <v>16</v>
      </c>
    </row>
    <row r="86" spans="11:17">
      <c r="K86" s="16">
        <v>80</v>
      </c>
      <c r="L86" s="16">
        <v>80</v>
      </c>
      <c r="M86" s="19">
        <f>(K86*1000+200)+M85</f>
        <v>1520130</v>
      </c>
      <c r="N86">
        <f t="shared" si="11"/>
        <v>4947235</v>
      </c>
      <c r="O86">
        <f t="shared" si="14"/>
        <v>243360</v>
      </c>
      <c r="P86">
        <v>365</v>
      </c>
      <c r="Q86">
        <v>17</v>
      </c>
    </row>
    <row r="87" spans="11:17">
      <c r="K87" s="16">
        <v>81</v>
      </c>
      <c r="L87" s="16">
        <v>81</v>
      </c>
      <c r="M87" s="19">
        <f t="shared" ref="M87:M95" si="15">(K87*1000+200)+M86</f>
        <v>1601330</v>
      </c>
      <c r="N87">
        <f t="shared" si="11"/>
        <v>5203116</v>
      </c>
      <c r="O87">
        <f t="shared" si="14"/>
        <v>255881</v>
      </c>
    </row>
    <row r="88" spans="11:17">
      <c r="K88" s="16">
        <v>82</v>
      </c>
      <c r="L88" s="16">
        <v>82</v>
      </c>
      <c r="M88" s="19">
        <f t="shared" si="15"/>
        <v>1683530</v>
      </c>
      <c r="N88">
        <f t="shared" si="11"/>
        <v>5465516</v>
      </c>
      <c r="O88">
        <f t="shared" si="14"/>
        <v>262400</v>
      </c>
    </row>
    <row r="89" spans="11:17">
      <c r="K89" s="16">
        <v>83</v>
      </c>
      <c r="L89" s="16">
        <v>83</v>
      </c>
      <c r="M89" s="19">
        <f t="shared" si="15"/>
        <v>1766730</v>
      </c>
      <c r="N89">
        <f t="shared" si="11"/>
        <v>5741078</v>
      </c>
      <c r="O89">
        <f t="shared" si="14"/>
        <v>275562</v>
      </c>
    </row>
    <row r="90" spans="11:17">
      <c r="K90" s="16">
        <v>84</v>
      </c>
      <c r="L90" s="16">
        <v>84</v>
      </c>
      <c r="M90" s="19">
        <f t="shared" si="15"/>
        <v>1850930</v>
      </c>
      <c r="N90">
        <f t="shared" si="11"/>
        <v>6023486</v>
      </c>
      <c r="O90">
        <f t="shared" si="14"/>
        <v>282408</v>
      </c>
    </row>
    <row r="91" spans="11:17">
      <c r="K91" s="16">
        <v>85</v>
      </c>
      <c r="L91" s="16">
        <v>85</v>
      </c>
      <c r="M91" s="19">
        <f t="shared" si="15"/>
        <v>1936130</v>
      </c>
      <c r="N91">
        <f t="shared" si="11"/>
        <v>6319713</v>
      </c>
      <c r="O91">
        <f t="shared" si="14"/>
        <v>296227</v>
      </c>
    </row>
    <row r="92" spans="11:17">
      <c r="K92" s="16">
        <v>86</v>
      </c>
      <c r="L92" s="16">
        <v>86</v>
      </c>
      <c r="M92" s="19">
        <f t="shared" si="15"/>
        <v>2022330</v>
      </c>
      <c r="N92">
        <f t="shared" si="11"/>
        <v>6623121</v>
      </c>
      <c r="O92">
        <f t="shared" si="14"/>
        <v>303408</v>
      </c>
    </row>
    <row r="93" spans="11:17">
      <c r="K93" s="16">
        <v>87</v>
      </c>
      <c r="L93" s="16">
        <v>87</v>
      </c>
      <c r="M93" s="19">
        <f t="shared" si="15"/>
        <v>2109530</v>
      </c>
      <c r="N93">
        <f t="shared" si="11"/>
        <v>6941021</v>
      </c>
      <c r="O93">
        <f t="shared" si="14"/>
        <v>317900</v>
      </c>
    </row>
    <row r="94" spans="11:17">
      <c r="K94" s="16">
        <v>88</v>
      </c>
      <c r="L94" s="16">
        <v>88</v>
      </c>
      <c r="M94" s="19">
        <f t="shared" si="15"/>
        <v>2197730</v>
      </c>
      <c r="N94">
        <f t="shared" si="11"/>
        <v>7266445</v>
      </c>
      <c r="O94">
        <f t="shared" si="14"/>
        <v>325424</v>
      </c>
    </row>
    <row r="95" spans="11:17">
      <c r="K95" s="16">
        <v>89</v>
      </c>
      <c r="L95" s="16">
        <v>89</v>
      </c>
      <c r="M95" s="19">
        <f t="shared" si="15"/>
        <v>2286930</v>
      </c>
      <c r="N95">
        <f t="shared" si="11"/>
        <v>7607050</v>
      </c>
      <c r="O95">
        <f t="shared" si="14"/>
        <v>340605</v>
      </c>
    </row>
    <row r="96" spans="11:17">
      <c r="K96" s="16">
        <v>90</v>
      </c>
      <c r="L96" s="16">
        <v>90</v>
      </c>
      <c r="M96" s="19">
        <f>(K96*1300+200)+M95</f>
        <v>2404130</v>
      </c>
      <c r="N96">
        <f t="shared" si="11"/>
        <v>7955530</v>
      </c>
      <c r="O96">
        <f t="shared" si="14"/>
        <v>348480</v>
      </c>
    </row>
    <row r="97" spans="11:15">
      <c r="K97" s="16">
        <v>91</v>
      </c>
      <c r="L97" s="16">
        <v>91</v>
      </c>
      <c r="M97" s="19">
        <f t="shared" ref="M97:M105" si="16">(K97*1300+200)+M96</f>
        <v>2522630</v>
      </c>
      <c r="N97">
        <f t="shared" si="11"/>
        <v>8319896</v>
      </c>
      <c r="O97">
        <f t="shared" si="14"/>
        <v>364366</v>
      </c>
    </row>
    <row r="98" spans="11:15">
      <c r="K98" s="16">
        <v>92</v>
      </c>
      <c r="L98" s="16">
        <v>92</v>
      </c>
      <c r="M98" s="19">
        <f t="shared" si="16"/>
        <v>2642430</v>
      </c>
      <c r="N98">
        <f t="shared" si="11"/>
        <v>8692496</v>
      </c>
      <c r="O98">
        <f t="shared" si="14"/>
        <v>372600</v>
      </c>
    </row>
    <row r="99" spans="11:15">
      <c r="K99" s="16">
        <v>93</v>
      </c>
      <c r="L99" s="16">
        <v>93</v>
      </c>
      <c r="M99" s="19">
        <f t="shared" si="16"/>
        <v>2763530</v>
      </c>
      <c r="N99">
        <f t="shared" si="11"/>
        <v>9081703</v>
      </c>
      <c r="O99">
        <f t="shared" si="14"/>
        <v>389207</v>
      </c>
    </row>
    <row r="100" spans="11:15">
      <c r="K100" s="16">
        <v>94</v>
      </c>
      <c r="L100" s="16">
        <v>94</v>
      </c>
      <c r="M100" s="19">
        <f t="shared" si="16"/>
        <v>2885930</v>
      </c>
      <c r="N100">
        <f t="shared" si="11"/>
        <v>9479511</v>
      </c>
      <c r="O100">
        <f t="shared" si="14"/>
        <v>397808</v>
      </c>
    </row>
    <row r="101" spans="11:15">
      <c r="K101" s="16">
        <v>95</v>
      </c>
      <c r="L101" s="16">
        <v>95</v>
      </c>
      <c r="M101" s="19">
        <f t="shared" si="16"/>
        <v>3009630</v>
      </c>
      <c r="N101">
        <f t="shared" si="11"/>
        <v>9894663</v>
      </c>
      <c r="O101">
        <f t="shared" si="14"/>
        <v>415152</v>
      </c>
    </row>
    <row r="102" spans="11:15">
      <c r="K102" s="16">
        <v>96</v>
      </c>
      <c r="L102" s="16">
        <v>96</v>
      </c>
      <c r="M102" s="19">
        <f t="shared" si="16"/>
        <v>3134630</v>
      </c>
      <c r="N102">
        <f t="shared" si="11"/>
        <v>10318791</v>
      </c>
      <c r="O102">
        <f t="shared" si="14"/>
        <v>424128</v>
      </c>
    </row>
    <row r="103" spans="11:15">
      <c r="K103" s="16">
        <v>97</v>
      </c>
      <c r="L103" s="16">
        <v>97</v>
      </c>
      <c r="M103" s="19">
        <f t="shared" si="16"/>
        <v>3260930</v>
      </c>
      <c r="N103">
        <f t="shared" si="11"/>
        <v>10761016</v>
      </c>
      <c r="O103">
        <f t="shared" si="14"/>
        <v>442225</v>
      </c>
    </row>
    <row r="104" spans="11:15">
      <c r="K104" s="16">
        <v>98</v>
      </c>
      <c r="L104" s="16">
        <v>98</v>
      </c>
      <c r="M104" s="19">
        <f t="shared" si="16"/>
        <v>3388530</v>
      </c>
      <c r="N104">
        <f t="shared" si="11"/>
        <v>11212600</v>
      </c>
      <c r="O104">
        <f t="shared" si="14"/>
        <v>451584</v>
      </c>
    </row>
    <row r="105" spans="11:15">
      <c r="K105" s="16">
        <v>99</v>
      </c>
      <c r="L105" s="16">
        <v>99</v>
      </c>
      <c r="M105" s="19">
        <f t="shared" si="16"/>
        <v>3517430</v>
      </c>
      <c r="N105">
        <f t="shared" si="11"/>
        <v>11683050</v>
      </c>
      <c r="O105">
        <f t="shared" si="14"/>
        <v>470450</v>
      </c>
    </row>
    <row r="106" spans="11:15">
      <c r="K106" s="16">
        <v>100</v>
      </c>
      <c r="L106" s="16">
        <v>100</v>
      </c>
      <c r="M106" s="19">
        <f>(K106*1800+200)+M105</f>
        <v>3697630</v>
      </c>
      <c r="N106">
        <f t="shared" si="11"/>
        <v>12163250</v>
      </c>
      <c r="O106">
        <f t="shared" si="14"/>
        <v>480200</v>
      </c>
    </row>
    <row r="107" spans="11:15">
      <c r="K107" s="16">
        <v>101</v>
      </c>
      <c r="L107" s="16">
        <v>101</v>
      </c>
      <c r="M107" s="19">
        <f t="shared" ref="M107:M115" si="17">(K107*1800+200)+M106</f>
        <v>3879630</v>
      </c>
      <c r="N107">
        <f t="shared" si="11"/>
        <v>12663101</v>
      </c>
      <c r="O107">
        <f t="shared" si="14"/>
        <v>499851</v>
      </c>
    </row>
    <row r="108" spans="11:15">
      <c r="K108" s="16">
        <v>102</v>
      </c>
      <c r="L108" s="16">
        <v>102</v>
      </c>
      <c r="M108" s="19">
        <f t="shared" si="17"/>
        <v>4063430</v>
      </c>
      <c r="N108">
        <f t="shared" si="11"/>
        <v>13173101</v>
      </c>
      <c r="O108">
        <f t="shared" si="14"/>
        <v>510000</v>
      </c>
    </row>
    <row r="109" spans="11:15">
      <c r="K109" s="16">
        <v>103</v>
      </c>
      <c r="L109" s="16">
        <v>103</v>
      </c>
      <c r="M109" s="19">
        <f t="shared" si="17"/>
        <v>4249030</v>
      </c>
      <c r="N109">
        <f t="shared" si="11"/>
        <v>13703553</v>
      </c>
      <c r="O109">
        <f t="shared" si="14"/>
        <v>530452</v>
      </c>
    </row>
    <row r="110" spans="11:15">
      <c r="K110" s="16">
        <v>104</v>
      </c>
      <c r="L110" s="16">
        <v>104</v>
      </c>
      <c r="M110" s="19">
        <f t="shared" si="17"/>
        <v>4436430</v>
      </c>
      <c r="N110">
        <f t="shared" si="11"/>
        <v>14244561</v>
      </c>
      <c r="O110">
        <f t="shared" si="14"/>
        <v>541008</v>
      </c>
    </row>
    <row r="111" spans="11:15">
      <c r="K111" s="16">
        <v>105</v>
      </c>
      <c r="L111" s="16">
        <v>105</v>
      </c>
      <c r="M111" s="19">
        <f t="shared" si="17"/>
        <v>4625630</v>
      </c>
      <c r="N111">
        <f t="shared" si="11"/>
        <v>14806838</v>
      </c>
      <c r="O111">
        <f t="shared" si="14"/>
        <v>562277</v>
      </c>
    </row>
    <row r="112" spans="11:15">
      <c r="K112" s="16">
        <v>106</v>
      </c>
      <c r="L112" s="16">
        <v>106</v>
      </c>
      <c r="M112" s="19">
        <f t="shared" si="17"/>
        <v>4816630</v>
      </c>
      <c r="N112">
        <f t="shared" si="11"/>
        <v>15380086</v>
      </c>
      <c r="O112">
        <f t="shared" si="14"/>
        <v>573248</v>
      </c>
    </row>
    <row r="113" spans="11:15">
      <c r="K113" s="16">
        <v>107</v>
      </c>
      <c r="L113" s="16">
        <v>107</v>
      </c>
      <c r="M113" s="19">
        <f t="shared" si="17"/>
        <v>5009430</v>
      </c>
      <c r="N113">
        <f t="shared" si="11"/>
        <v>15975436</v>
      </c>
      <c r="O113">
        <f t="shared" si="14"/>
        <v>595350</v>
      </c>
    </row>
    <row r="114" spans="11:15">
      <c r="K114" s="16">
        <v>108</v>
      </c>
      <c r="L114" s="16">
        <v>108</v>
      </c>
      <c r="M114" s="19">
        <f t="shared" si="17"/>
        <v>5204030</v>
      </c>
      <c r="N114">
        <f t="shared" si="11"/>
        <v>16582180</v>
      </c>
      <c r="O114">
        <f t="shared" si="14"/>
        <v>606744</v>
      </c>
    </row>
    <row r="115" spans="11:15">
      <c r="K115" s="16">
        <v>109</v>
      </c>
      <c r="L115" s="16">
        <v>109</v>
      </c>
      <c r="M115" s="19">
        <f t="shared" si="17"/>
        <v>5400430</v>
      </c>
      <c r="N115">
        <f t="shared" si="11"/>
        <v>17211875</v>
      </c>
      <c r="O115">
        <f t="shared" si="14"/>
        <v>629695</v>
      </c>
    </row>
    <row r="116" spans="11:15">
      <c r="K116" s="16">
        <v>110</v>
      </c>
      <c r="L116" s="16">
        <v>110</v>
      </c>
      <c r="M116" s="19">
        <f>(K116*2500+200)+M115</f>
        <v>5675630</v>
      </c>
      <c r="N116">
        <f t="shared" si="11"/>
        <v>17853395</v>
      </c>
      <c r="O116">
        <f t="shared" si="14"/>
        <v>641520</v>
      </c>
    </row>
    <row r="117" spans="11:15">
      <c r="K117" s="16">
        <v>111</v>
      </c>
      <c r="L117" s="16">
        <v>111</v>
      </c>
      <c r="M117" s="19">
        <f t="shared" ref="M117:M125" si="18">(K117*2500+200)+M116</f>
        <v>5953330</v>
      </c>
      <c r="N117">
        <f t="shared" si="11"/>
        <v>18518731</v>
      </c>
      <c r="O117">
        <f t="shared" si="14"/>
        <v>665336</v>
      </c>
    </row>
    <row r="118" spans="11:15">
      <c r="K118" s="16">
        <v>112</v>
      </c>
      <c r="L118" s="16">
        <v>112</v>
      </c>
      <c r="M118" s="19">
        <f t="shared" si="18"/>
        <v>6233530</v>
      </c>
      <c r="N118">
        <f t="shared" si="11"/>
        <v>19196331</v>
      </c>
      <c r="O118">
        <f t="shared" si="14"/>
        <v>677600</v>
      </c>
    </row>
    <row r="119" spans="11:15">
      <c r="K119" s="16">
        <v>113</v>
      </c>
      <c r="L119" s="16">
        <v>113</v>
      </c>
      <c r="M119" s="19">
        <f t="shared" si="18"/>
        <v>6516230</v>
      </c>
      <c r="N119">
        <f t="shared" si="11"/>
        <v>19898628</v>
      </c>
      <c r="O119">
        <f t="shared" si="14"/>
        <v>702297</v>
      </c>
    </row>
    <row r="120" spans="11:15">
      <c r="K120" s="16">
        <v>114</v>
      </c>
      <c r="L120" s="16">
        <v>114</v>
      </c>
      <c r="M120" s="19">
        <f t="shared" si="18"/>
        <v>6801430</v>
      </c>
      <c r="N120">
        <f t="shared" si="11"/>
        <v>20613636</v>
      </c>
      <c r="O120">
        <f t="shared" si="14"/>
        <v>715008</v>
      </c>
    </row>
    <row r="121" spans="11:15">
      <c r="K121" s="16">
        <v>115</v>
      </c>
      <c r="L121" s="16">
        <v>115</v>
      </c>
      <c r="M121" s="19">
        <f t="shared" si="18"/>
        <v>7089130</v>
      </c>
      <c r="N121">
        <f t="shared" si="11"/>
        <v>21354238</v>
      </c>
      <c r="O121">
        <f t="shared" si="14"/>
        <v>740602</v>
      </c>
    </row>
    <row r="122" spans="11:15">
      <c r="K122" s="16">
        <v>116</v>
      </c>
      <c r="L122" s="16">
        <v>116</v>
      </c>
      <c r="M122" s="19">
        <f t="shared" si="18"/>
        <v>7379330</v>
      </c>
      <c r="N122">
        <f t="shared" si="11"/>
        <v>22108006</v>
      </c>
      <c r="O122">
        <f t="shared" si="14"/>
        <v>753768</v>
      </c>
    </row>
    <row r="123" spans="11:15">
      <c r="K123" s="16">
        <v>117</v>
      </c>
      <c r="L123" s="16">
        <v>117</v>
      </c>
      <c r="M123" s="19">
        <f t="shared" si="18"/>
        <v>7672030</v>
      </c>
      <c r="N123">
        <f t="shared" si="11"/>
        <v>22888281</v>
      </c>
      <c r="O123">
        <f t="shared" si="14"/>
        <v>780275</v>
      </c>
    </row>
    <row r="124" spans="11:15">
      <c r="K124" s="16">
        <v>118</v>
      </c>
      <c r="L124" s="16">
        <v>118</v>
      </c>
      <c r="M124" s="19">
        <f t="shared" si="18"/>
        <v>7967230</v>
      </c>
      <c r="N124">
        <f t="shared" si="11"/>
        <v>23682185</v>
      </c>
      <c r="O124">
        <f t="shared" si="14"/>
        <v>793904</v>
      </c>
    </row>
    <row r="125" spans="11:15">
      <c r="K125" s="16">
        <v>119</v>
      </c>
      <c r="L125" s="16">
        <v>119</v>
      </c>
      <c r="M125" s="19">
        <f t="shared" si="18"/>
        <v>8264930</v>
      </c>
      <c r="N125">
        <f t="shared" si="11"/>
        <v>24503525</v>
      </c>
      <c r="O125">
        <f t="shared" si="14"/>
        <v>821340</v>
      </c>
    </row>
    <row r="126" spans="11:15">
      <c r="K126" s="16">
        <v>120</v>
      </c>
      <c r="L126" s="16">
        <v>120</v>
      </c>
      <c r="M126" s="19">
        <f>(K126*3500+200)+M125</f>
        <v>8685130</v>
      </c>
      <c r="N126">
        <f t="shared" si="11"/>
        <v>25338965</v>
      </c>
      <c r="O126">
        <f t="shared" si="14"/>
        <v>835440</v>
      </c>
    </row>
    <row r="127" spans="11:15">
      <c r="K127" s="16">
        <v>121</v>
      </c>
      <c r="L127" s="16">
        <v>121</v>
      </c>
      <c r="M127" s="19">
        <f t="shared" ref="M127:M135" si="19">(K127*3500+200)+M126</f>
        <v>9108830</v>
      </c>
      <c r="N127">
        <f t="shared" si="11"/>
        <v>26202786</v>
      </c>
      <c r="O127">
        <f t="shared" si="14"/>
        <v>863821</v>
      </c>
    </row>
    <row r="128" spans="11:15">
      <c r="K128" s="16">
        <v>122</v>
      </c>
      <c r="L128" s="16">
        <v>122</v>
      </c>
      <c r="M128" s="19">
        <f t="shared" si="19"/>
        <v>9536030</v>
      </c>
      <c r="N128">
        <f t="shared" si="11"/>
        <v>27081186</v>
      </c>
      <c r="O128">
        <f t="shared" si="14"/>
        <v>878400</v>
      </c>
    </row>
    <row r="129" spans="11:15">
      <c r="K129" s="16">
        <v>123</v>
      </c>
      <c r="L129" s="16">
        <v>123</v>
      </c>
      <c r="M129" s="19">
        <f t="shared" si="19"/>
        <v>9966730</v>
      </c>
      <c r="N129">
        <f t="shared" si="11"/>
        <v>27988928</v>
      </c>
      <c r="O129">
        <f t="shared" si="14"/>
        <v>907742</v>
      </c>
    </row>
    <row r="130" spans="11:15">
      <c r="K130" s="16">
        <v>124</v>
      </c>
      <c r="L130" s="16">
        <v>124</v>
      </c>
      <c r="M130" s="19">
        <f t="shared" si="19"/>
        <v>10400930</v>
      </c>
      <c r="N130">
        <f t="shared" si="11"/>
        <v>28911736</v>
      </c>
      <c r="O130">
        <f t="shared" si="14"/>
        <v>922808</v>
      </c>
    </row>
    <row r="131" spans="11:15">
      <c r="K131" s="16">
        <v>125</v>
      </c>
      <c r="L131" s="16">
        <v>125</v>
      </c>
      <c r="M131" s="19">
        <f t="shared" si="19"/>
        <v>10838630</v>
      </c>
      <c r="N131">
        <f t="shared" si="11"/>
        <v>29864863</v>
      </c>
      <c r="O131">
        <f t="shared" si="14"/>
        <v>953127</v>
      </c>
    </row>
    <row r="132" spans="11:15">
      <c r="K132" s="16">
        <v>126</v>
      </c>
      <c r="L132" s="16">
        <v>126</v>
      </c>
      <c r="M132" s="19">
        <f t="shared" si="19"/>
        <v>11279830</v>
      </c>
      <c r="N132">
        <f t="shared" si="11"/>
        <v>30833551</v>
      </c>
      <c r="O132">
        <f t="shared" si="14"/>
        <v>968688</v>
      </c>
    </row>
    <row r="133" spans="11:15">
      <c r="K133" s="16">
        <v>127</v>
      </c>
      <c r="L133" s="16">
        <v>127</v>
      </c>
      <c r="M133" s="19">
        <f t="shared" si="19"/>
        <v>11724530</v>
      </c>
      <c r="N133">
        <f t="shared" si="11"/>
        <v>31833551</v>
      </c>
      <c r="O133">
        <f t="shared" si="14"/>
        <v>1000000</v>
      </c>
    </row>
    <row r="134" spans="11:15">
      <c r="K134" s="16">
        <v>128</v>
      </c>
      <c r="L134" s="16">
        <v>128</v>
      </c>
      <c r="M134" s="19">
        <f t="shared" si="19"/>
        <v>12172730</v>
      </c>
      <c r="N134">
        <f t="shared" si="11"/>
        <v>32849615</v>
      </c>
      <c r="O134">
        <f t="shared" si="14"/>
        <v>1016064</v>
      </c>
    </row>
    <row r="135" spans="11:15">
      <c r="K135" s="16">
        <v>129</v>
      </c>
      <c r="L135" s="16">
        <v>129</v>
      </c>
      <c r="M135" s="19">
        <f t="shared" si="19"/>
        <v>12624430</v>
      </c>
      <c r="N135">
        <f t="shared" si="11"/>
        <v>33898000</v>
      </c>
      <c r="O135">
        <f t="shared" si="14"/>
        <v>1048385</v>
      </c>
    </row>
    <row r="136" spans="11:15">
      <c r="K136" s="16">
        <v>130</v>
      </c>
      <c r="L136" s="16">
        <v>130</v>
      </c>
      <c r="M136" s="19">
        <f>(K136*5000+200)+M135</f>
        <v>13274630</v>
      </c>
      <c r="N136">
        <f t="shared" si="11"/>
        <v>34962960</v>
      </c>
      <c r="O136">
        <f t="shared" si="14"/>
        <v>1064960</v>
      </c>
    </row>
    <row r="137" spans="11:15">
      <c r="K137" s="16">
        <v>131</v>
      </c>
      <c r="L137" s="16">
        <v>131</v>
      </c>
      <c r="M137" s="19">
        <f t="shared" ref="M137:M146" si="20">(K137*5000+200)+M136</f>
        <v>13929830</v>
      </c>
      <c r="N137">
        <f t="shared" ref="N137:N146" si="21">O137+N136</f>
        <v>36061266</v>
      </c>
      <c r="O137">
        <f t="shared" si="14"/>
        <v>1098306</v>
      </c>
    </row>
    <row r="138" spans="11:15">
      <c r="K138" s="16">
        <v>132</v>
      </c>
      <c r="L138" s="16">
        <v>132</v>
      </c>
      <c r="M138" s="19">
        <f t="shared" si="20"/>
        <v>14590030</v>
      </c>
      <c r="N138">
        <f t="shared" si="21"/>
        <v>37176666</v>
      </c>
      <c r="O138">
        <f t="shared" si="14"/>
        <v>1115400</v>
      </c>
    </row>
    <row r="139" spans="11:15">
      <c r="K139" s="16">
        <v>133</v>
      </c>
      <c r="L139" s="16">
        <v>133</v>
      </c>
      <c r="M139" s="19">
        <f t="shared" si="20"/>
        <v>15255230</v>
      </c>
      <c r="N139">
        <f t="shared" si="21"/>
        <v>38326453</v>
      </c>
      <c r="O139">
        <f t="shared" si="14"/>
        <v>1149787</v>
      </c>
    </row>
    <row r="140" spans="11:15">
      <c r="K140" s="16">
        <v>134</v>
      </c>
      <c r="L140" s="16">
        <v>134</v>
      </c>
      <c r="M140" s="19">
        <f t="shared" si="20"/>
        <v>15925430</v>
      </c>
      <c r="N140">
        <f t="shared" si="21"/>
        <v>39493861</v>
      </c>
      <c r="O140">
        <f t="shared" si="14"/>
        <v>1167408</v>
      </c>
    </row>
    <row r="141" spans="11:15">
      <c r="K141" s="16">
        <v>135</v>
      </c>
      <c r="L141" s="16">
        <v>135</v>
      </c>
      <c r="M141" s="19">
        <f t="shared" si="20"/>
        <v>16600630</v>
      </c>
      <c r="N141">
        <f t="shared" si="21"/>
        <v>40696713</v>
      </c>
      <c r="O141">
        <f t="shared" si="14"/>
        <v>1202852</v>
      </c>
    </row>
    <row r="142" spans="11:15">
      <c r="K142" s="16">
        <v>136</v>
      </c>
      <c r="L142" s="16">
        <v>136</v>
      </c>
      <c r="M142" s="19">
        <f t="shared" si="20"/>
        <v>17280830</v>
      </c>
      <c r="N142">
        <f t="shared" si="21"/>
        <v>41917721</v>
      </c>
      <c r="O142">
        <f t="shared" si="14"/>
        <v>1221008</v>
      </c>
    </row>
    <row r="143" spans="11:15">
      <c r="K143" s="16">
        <v>137</v>
      </c>
      <c r="L143" s="16">
        <v>137</v>
      </c>
      <c r="M143" s="19">
        <f t="shared" si="20"/>
        <v>17966030</v>
      </c>
      <c r="N143">
        <f t="shared" si="21"/>
        <v>43175246</v>
      </c>
      <c r="O143">
        <f t="shared" si="14"/>
        <v>1257525</v>
      </c>
    </row>
    <row r="144" spans="11:15">
      <c r="K144" s="16">
        <v>138</v>
      </c>
      <c r="L144" s="16">
        <v>138</v>
      </c>
      <c r="M144" s="19">
        <f t="shared" si="20"/>
        <v>18656230</v>
      </c>
      <c r="N144">
        <f t="shared" si="21"/>
        <v>44451470</v>
      </c>
      <c r="O144">
        <f t="shared" si="14"/>
        <v>1276224</v>
      </c>
    </row>
    <row r="145" spans="11:15">
      <c r="K145" s="16">
        <v>139</v>
      </c>
      <c r="L145" s="16">
        <v>139</v>
      </c>
      <c r="M145" s="19">
        <f t="shared" si="20"/>
        <v>19351430</v>
      </c>
      <c r="N145">
        <f t="shared" si="21"/>
        <v>45765300</v>
      </c>
      <c r="O145">
        <f t="shared" si="14"/>
        <v>1313830</v>
      </c>
    </row>
    <row r="146" spans="11:15">
      <c r="K146" s="16">
        <v>140</v>
      </c>
      <c r="L146" s="16">
        <v>140</v>
      </c>
      <c r="M146" s="19">
        <f t="shared" si="20"/>
        <v>20051630</v>
      </c>
      <c r="N146">
        <f t="shared" si="21"/>
        <v>47098380</v>
      </c>
      <c r="O146">
        <f t="shared" ref="O146" si="22">L144*L144*ROUND(L146/2,0)</f>
        <v>1333080</v>
      </c>
    </row>
  </sheetData>
  <sortState ref="A2:G121">
    <sortCondition ref="D2:D121"/>
  </sortState>
  <mergeCells count="1">
    <mergeCell ref="G1:I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角色升级表_3_upgrade</vt:lpstr>
      <vt:lpstr>角色升级表_1_upgrade</vt:lpstr>
      <vt:lpstr>建筑_1_1111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角色升级配置表</dc:title>
  <dc:creator>Administrator</dc:creator>
  <cp:lastModifiedBy>Administrator</cp:lastModifiedBy>
  <dcterms:created xsi:type="dcterms:W3CDTF">2006-09-13T11:21:00Z</dcterms:created>
  <dcterms:modified xsi:type="dcterms:W3CDTF">2016-11-02T08:45:10Z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