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8080" windowHeight="13050"/>
  </bookViews>
  <sheets>
    <sheet name="商店表_3_Shop" sheetId="1" r:id="rId1"/>
    <sheet name="人气值_1_Sheet1" sheetId="6" r:id="rId2"/>
    <sheet name="人气上限_1_Sheet1" sheetId="7" r:id="rId3"/>
    <sheet name="激活材料_1_material" sheetId="8" r:id="rId4"/>
  </sheets>
  <definedNames>
    <definedName name="_xlnm._FilterDatabase" localSheetId="0" hidden="1">商店表_3_Shop!$A$6:$M$171</definedName>
  </definedNames>
  <calcPr calcId="124519" concurrentCalc="0"/>
</workbook>
</file>

<file path=xl/calcChain.xml><?xml version="1.0" encoding="utf-8"?>
<calcChain xmlns="http://schemas.openxmlformats.org/spreadsheetml/2006/main">
  <c r="S59" i="8"/>
  <c r="S60"/>
  <c r="S61"/>
  <c r="S62"/>
  <c r="S63"/>
  <c r="S64"/>
  <c r="S65"/>
  <c r="S66"/>
  <c r="S67"/>
  <c r="S68"/>
  <c r="S69"/>
  <c r="S70"/>
  <c r="S71"/>
  <c r="S72"/>
  <c r="R59"/>
  <c r="R60"/>
  <c r="R61"/>
  <c r="R62"/>
  <c r="R63"/>
  <c r="R64"/>
  <c r="R65"/>
  <c r="R66"/>
  <c r="R67"/>
  <c r="R68"/>
  <c r="R69"/>
  <c r="R70"/>
  <c r="R71"/>
  <c r="R72"/>
  <c r="Q59"/>
  <c r="Q60"/>
  <c r="Q61"/>
  <c r="Q62"/>
  <c r="Q63"/>
  <c r="Q64"/>
  <c r="Q65"/>
  <c r="Q66"/>
  <c r="Q67"/>
  <c r="Q68"/>
  <c r="Q69"/>
  <c r="Q70"/>
  <c r="Q71"/>
  <c r="Q72"/>
  <c r="S58"/>
  <c r="R58"/>
  <c r="Q58"/>
  <c r="S40"/>
  <c r="S41"/>
  <c r="S42"/>
  <c r="S43"/>
  <c r="S44"/>
  <c r="S45"/>
  <c r="S46"/>
  <c r="S47"/>
  <c r="S48"/>
  <c r="S49"/>
  <c r="S50"/>
  <c r="S51"/>
  <c r="S52"/>
  <c r="R40"/>
  <c r="R41"/>
  <c r="R42"/>
  <c r="R43"/>
  <c r="R44"/>
  <c r="R45"/>
  <c r="R46"/>
  <c r="R47"/>
  <c r="R48"/>
  <c r="R49"/>
  <c r="R50"/>
  <c r="R51"/>
  <c r="R52"/>
  <c r="Q40"/>
  <c r="Q41"/>
  <c r="Q42"/>
  <c r="Q43"/>
  <c r="Q44"/>
  <c r="Q45"/>
  <c r="Q46"/>
  <c r="Q47"/>
  <c r="Q48"/>
  <c r="Q49"/>
  <c r="Q50"/>
  <c r="Q51"/>
  <c r="Q52"/>
  <c r="S39"/>
  <c r="R39"/>
  <c r="Q39"/>
  <c r="S4"/>
  <c r="S5"/>
  <c r="S6"/>
  <c r="S7"/>
  <c r="S8"/>
  <c r="S9"/>
  <c r="S10"/>
  <c r="S11"/>
  <c r="S12"/>
  <c r="S13"/>
  <c r="S14"/>
  <c r="S15"/>
  <c r="S16"/>
  <c r="R4"/>
  <c r="R5"/>
  <c r="R6"/>
  <c r="R7"/>
  <c r="R8"/>
  <c r="R9"/>
  <c r="R10"/>
  <c r="R11"/>
  <c r="R12"/>
  <c r="R13"/>
  <c r="R14"/>
  <c r="R15"/>
  <c r="R16"/>
  <c r="Q4"/>
  <c r="Q5"/>
  <c r="Q6"/>
  <c r="Q7"/>
  <c r="Q8"/>
  <c r="Q9"/>
  <c r="Q10"/>
  <c r="Q11"/>
  <c r="Q12"/>
  <c r="Q13"/>
  <c r="Q14"/>
  <c r="Q15"/>
  <c r="Q16"/>
  <c r="S3"/>
  <c r="R3"/>
  <c r="Q3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W137"/>
  <c r="V137"/>
  <c r="W136"/>
  <c r="V136"/>
  <c r="V135"/>
  <c r="V134"/>
  <c r="V133"/>
  <c r="V132"/>
  <c r="V131"/>
  <c r="V130"/>
  <c r="V129"/>
  <c r="V128"/>
  <c r="W127"/>
  <c r="V127"/>
  <c r="V126"/>
  <c r="W125"/>
  <c r="V125"/>
  <c r="W124"/>
  <c r="V124"/>
  <c r="V123"/>
  <c r="W122"/>
  <c r="V122"/>
  <c r="W121"/>
  <c r="V121"/>
  <c r="W120"/>
  <c r="V120"/>
  <c r="W119"/>
  <c r="V119"/>
  <c r="W118"/>
  <c r="V118"/>
  <c r="V117"/>
  <c r="V116"/>
  <c r="W115"/>
  <c r="V115"/>
  <c r="W114"/>
  <c r="V114"/>
  <c r="W113"/>
  <c r="V113"/>
  <c r="V112"/>
  <c r="W111"/>
  <c r="V111"/>
  <c r="W110"/>
  <c r="V110"/>
  <c r="W109"/>
  <c r="V109"/>
  <c r="V108"/>
  <c r="W107"/>
  <c r="V107"/>
  <c r="V106"/>
  <c r="W105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P72"/>
  <c r="V71"/>
  <c r="P71"/>
  <c r="V70"/>
  <c r="P70"/>
  <c r="V69"/>
  <c r="P69"/>
  <c r="V68"/>
  <c r="P68"/>
  <c r="V67"/>
  <c r="P67"/>
  <c r="V66"/>
  <c r="P66"/>
  <c r="V65"/>
  <c r="P65"/>
  <c r="V64"/>
  <c r="P64"/>
  <c r="V63"/>
  <c r="P63"/>
  <c r="V62"/>
  <c r="P62"/>
  <c r="V61"/>
  <c r="P61"/>
  <c r="V60"/>
  <c r="P60"/>
  <c r="V59"/>
  <c r="P59"/>
  <c r="V58"/>
  <c r="P58"/>
  <c r="V57"/>
  <c r="P57"/>
  <c r="V56"/>
  <c r="P56"/>
  <c r="V55"/>
  <c r="P55"/>
  <c r="V54"/>
  <c r="P54"/>
  <c r="V53"/>
  <c r="P53"/>
  <c r="V52"/>
  <c r="P52"/>
  <c r="V51"/>
  <c r="P51"/>
  <c r="V50"/>
  <c r="P50"/>
  <c r="V49"/>
  <c r="P49"/>
  <c r="V48"/>
  <c r="P48"/>
  <c r="V47"/>
  <c r="P47"/>
  <c r="V46"/>
  <c r="P46"/>
  <c r="V45"/>
  <c r="P45"/>
  <c r="V44"/>
  <c r="P44"/>
  <c r="V43"/>
  <c r="P43"/>
  <c r="V42"/>
  <c r="P42"/>
  <c r="V41"/>
  <c r="P41"/>
  <c r="V40"/>
  <c r="P40"/>
  <c r="V39"/>
  <c r="P39"/>
  <c r="V38"/>
  <c r="P38"/>
  <c r="V37"/>
  <c r="P37"/>
  <c r="V36"/>
  <c r="P36"/>
  <c r="H2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F36"/>
  <c r="V35"/>
  <c r="P35"/>
  <c r="F35"/>
  <c r="V34"/>
  <c r="P34"/>
  <c r="F34"/>
  <c r="V33"/>
  <c r="P33"/>
  <c r="F33"/>
  <c r="V32"/>
  <c r="P32"/>
  <c r="F32"/>
  <c r="V31"/>
  <c r="P31"/>
  <c r="F31"/>
  <c r="V30"/>
  <c r="P30"/>
  <c r="F30"/>
  <c r="V29"/>
  <c r="P29"/>
  <c r="F29"/>
  <c r="V28"/>
  <c r="P28"/>
  <c r="F28"/>
  <c r="V27"/>
  <c r="P27"/>
  <c r="F27"/>
  <c r="V26"/>
  <c r="P26"/>
  <c r="F26"/>
  <c r="W25"/>
  <c r="V25"/>
  <c r="P25"/>
  <c r="F25"/>
  <c r="W24"/>
  <c r="V24"/>
  <c r="P24"/>
  <c r="F24"/>
  <c r="W23"/>
  <c r="V23"/>
  <c r="P23"/>
  <c r="F23"/>
  <c r="W22"/>
  <c r="V22"/>
  <c r="P22"/>
  <c r="F22"/>
  <c r="W21"/>
  <c r="V21"/>
  <c r="P21"/>
  <c r="F21"/>
  <c r="V20"/>
  <c r="P20"/>
  <c r="F20"/>
  <c r="W19"/>
  <c r="V19"/>
  <c r="P19"/>
  <c r="F19"/>
  <c r="W18"/>
  <c r="V18"/>
  <c r="P18"/>
  <c r="F18"/>
  <c r="W17"/>
  <c r="V17"/>
  <c r="P17"/>
  <c r="F17"/>
  <c r="W16"/>
  <c r="V16"/>
  <c r="P16"/>
  <c r="F16"/>
  <c r="V15"/>
  <c r="P15"/>
  <c r="F15"/>
  <c r="V14"/>
  <c r="P14"/>
  <c r="F14"/>
  <c r="W13"/>
  <c r="V13"/>
  <c r="P13"/>
  <c r="F13"/>
  <c r="W12"/>
  <c r="V12"/>
  <c r="P12"/>
  <c r="F12"/>
  <c r="W11"/>
  <c r="V11"/>
  <c r="P11"/>
  <c r="F11"/>
  <c r="V10"/>
  <c r="P10"/>
  <c r="F10"/>
  <c r="W9"/>
  <c r="V9"/>
  <c r="P9"/>
  <c r="F9"/>
  <c r="V8"/>
  <c r="P8"/>
  <c r="F8"/>
  <c r="V7"/>
  <c r="P7"/>
  <c r="F7"/>
  <c r="W6"/>
  <c r="V6"/>
  <c r="P6"/>
  <c r="F6"/>
  <c r="W5"/>
  <c r="V5"/>
  <c r="P5"/>
  <c r="F5"/>
  <c r="V4"/>
  <c r="P4"/>
  <c r="F4"/>
  <c r="W3"/>
  <c r="V3"/>
  <c r="P3"/>
  <c r="F3"/>
  <c r="V2"/>
  <c r="P2"/>
  <c r="F2"/>
  <c r="M61" i="7"/>
  <c r="L61"/>
  <c r="M60"/>
  <c r="L60"/>
  <c r="N59"/>
  <c r="M59"/>
  <c r="L59"/>
  <c r="N58"/>
  <c r="M58"/>
  <c r="L58"/>
  <c r="N57"/>
  <c r="M57"/>
  <c r="L57"/>
  <c r="N56"/>
  <c r="M56"/>
  <c r="L56"/>
  <c r="N55"/>
  <c r="M55"/>
  <c r="L55"/>
  <c r="N54"/>
  <c r="M54"/>
  <c r="L54"/>
  <c r="N53"/>
  <c r="M53"/>
  <c r="L53"/>
  <c r="I53"/>
  <c r="H53"/>
  <c r="G53"/>
  <c r="N52"/>
  <c r="M52"/>
  <c r="L52"/>
  <c r="I52"/>
  <c r="H52"/>
  <c r="G52"/>
  <c r="N51"/>
  <c r="M51"/>
  <c r="L51"/>
  <c r="I51"/>
  <c r="H51"/>
  <c r="G51"/>
  <c r="N50"/>
  <c r="M50"/>
  <c r="L50"/>
  <c r="I50"/>
  <c r="H50"/>
  <c r="G50"/>
  <c r="N49"/>
  <c r="M49"/>
  <c r="L49"/>
  <c r="I49"/>
  <c r="H49"/>
  <c r="G49"/>
  <c r="N48"/>
  <c r="M48"/>
  <c r="L48"/>
  <c r="I48"/>
  <c r="H48"/>
  <c r="G48"/>
  <c r="N47"/>
  <c r="M47"/>
  <c r="L47"/>
  <c r="I47"/>
  <c r="H47"/>
  <c r="G47"/>
  <c r="N46"/>
  <c r="M46"/>
  <c r="L46"/>
  <c r="I46"/>
  <c r="H46"/>
  <c r="G46"/>
  <c r="N45"/>
  <c r="M45"/>
  <c r="L45"/>
  <c r="I45"/>
  <c r="H45"/>
  <c r="G45"/>
  <c r="N44"/>
  <c r="M44"/>
  <c r="L44"/>
  <c r="I44"/>
  <c r="H44"/>
  <c r="G44"/>
  <c r="N43"/>
  <c r="M43"/>
  <c r="L43"/>
  <c r="I43"/>
  <c r="H43"/>
  <c r="G43"/>
  <c r="N42"/>
  <c r="M42"/>
  <c r="L42"/>
  <c r="I42"/>
  <c r="H42"/>
  <c r="G42"/>
  <c r="N41"/>
  <c r="M41"/>
  <c r="L41"/>
  <c r="I41"/>
  <c r="H41"/>
  <c r="G41"/>
  <c r="N40"/>
  <c r="M40"/>
  <c r="L40"/>
  <c r="I40"/>
  <c r="H40"/>
  <c r="G40"/>
  <c r="N39"/>
  <c r="M39"/>
  <c r="L39"/>
  <c r="I39"/>
  <c r="H39"/>
  <c r="G39"/>
  <c r="N38"/>
  <c r="M38"/>
  <c r="L38"/>
  <c r="I38"/>
  <c r="H38"/>
  <c r="G38"/>
  <c r="N37"/>
  <c r="M37"/>
  <c r="L37"/>
  <c r="I37"/>
  <c r="H37"/>
  <c r="G37"/>
  <c r="N36"/>
  <c r="M36"/>
  <c r="L36"/>
  <c r="J36"/>
  <c r="I36"/>
  <c r="H36"/>
  <c r="G36"/>
  <c r="N35"/>
  <c r="M35"/>
  <c r="L35"/>
  <c r="J35"/>
  <c r="I35"/>
  <c r="H35"/>
  <c r="G35"/>
  <c r="N34"/>
  <c r="M34"/>
  <c r="L34"/>
  <c r="J34"/>
  <c r="I34"/>
  <c r="H34"/>
  <c r="G34"/>
  <c r="N33"/>
  <c r="M33"/>
  <c r="L33"/>
  <c r="J33"/>
  <c r="I33"/>
  <c r="H33"/>
  <c r="G33"/>
  <c r="N32"/>
  <c r="M32"/>
  <c r="L32"/>
  <c r="J32"/>
  <c r="I32"/>
  <c r="H32"/>
  <c r="G32"/>
  <c r="N31"/>
  <c r="M31"/>
  <c r="L31"/>
  <c r="J31"/>
  <c r="I31"/>
  <c r="H31"/>
  <c r="G31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3"/>
  <c r="M23"/>
  <c r="L23"/>
  <c r="J23"/>
  <c r="I23"/>
  <c r="H23"/>
  <c r="G23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5"/>
  <c r="M15"/>
  <c r="L15"/>
  <c r="J15"/>
  <c r="I15"/>
  <c r="H15"/>
  <c r="G15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N7"/>
  <c r="M7"/>
  <c r="L7"/>
  <c r="J7"/>
  <c r="I7"/>
  <c r="H7"/>
  <c r="G7"/>
  <c r="N6"/>
  <c r="M6"/>
  <c r="L6"/>
  <c r="J6"/>
  <c r="I6"/>
  <c r="H6"/>
  <c r="G6"/>
  <c r="N5"/>
  <c r="M5"/>
  <c r="L5"/>
  <c r="J5"/>
  <c r="I5"/>
  <c r="H5"/>
  <c r="G5"/>
  <c r="N4"/>
  <c r="M4"/>
  <c r="L4"/>
  <c r="J4"/>
  <c r="I4"/>
  <c r="H4"/>
  <c r="G4"/>
  <c r="N3"/>
  <c r="M3"/>
  <c r="L3"/>
  <c r="J3"/>
  <c r="I3"/>
  <c r="H3"/>
  <c r="G3"/>
  <c r="N2"/>
  <c r="L2"/>
  <c r="J2"/>
  <c r="I2"/>
  <c r="H2"/>
  <c r="G2"/>
  <c r="L120" i="6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K1"/>
</calcChain>
</file>

<file path=xl/sharedStrings.xml><?xml version="1.0" encoding="utf-8"?>
<sst xmlns="http://schemas.openxmlformats.org/spreadsheetml/2006/main" count="1489" uniqueCount="515">
  <si>
    <t>id</t>
  </si>
  <si>
    <t>名称</t>
  </si>
  <si>
    <t>序列</t>
  </si>
  <si>
    <t>大类型[1、人气装饰、2、游乐建筑、3、商店类、4、功能建筑 5、装饰类 7：道路</t>
  </si>
  <si>
    <t>建造等级</t>
  </si>
  <si>
    <t>人气需求</t>
  </si>
  <si>
    <t>货币类型[1:金币 2:钻石 6：友情点 其他：或许扩展]</t>
  </si>
  <si>
    <t>购买价格</t>
  </si>
  <si>
    <t>限制数量[道具最多能购买多少个]</t>
  </si>
  <si>
    <t>消耗材料【id_数量,id_数量】</t>
  </si>
  <si>
    <t>int</t>
  </si>
  <si>
    <t>string</t>
  </si>
  <si>
    <t>A</t>
  </si>
  <si>
    <t>N</t>
  </si>
  <si>
    <t>C</t>
  </si>
  <si>
    <t>name</t>
  </si>
  <si>
    <t>index</t>
  </si>
  <si>
    <t>mtype</t>
  </si>
  <si>
    <t>itemid</t>
  </si>
  <si>
    <t>level</t>
  </si>
  <si>
    <t>popular</t>
  </si>
  <si>
    <t>stype</t>
  </si>
  <si>
    <t>ctype</t>
  </si>
  <si>
    <t>price</t>
  </si>
  <si>
    <t>disPrice</t>
  </si>
  <si>
    <t>max</t>
  </si>
  <si>
    <t>materials</t>
  </si>
  <si>
    <t>0-1000000000</t>
  </si>
  <si>
    <t>0-100</t>
  </si>
  <si>
    <t>0-10</t>
  </si>
  <si>
    <t>0-1000000</t>
  </si>
  <si>
    <t>10010012_1</t>
  </si>
  <si>
    <t>10010004_1</t>
  </si>
  <si>
    <t>10010003_1</t>
  </si>
  <si>
    <t>10010007_1</t>
  </si>
  <si>
    <t>10010005_1</t>
  </si>
  <si>
    <t>10010025_1</t>
  </si>
  <si>
    <t>10010132_1</t>
  </si>
  <si>
    <t>10010014_1</t>
  </si>
  <si>
    <t>10010026_1</t>
  </si>
  <si>
    <t>10010021_1</t>
  </si>
  <si>
    <t>10010016_1</t>
  </si>
  <si>
    <t>10010142_1</t>
  </si>
  <si>
    <t>10010152_1</t>
  </si>
  <si>
    <t>10010143_1</t>
  </si>
  <si>
    <t>10010057_1</t>
  </si>
  <si>
    <t>10010144_1</t>
  </si>
  <si>
    <t>10010020_1</t>
  </si>
  <si>
    <t>10010146_1</t>
  </si>
  <si>
    <t>10010147_1</t>
  </si>
  <si>
    <t>10010031_1</t>
  </si>
  <si>
    <t>10010032_1</t>
  </si>
  <si>
    <t>10010033_1</t>
  </si>
  <si>
    <t>10010034_1</t>
  </si>
  <si>
    <t>10010037_1</t>
  </si>
  <si>
    <t>10010038_1</t>
  </si>
  <si>
    <t>10010135_1</t>
  </si>
  <si>
    <t>10010148_1</t>
  </si>
  <si>
    <t>10010140_1</t>
  </si>
  <si>
    <t>10010137_1</t>
  </si>
  <si>
    <t>10010066_1</t>
  </si>
  <si>
    <t>10010067_1</t>
  </si>
  <si>
    <t>10010070_1</t>
  </si>
  <si>
    <t>10010071_1</t>
  </si>
  <si>
    <t>10010072_1</t>
  </si>
  <si>
    <t>10010073_1</t>
  </si>
  <si>
    <t>10010074_1</t>
  </si>
  <si>
    <t>10010075_1</t>
  </si>
  <si>
    <t>10010076_1</t>
  </si>
  <si>
    <t>10010077_1</t>
  </si>
  <si>
    <t>10010078_1</t>
  </si>
  <si>
    <t>10010079_1</t>
  </si>
  <si>
    <t>10010080_1</t>
  </si>
  <si>
    <t>10010081_1</t>
  </si>
  <si>
    <t>10010082_1</t>
  </si>
  <si>
    <t>10010083_1</t>
  </si>
  <si>
    <t>10010084_1</t>
  </si>
  <si>
    <t>10010085_1</t>
  </si>
  <si>
    <t>10010086_1</t>
  </si>
  <si>
    <t>粉色星光</t>
  </si>
  <si>
    <t>蓝色星光</t>
  </si>
  <si>
    <t>金饰路灯</t>
  </si>
  <si>
    <t>铁艺路灯</t>
  </si>
  <si>
    <t>灯笼路灯</t>
  </si>
  <si>
    <t>10010094_1</t>
  </si>
  <si>
    <t>10010095_1</t>
  </si>
  <si>
    <t>玫瑰锦旗</t>
  </si>
  <si>
    <t>10010097_1</t>
  </si>
  <si>
    <t>10010098_1</t>
  </si>
  <si>
    <t>10010099_1</t>
  </si>
  <si>
    <t>10010100_1</t>
  </si>
  <si>
    <t>10010101_1</t>
  </si>
  <si>
    <t>星星灯台</t>
  </si>
  <si>
    <t>烛光灯台</t>
  </si>
  <si>
    <t>10010104_1</t>
  </si>
  <si>
    <t>10010105_1</t>
  </si>
  <si>
    <t>10010106_1</t>
  </si>
  <si>
    <t>10010107_1</t>
  </si>
  <si>
    <t>10010108_1</t>
  </si>
  <si>
    <t>10010109_1</t>
  </si>
  <si>
    <t>10010110_1</t>
  </si>
  <si>
    <t>10010113_1</t>
  </si>
  <si>
    <t>10010023_1</t>
  </si>
  <si>
    <t>10010112_1</t>
  </si>
  <si>
    <t>10010114_1</t>
  </si>
  <si>
    <t>10010115_1</t>
  </si>
  <si>
    <t>10010116_1</t>
  </si>
  <si>
    <t>10010117_1</t>
  </si>
  <si>
    <t>10010159_1</t>
  </si>
  <si>
    <t>10010022_1</t>
  </si>
  <si>
    <t>10010019_1</t>
  </si>
  <si>
    <t>10010136_1</t>
  </si>
  <si>
    <t>10010128_1</t>
  </si>
  <si>
    <t>10010129_1</t>
  </si>
  <si>
    <t>10010130_1</t>
  </si>
  <si>
    <t>10010131_1</t>
  </si>
  <si>
    <t>10010133_1</t>
  </si>
  <si>
    <t>10010123_1</t>
  </si>
  <si>
    <t>10010141_1</t>
  </si>
  <si>
    <t>10010029_1</t>
  </si>
  <si>
    <t>10010055_1</t>
  </si>
  <si>
    <t>10010121_1</t>
  </si>
  <si>
    <t>10010015_1</t>
  </si>
  <si>
    <t>10010150_1</t>
  </si>
  <si>
    <t>10010126_1</t>
  </si>
  <si>
    <t>10010028_1</t>
  </si>
  <si>
    <t>10010160_1</t>
  </si>
  <si>
    <t>10010027_1</t>
  </si>
  <si>
    <t>10010125_1</t>
  </si>
  <si>
    <t>10010161_1</t>
  </si>
  <si>
    <t>string</t>
    <phoneticPr fontId="1" type="noConversion"/>
  </si>
  <si>
    <t>道具编号
[根据大类型：1：建筑ID 2：道具ID ， 3：功能ID 4：其他扩展]</t>
    <phoneticPr fontId="1" type="noConversion"/>
  </si>
  <si>
    <t>大类型
1、人气装饰、2、游乐建筑、3、商店类、4、功能建筑 5、装饰类 6：道路</t>
    <phoneticPr fontId="1" type="noConversion"/>
  </si>
  <si>
    <t>0-100000</t>
    <phoneticPr fontId="1" type="noConversion"/>
  </si>
  <si>
    <t>VIP折扣率(1-10级)</t>
    <phoneticPr fontId="1" type="noConversion"/>
  </si>
  <si>
    <t>0-1000000</t>
    <phoneticPr fontId="1" type="noConversion"/>
  </si>
  <si>
    <t>string</t>
    <phoneticPr fontId="1" type="noConversion"/>
  </si>
  <si>
    <t>1,2,3,5,8,10,12,16,20,25</t>
  </si>
  <si>
    <t>10010162_1</t>
  </si>
  <si>
    <t>10010163_1</t>
  </si>
  <si>
    <t>10010164_1</t>
  </si>
  <si>
    <t>10010165_1</t>
  </si>
  <si>
    <t>10010166_1</t>
  </si>
  <si>
    <t>10010167_1</t>
  </si>
  <si>
    <t>1,2,3,5,8,10,12,16,20,26</t>
  </si>
  <si>
    <t>1,2,3,5,8,10,12,16,20,27</t>
  </si>
  <si>
    <t>1,2,3,5,8,10,12,16,20,28</t>
  </si>
  <si>
    <t>1,2,3,5,8,10,12,16,20,29</t>
  </si>
  <si>
    <t>1,2,3,5,8,10,12,16,20,30</t>
  </si>
  <si>
    <t>1,2,3,5,8,10,12,16,20,31</t>
  </si>
  <si>
    <t>1,2,3,5,8,10,12,16,20,32</t>
  </si>
  <si>
    <t>1,2,3,5,8,10,12,16,20,33</t>
  </si>
  <si>
    <t>1,2,3,5,8,10,12,16,20,34</t>
  </si>
  <si>
    <t>1,2,3,5,8,10,12,16,20,35</t>
  </si>
  <si>
    <t>1,2,3,5,8,10,12,16,20,36</t>
  </si>
  <si>
    <t>1,2,3,5,8,10,12,16,20,37</t>
  </si>
  <si>
    <t>1,2,3,5,8,10,12,16,20,38</t>
  </si>
  <si>
    <t>1,2,3,5,8,10,12,16,20,39</t>
  </si>
  <si>
    <t>1,2,3,5,8,10,12,16,20,40</t>
  </si>
  <si>
    <t>1,2,3,5,8,10,12,16,20,41</t>
  </si>
  <si>
    <t>1,2,3,5,8,10,12,16,20,42</t>
  </si>
  <si>
    <t>1,2,3,5,8,10,12,16,20,43</t>
  </si>
  <si>
    <t>1,2,3,5,8,10,12,16,20,44</t>
  </si>
  <si>
    <t>1,2,3,5,8,10,12,16,20,45</t>
  </si>
  <si>
    <t>1,2,3,5,8,10,12,16,20,46</t>
  </si>
  <si>
    <t>1,2,3,5,8,10,12,16,20,47</t>
  </si>
  <si>
    <t>1,2,3,5,8,10,12,16,20,48</t>
  </si>
  <si>
    <t>1,2,3,5,8,10,12,16,20,49</t>
  </si>
  <si>
    <t>1,2,3,5,8,10,12,16,20,50</t>
  </si>
  <si>
    <t>1,2,3,5,8,10,12,16,20,51</t>
  </si>
  <si>
    <t>1,2,3,5,8,10,12,16,20,52</t>
  </si>
  <si>
    <t>1,2,3,5,8,10,12,16,20,53</t>
  </si>
  <si>
    <t>1,2,3,5,8,10,12,16,20,58</t>
  </si>
  <si>
    <t>1,2,3,5,8,10,12,16,20,59</t>
  </si>
  <si>
    <t>1,2,3,5,8,10,12,16,20,60</t>
  </si>
  <si>
    <t>1,2,3,5,8,10,12,16,20,61</t>
  </si>
  <si>
    <t>1,2,3,5,8,10,12,16,20,62</t>
  </si>
  <si>
    <t>1,2,3,5,8,10,12,16,20,63</t>
  </si>
  <si>
    <t>1,2,3,5,8,10,12,16,20,64</t>
  </si>
  <si>
    <t>1,2,3,5,8,10,12,16,20,65</t>
  </si>
  <si>
    <t>1,2,3,5,8,10,12,16,20,66</t>
  </si>
  <si>
    <t>1,2,3,5,8,10,12,16,20,74</t>
  </si>
  <si>
    <t>1,2,3,5,8,10,12,16,20,75</t>
  </si>
  <si>
    <t>1,2,3,5,8,10,12,16,20,76</t>
  </si>
  <si>
    <t>1,2,3,5,8,10,12,16,20,77</t>
  </si>
  <si>
    <t>1,2,3,5,8,10,12,16,20,78</t>
  </si>
  <si>
    <t>1,2,3,5,8,10,12,16,20,79</t>
  </si>
  <si>
    <t>1,2,3,5,8,10,12,16,20,80</t>
  </si>
  <si>
    <t>1,2,3,5,8,10,12,16,20,81</t>
  </si>
  <si>
    <t>1,2,3,5,8,10,12,16,20,82</t>
  </si>
  <si>
    <t>1,2,3,5,8,10,12,16,20,83</t>
  </si>
  <si>
    <t>1,2,3,5,8,10,12,16,20,84</t>
  </si>
  <si>
    <t>1,2,3,5,8,10,12,16,20,85</t>
  </si>
  <si>
    <t>1,2,3,5,8,10,12,16,20,91</t>
  </si>
  <si>
    <t>1,2,3,5,8,10,12,16,20,92</t>
  </si>
  <si>
    <t>1,2,3,5,8,10,12,16,20,93</t>
  </si>
  <si>
    <t>10010169_1</t>
  </si>
  <si>
    <t>1,2,3,5,8,10,12,16,20,94</t>
  </si>
  <si>
    <t>1,2,3,5,8,10,12,16,20,95</t>
  </si>
  <si>
    <t>1,2,3,5,8,10,12,16,20,96</t>
  </si>
  <si>
    <t>1,2,3,5,8,10,12,16,20,97</t>
  </si>
  <si>
    <t>1,2,3,5,8,10,12,16,20,98</t>
  </si>
  <si>
    <t>1,2,3,5,8,10,12,16,20,99</t>
  </si>
  <si>
    <t>10010170_1</t>
  </si>
  <si>
    <t>1,2,3,5,8,10,12,16,20,104</t>
  </si>
  <si>
    <t>1,2,3,5,8,10,12,16,20,105</t>
  </si>
  <si>
    <t>1,2,3,5,8,10,12,16,20,106</t>
  </si>
  <si>
    <t>1,2,3,5,8,10,12,16,20,107</t>
  </si>
  <si>
    <t>10010172_1</t>
  </si>
  <si>
    <t>1,2,3,5,8,10,12,16,20,113</t>
  </si>
  <si>
    <t>1,2,3,5,8,10,12,16,20,114</t>
  </si>
  <si>
    <t>10010173_1</t>
  </si>
  <si>
    <t>10010177_1</t>
  </si>
  <si>
    <t>海盗船</t>
  </si>
  <si>
    <t>运动中心</t>
  </si>
  <si>
    <t>大耳狗蹦床</t>
  </si>
  <si>
    <t>凯蒂小木屋</t>
  </si>
  <si>
    <t>丛林树屋</t>
  </si>
  <si>
    <t>蜜糖邦尼礼盒</t>
  </si>
  <si>
    <t>蜜糖蛋糕</t>
  </si>
  <si>
    <t>巧克力喷泉</t>
  </si>
  <si>
    <t>10010111_1</t>
  </si>
  <si>
    <t>10010175_1</t>
  </si>
  <si>
    <t>美乐蒂旋转木马</t>
  </si>
  <si>
    <t>凯蒂主题餐厅</t>
  </si>
  <si>
    <t>凯蒂自行车出租屋</t>
  </si>
  <si>
    <t>凯蒂飞艇</t>
  </si>
  <si>
    <t>凯蒂主题舞台</t>
  </si>
  <si>
    <t>大耳狗咖啡屋</t>
  </si>
  <si>
    <t>美乐蒂摩天轮</t>
  </si>
  <si>
    <t>蜜糖邦尼烘焙屋</t>
  </si>
  <si>
    <t>大耳狗咖啡杯</t>
  </si>
  <si>
    <t>美乐蒂主题餐厅</t>
  </si>
  <si>
    <t>飞椅</t>
  </si>
  <si>
    <t>凯蒂摩天轮</t>
  </si>
  <si>
    <t>贝克鸭迷宫</t>
  </si>
  <si>
    <t>布丁狗汉堡店</t>
  </si>
  <si>
    <t>帕恰狗大冒险</t>
  </si>
  <si>
    <t>酷洛米惊悚屋</t>
  </si>
  <si>
    <t>酷企鹅大太鼓</t>
  </si>
  <si>
    <t>酷企鹅日式料理屋</t>
  </si>
  <si>
    <t>布丁狗甜品屋</t>
  </si>
  <si>
    <t>双子星礼品屋</t>
  </si>
  <si>
    <t>双子星占卜屋</t>
  </si>
  <si>
    <t>凯蒂市集</t>
  </si>
  <si>
    <t>石板地</t>
  </si>
  <si>
    <t>运动纪念品商店</t>
  </si>
  <si>
    <t>花小兔跳舞机</t>
  </si>
  <si>
    <t>酷企鹅跳楼机</t>
  </si>
  <si>
    <t>道路</t>
  </si>
  <si>
    <t>碎砖地</t>
  </si>
  <si>
    <t>碎石地</t>
  </si>
  <si>
    <t>粉色长椅</t>
  </si>
  <si>
    <t>金色长椅</t>
  </si>
  <si>
    <t>银色长椅</t>
  </si>
  <si>
    <t>白郁金香</t>
  </si>
  <si>
    <t>黄郁金香</t>
  </si>
  <si>
    <t>紫郁金香</t>
  </si>
  <si>
    <t>白茉莉</t>
  </si>
  <si>
    <t>粉茉莉</t>
  </si>
  <si>
    <t>粉藤花</t>
  </si>
  <si>
    <t>黄茉莉</t>
  </si>
  <si>
    <t>紫藤花</t>
  </si>
  <si>
    <t>翠绿灌木</t>
  </si>
  <si>
    <t>黄绿灌木</t>
  </si>
  <si>
    <t>黄绿草堆</t>
  </si>
  <si>
    <t>翠绿草堆</t>
  </si>
  <si>
    <t>方形花坛</t>
  </si>
  <si>
    <t>玫瑰花台</t>
  </si>
  <si>
    <t>甜蜜风车</t>
  </si>
  <si>
    <t>清凉风车</t>
  </si>
  <si>
    <t>皇后西洋棋</t>
  </si>
  <si>
    <t>国王西洋棋</t>
  </si>
  <si>
    <t>金苹果西洋棋</t>
  </si>
  <si>
    <t>骑士西洋棋</t>
  </si>
  <si>
    <t>玫瑰水台</t>
  </si>
  <si>
    <t>惬意秋千</t>
  </si>
  <si>
    <t>七彩小亭</t>
  </si>
  <si>
    <t>云中小亭</t>
  </si>
  <si>
    <t>甜蜜小亭</t>
  </si>
  <si>
    <t>祈愿树</t>
  </si>
  <si>
    <t>丰收树</t>
  </si>
  <si>
    <t>夏日椰树</t>
  </si>
  <si>
    <t>大理石花坛</t>
  </si>
  <si>
    <t>木质花坛</t>
  </si>
  <si>
    <t>普通草堆</t>
  </si>
  <si>
    <t>爱心草堆</t>
  </si>
  <si>
    <t>双子星旋转木马</t>
  </si>
  <si>
    <t>大耳狗飓风飞椅</t>
  </si>
  <si>
    <t>酷企鹅碰碰车</t>
  </si>
  <si>
    <t>帕蒂和吉米投篮机</t>
  </si>
  <si>
    <t>酷洛米幽灵古堡</t>
  </si>
  <si>
    <t>美乐蒂照相屋</t>
  </si>
  <si>
    <t>布丁狗咖啡杯</t>
  </si>
  <si>
    <t>大眼蛙海洋剧场</t>
  </si>
  <si>
    <t>美乐蒂中华料理屋</t>
  </si>
  <si>
    <t>帕恰狗玩具店</t>
  </si>
  <si>
    <t>美乐蒂主题舞台</t>
  </si>
  <si>
    <t>帕恰狗运动场</t>
  </si>
  <si>
    <t>淘气猴迷宫</t>
  </si>
  <si>
    <t>淘气猴丛林探险</t>
  </si>
  <si>
    <t>酷洛米飞车</t>
  </si>
  <si>
    <t>淘气猴马戏团</t>
  </si>
  <si>
    <t>休息亭</t>
  </si>
  <si>
    <t>服装店</t>
  </si>
  <si>
    <t>精品屋</t>
  </si>
  <si>
    <t>饮料店</t>
  </si>
  <si>
    <t>烘焙店</t>
  </si>
  <si>
    <t>首饰店</t>
  </si>
  <si>
    <t>烧烤店</t>
  </si>
  <si>
    <t>凯蒂奢侈品店</t>
  </si>
  <si>
    <t>双子星天文台</t>
  </si>
  <si>
    <t>华丽的地板</t>
  </si>
  <si>
    <t>精致的地板</t>
  </si>
  <si>
    <t>简约的地板</t>
  </si>
  <si>
    <t>可爱的地板</t>
  </si>
  <si>
    <t>凯蒂家族中心</t>
  </si>
  <si>
    <t>大眼蛙小屋</t>
  </si>
  <si>
    <t>丛林路标</t>
  </si>
  <si>
    <t>蜜糖邦尼冰激凌车</t>
  </si>
  <si>
    <t>凯蒂喷泉</t>
  </si>
  <si>
    <t>丛林售贩机</t>
  </si>
  <si>
    <t>酷洛米小木屋</t>
  </si>
  <si>
    <t>淘气猴热狗车</t>
  </si>
  <si>
    <t>大耳狗小木屋</t>
  </si>
  <si>
    <t>美乐蒂棉花糖车</t>
  </si>
  <si>
    <t>双子星小木屋</t>
  </si>
  <si>
    <t>淘气猴温泉</t>
  </si>
  <si>
    <t>美乐蒂小木屋</t>
  </si>
  <si>
    <t>丛林营帐</t>
  </si>
  <si>
    <t>美乐蒂喷泉</t>
  </si>
  <si>
    <t>蜜糖气球</t>
  </si>
  <si>
    <t>10010035_1</t>
    <phoneticPr fontId="1" type="noConversion"/>
  </si>
  <si>
    <t>10010183_1</t>
    <phoneticPr fontId="1" type="noConversion"/>
  </si>
  <si>
    <t>10010184_1</t>
    <phoneticPr fontId="1" type="noConversion"/>
  </si>
  <si>
    <t>10010185_1</t>
    <phoneticPr fontId="1" type="noConversion"/>
  </si>
  <si>
    <t>10010186_1</t>
    <phoneticPr fontId="1" type="noConversion"/>
  </si>
  <si>
    <t>90010001-90099999</t>
    <phoneticPr fontId="1" type="noConversion"/>
  </si>
  <si>
    <t>10010065_1</t>
    <phoneticPr fontId="1" type="noConversion"/>
  </si>
  <si>
    <t>10010041_1</t>
    <phoneticPr fontId="1" type="noConversion"/>
  </si>
  <si>
    <t>Id</t>
    <phoneticPr fontId="4" type="noConversion"/>
  </si>
  <si>
    <t>BuildId</t>
    <phoneticPr fontId="4" type="noConversion"/>
  </si>
  <si>
    <t>Name</t>
    <phoneticPr fontId="4" type="noConversion"/>
  </si>
  <si>
    <t>Num</t>
    <phoneticPr fontId="4" type="noConversion"/>
  </si>
  <si>
    <t>level</t>
    <phoneticPr fontId="4" type="noConversion"/>
  </si>
  <si>
    <t>Moods</t>
    <phoneticPr fontId="4" type="noConversion"/>
  </si>
  <si>
    <t>ValueDown</t>
    <phoneticPr fontId="4" type="noConversion"/>
  </si>
  <si>
    <t>ValueUp</t>
    <phoneticPr fontId="4" type="noConversion"/>
  </si>
  <si>
    <t>凯蒂管理中心</t>
  </si>
  <si>
    <t>3006_1,3007_2,3008_1</t>
  </si>
  <si>
    <t>3006_3,3007_1,3008_2</t>
  </si>
  <si>
    <t>3006_1,3007_2,3008_2</t>
  </si>
  <si>
    <t>凯蒂庄园</t>
  </si>
  <si>
    <t>凯蒂花园</t>
  </si>
  <si>
    <t>3006_1,3007_1,3008_1</t>
  </si>
  <si>
    <t>美乐蒂大转盘</t>
  </si>
  <si>
    <t>3006_30,3007_31,3008_30</t>
  </si>
  <si>
    <t>3006_3,3007_2,3008_3</t>
  </si>
  <si>
    <t>3006_30,3007_23,3008_36</t>
  </si>
  <si>
    <t>3006_3,3007_5,3008_5</t>
  </si>
  <si>
    <t>酷企鹅卡丁车赛道</t>
  </si>
  <si>
    <t>3006_33,3007_41,3008_43</t>
  </si>
  <si>
    <t>酷洛米海盗船</t>
  </si>
  <si>
    <t>3006_15,3007_26,3008_15</t>
  </si>
  <si>
    <t>3006_15,3007_20,3008_16</t>
  </si>
  <si>
    <t>3006_8,3007_8,3008_6</t>
  </si>
  <si>
    <t>3006_3,3007_5,3008_4</t>
  </si>
  <si>
    <t>3006_21,3007_19,3008_15</t>
  </si>
  <si>
    <t>蜜糖邦尼糖果屋</t>
  </si>
  <si>
    <t>3006_13,3007_8,3008_10</t>
  </si>
  <si>
    <t>3006_3,3007_2,3008_2</t>
  </si>
  <si>
    <t>3006_4,3007_3,3008_3</t>
  </si>
  <si>
    <t>3006_38,3007_40,3008_30</t>
  </si>
  <si>
    <t>3006_36,3007_31,3008_33</t>
  </si>
  <si>
    <t>3006_18,3007_28,3008_26</t>
  </si>
  <si>
    <t>凯蒂仓库</t>
  </si>
  <si>
    <t>工人小屋</t>
  </si>
  <si>
    <t>凯蒂服装展台</t>
  </si>
  <si>
    <t>美乐蒂旋律城堡</t>
  </si>
  <si>
    <t>凯蒂星光塔</t>
  </si>
  <si>
    <t>酷洛米城</t>
  </si>
  <si>
    <t>凯蒂金字塔</t>
  </si>
  <si>
    <t>凯蒂女神像</t>
  </si>
  <si>
    <t>大耳狗大门</t>
  </si>
  <si>
    <t>双子星神殿</t>
  </si>
  <si>
    <t>凯蒂旅店</t>
  </si>
  <si>
    <t>3006_11,3007_6,3008_6</t>
  </si>
  <si>
    <t>书屋</t>
  </si>
  <si>
    <t>蜜糖邦尼游艺中心‘</t>
  </si>
  <si>
    <t>酷洛米过山车</t>
  </si>
  <si>
    <t>3006_31,3007_38,3008_31</t>
  </si>
  <si>
    <t>大眼蛙泳池乐园</t>
  </si>
  <si>
    <t>3006_46,3007_40,3008_41</t>
  </si>
  <si>
    <t>酷企鹅钟塔</t>
  </si>
  <si>
    <t>美乐蒂环球剧场</t>
  </si>
  <si>
    <t>必爱诺大教堂</t>
  </si>
  <si>
    <t>双子星博物馆</t>
  </si>
  <si>
    <t>凯蒂歌剧院</t>
  </si>
  <si>
    <t xml:space="preserve">布丁狗巨蛋 </t>
  </si>
  <si>
    <t>棉花糖贩卖机</t>
  </si>
  <si>
    <t>气球小贩推车</t>
  </si>
  <si>
    <t>3006_21,3007_16,3008_40</t>
  </si>
  <si>
    <t>3006_26,3007_21,3008_23</t>
  </si>
  <si>
    <t>3006_18,3007_20,3008_25</t>
  </si>
  <si>
    <t>帕恰狗射击场</t>
  </si>
  <si>
    <t>3006_36,3007_30,3008_45</t>
  </si>
  <si>
    <t>3006_40,3007_35,3008_40</t>
  </si>
  <si>
    <t>3006_36,3007_33,3008_25</t>
  </si>
  <si>
    <t>3006_20,3007_20,3008_20</t>
  </si>
  <si>
    <t>广寒宫</t>
  </si>
  <si>
    <t>3006_9,3007_9,3008_9</t>
  </si>
  <si>
    <t>3006_8,3007_10,3008_10</t>
  </si>
  <si>
    <t>3006_21,3007_22,3008_15</t>
  </si>
  <si>
    <t>3006_15,3007_13,3008_11</t>
  </si>
  <si>
    <t>淘气猴香粽茶楼</t>
  </si>
  <si>
    <t>3006_20,3007_16,3008_11</t>
  </si>
  <si>
    <t>帕恰狗城堡</t>
  </si>
  <si>
    <t>3006_10,3007_12,3008_16</t>
  </si>
  <si>
    <t>3006_28,3007_24,3008_23</t>
  </si>
  <si>
    <t>3006_6,3007_3,3008_6</t>
  </si>
  <si>
    <t>3006_3,3007_8,3008_8</t>
  </si>
  <si>
    <t>3006_6,3007_3,3008_11</t>
  </si>
  <si>
    <t>鹊桥</t>
  </si>
  <si>
    <t>3006_11,3007_11,3008_11</t>
  </si>
  <si>
    <t>3006_6,3007_8,3008_11</t>
  </si>
  <si>
    <t>3006_10,3007_8,3008_11</t>
  </si>
  <si>
    <t>鱼尾蛙</t>
  </si>
  <si>
    <t>3006_23,3007_26,3008_36</t>
  </si>
  <si>
    <t>3006_30,3007_26,3008_31</t>
  </si>
  <si>
    <t>3006_6,3007_3,3008_7</t>
  </si>
  <si>
    <t>双子宫</t>
  </si>
  <si>
    <t>3006_24,3007_24,3008_24</t>
  </si>
  <si>
    <t>巨蟹宫</t>
  </si>
  <si>
    <t>3006_23,3007_23,3008_23</t>
  </si>
  <si>
    <t>狮子宫</t>
  </si>
  <si>
    <t>3006_21,3007_21,3008_21</t>
  </si>
  <si>
    <t>处女宫</t>
  </si>
  <si>
    <t>3006_17,3007_17,3008_17</t>
  </si>
  <si>
    <t>天秤宫</t>
  </si>
  <si>
    <t>3006_14,3007_14,3008_14</t>
  </si>
  <si>
    <t>天蝎宫</t>
  </si>
  <si>
    <t>3006_12,3007_12,3008_12</t>
  </si>
  <si>
    <t>3006_13,3007_16,3008_15</t>
  </si>
  <si>
    <t>3006_41,3007_38,3008_25</t>
  </si>
  <si>
    <t>蜜糖邦尼甜点杯</t>
  </si>
  <si>
    <t>淘气猴洞穴</t>
  </si>
  <si>
    <t>玫瑰喷泉</t>
  </si>
  <si>
    <t>兔子小屋</t>
  </si>
  <si>
    <t>猴子小屋</t>
  </si>
  <si>
    <t>酷企鹅小屋</t>
  </si>
  <si>
    <t>招行大厦</t>
  </si>
  <si>
    <t>Material</t>
    <phoneticPr fontId="4" type="noConversion"/>
  </si>
  <si>
    <t>Time</t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</si>
  <si>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um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</si>
  <si>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UM_ValueUp</t>
    </r>
    <phoneticPr fontId="1" type="noConversion"/>
  </si>
  <si>
    <t>10010054_1</t>
    <phoneticPr fontId="1" type="noConversion"/>
  </si>
  <si>
    <t>装饰品店</t>
    <phoneticPr fontId="1" type="noConversion"/>
  </si>
  <si>
    <t>饮料店</t>
    <phoneticPr fontId="1" type="noConversion"/>
  </si>
  <si>
    <t>布丁狗汉堡店</t>
    <phoneticPr fontId="1" type="noConversion"/>
  </si>
  <si>
    <t>美乐蒂中华料理屋</t>
    <phoneticPr fontId="1" type="noConversion"/>
  </si>
  <si>
    <t>精品屋</t>
    <phoneticPr fontId="1" type="noConversion"/>
  </si>
  <si>
    <t>凯蒂主题餐厅</t>
    <phoneticPr fontId="1" type="noConversion"/>
  </si>
  <si>
    <t>烧烤店</t>
    <phoneticPr fontId="1" type="noConversion"/>
  </si>
  <si>
    <t>凯蒂奢侈品店</t>
    <phoneticPr fontId="1" type="noConversion"/>
  </si>
  <si>
    <t>凯蒂庄园</t>
    <phoneticPr fontId="1" type="noConversion"/>
  </si>
  <si>
    <t>10010008_1</t>
    <phoneticPr fontId="1" type="noConversion"/>
  </si>
  <si>
    <t>游艺中心</t>
    <phoneticPr fontId="1" type="noConversion"/>
  </si>
  <si>
    <t>玻璃</t>
    <phoneticPr fontId="5" type="noConversion"/>
  </si>
  <si>
    <t>数量</t>
    <phoneticPr fontId="5" type="noConversion"/>
  </si>
  <si>
    <t>木材</t>
    <phoneticPr fontId="5" type="noConversion"/>
  </si>
  <si>
    <t>砖头</t>
    <phoneticPr fontId="5" type="noConversion"/>
  </si>
  <si>
    <t>3004_1,3005_1</t>
  </si>
  <si>
    <t>3003_1,3004_1,3005_1</t>
  </si>
  <si>
    <t>3003_3,3004_3,3005_3</t>
  </si>
  <si>
    <t>3003_5,3004_5,3005_5</t>
  </si>
  <si>
    <t>3003_6,3004_6,3005_6</t>
  </si>
  <si>
    <t>3003_8,3004_8,3005_8</t>
  </si>
  <si>
    <t>3003_10,3004_10,3005_10</t>
  </si>
  <si>
    <t>3003_12,3004_12,3005_12</t>
  </si>
  <si>
    <t>3003_14,3004_14,3005_14</t>
  </si>
  <si>
    <t>3003_15,3004_15,3005_15</t>
  </si>
  <si>
    <t>3003_16,3004_16,3005_16</t>
  </si>
  <si>
    <t>3003_18,3004_18,3005_18</t>
  </si>
  <si>
    <t>3003_20,3004_20,3005_20</t>
  </si>
  <si>
    <t>3003_22,3004_22,3005_22</t>
  </si>
  <si>
    <t>3003_24,3004_24,3005_24</t>
  </si>
  <si>
    <t>3003_25,3004_25,3005_25</t>
  </si>
  <si>
    <t>3001_1</t>
  </si>
  <si>
    <t>3002_1</t>
    <phoneticPr fontId="1" type="noConversion"/>
  </si>
  <si>
    <t>3009_1</t>
    <phoneticPr fontId="1" type="noConversion"/>
  </si>
  <si>
    <t>3009_1,3002_1</t>
    <phoneticPr fontId="1" type="noConversion"/>
  </si>
  <si>
    <t>3002_1,3001_1</t>
  </si>
  <si>
    <t>3002_1,3009_1</t>
    <phoneticPr fontId="1" type="noConversion"/>
  </si>
  <si>
    <t>3002_1,3001_1,3009_1</t>
  </si>
  <si>
    <t>3002_2,3001_2,3009_2</t>
  </si>
  <si>
    <t>3002_3,3001_3,3009_2</t>
  </si>
  <si>
    <t>3002_3,3001_3,3009_3</t>
  </si>
  <si>
    <t>3001_4,3002_4,3009_3</t>
  </si>
  <si>
    <t>3001_4,3002_4,3009_4</t>
  </si>
  <si>
    <t>3001_5,3002_5,3009_5</t>
  </si>
  <si>
    <t>3001_6,3002_6,3009_6</t>
  </si>
  <si>
    <t>3001_7,3002_7,3009_7</t>
  </si>
  <si>
    <t>3001_8,3002_8,3009_8</t>
  </si>
  <si>
    <t>3001_9,3002_9,3009_9</t>
  </si>
  <si>
    <t>时间</t>
    <phoneticPr fontId="5" type="noConversion"/>
  </si>
  <si>
    <t>人气值</t>
    <phoneticPr fontId="5" type="noConversion"/>
  </si>
  <si>
    <t>人气</t>
    <phoneticPr fontId="5" type="noConversion"/>
  </si>
  <si>
    <t>总值</t>
    <phoneticPr fontId="5" type="noConversion"/>
  </si>
  <si>
    <t>材料</t>
    <phoneticPr fontId="5" type="noConversion"/>
  </si>
  <si>
    <t>价格</t>
    <phoneticPr fontId="5" type="noConversion"/>
  </si>
  <si>
    <t>等级</t>
    <phoneticPr fontId="5" type="noConversion"/>
  </si>
  <si>
    <t>总数量</t>
    <phoneticPr fontId="5" type="noConversion"/>
  </si>
  <si>
    <t>3001_10,3002_10,3009_10</t>
  </si>
  <si>
    <t>3001_11,3002_11,3009_11</t>
  </si>
  <si>
    <t>3001_12,3002_12,3009_12</t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</si>
</sst>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3" fillId="0" borderId="0" xfId="1" applyFont="1" applyFill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1"/>
  <sheetViews>
    <sheetView tabSelected="1" workbookViewId="0">
      <pane xSplit="1" ySplit="6" topLeftCell="B140" activePane="bottomRight" state="frozen"/>
      <selection pane="topRight" activeCell="B1" sqref="B1"/>
      <selection pane="bottomLeft" activeCell="A7" sqref="A7"/>
      <selection pane="bottomRight" activeCell="I157" sqref="I157"/>
    </sheetView>
  </sheetViews>
  <sheetFormatPr defaultColWidth="9" defaultRowHeight="15" customHeight="1"/>
  <cols>
    <col min="1" max="1" width="17.125" style="2" bestFit="1" customWidth="1"/>
    <col min="2" max="2" width="21.625" style="7" customWidth="1"/>
    <col min="3" max="3" width="8.75" style="2" bestFit="1" customWidth="1"/>
    <col min="4" max="4" width="14.5" style="2" bestFit="1" customWidth="1"/>
    <col min="5" max="5" width="16.125" style="3" customWidth="1"/>
    <col min="6" max="7" width="9" style="2" customWidth="1"/>
    <col min="8" max="8" width="13" style="2" customWidth="1"/>
    <col min="9" max="9" width="16" style="2" customWidth="1"/>
    <col min="10" max="10" width="12" style="2" bestFit="1" customWidth="1"/>
    <col min="11" max="11" width="24.875" style="2" customWidth="1"/>
    <col min="12" max="12" width="11.125" style="2" customWidth="1"/>
    <col min="13" max="13" width="28.5" style="2" customWidth="1"/>
    <col min="14" max="16384" width="9" style="2"/>
  </cols>
  <sheetData>
    <row r="1" spans="1:13" s="4" customFormat="1" ht="102.75" customHeight="1">
      <c r="A1" s="4" t="s">
        <v>0</v>
      </c>
      <c r="B1" s="6" t="s">
        <v>1</v>
      </c>
      <c r="C1" s="4" t="s">
        <v>2</v>
      </c>
      <c r="D1" s="4" t="s">
        <v>3</v>
      </c>
      <c r="E1" s="5" t="s">
        <v>131</v>
      </c>
      <c r="F1" s="4" t="s">
        <v>4</v>
      </c>
      <c r="G1" s="4" t="s">
        <v>5</v>
      </c>
      <c r="H1" s="4" t="s">
        <v>132</v>
      </c>
      <c r="I1" s="4" t="s">
        <v>6</v>
      </c>
      <c r="J1" s="4" t="s">
        <v>7</v>
      </c>
      <c r="K1" s="4" t="s">
        <v>134</v>
      </c>
      <c r="L1" s="4" t="s">
        <v>8</v>
      </c>
      <c r="M1" s="4" t="s">
        <v>9</v>
      </c>
    </row>
    <row r="2" spans="1:13" ht="12">
      <c r="A2" s="2" t="s">
        <v>10</v>
      </c>
      <c r="B2" s="7" t="s">
        <v>130</v>
      </c>
      <c r="C2" s="2" t="s">
        <v>10</v>
      </c>
      <c r="D2" s="2" t="s">
        <v>10</v>
      </c>
      <c r="E2" s="3" t="s">
        <v>130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136</v>
      </c>
      <c r="L2" s="2" t="s">
        <v>10</v>
      </c>
      <c r="M2" s="2" t="s">
        <v>11</v>
      </c>
    </row>
    <row r="3" spans="1:13" ht="12">
      <c r="A3" s="2" t="s">
        <v>12</v>
      </c>
      <c r="B3" s="7" t="s">
        <v>13</v>
      </c>
      <c r="C3" s="2" t="s">
        <v>14</v>
      </c>
      <c r="D3" s="2" t="s">
        <v>14</v>
      </c>
      <c r="E3" s="3" t="s">
        <v>12</v>
      </c>
      <c r="F3" s="2" t="s">
        <v>12</v>
      </c>
      <c r="G3" s="2" t="s">
        <v>12</v>
      </c>
      <c r="H3" s="2" t="s">
        <v>14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</row>
    <row r="4" spans="1:13" ht="12">
      <c r="A4" s="2" t="s">
        <v>0</v>
      </c>
      <c r="B4" s="7" t="s">
        <v>15</v>
      </c>
      <c r="C4" s="2" t="s">
        <v>16</v>
      </c>
      <c r="D4" s="2" t="s">
        <v>17</v>
      </c>
      <c r="E4" s="3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</row>
    <row r="5" spans="1:13" ht="12">
      <c r="A5" s="2">
        <v>1</v>
      </c>
      <c r="B5" s="7">
        <v>1</v>
      </c>
    </row>
    <row r="6" spans="1:13" ht="12">
      <c r="A6" s="2" t="s">
        <v>337</v>
      </c>
      <c r="B6" s="7" t="s">
        <v>27</v>
      </c>
      <c r="C6" s="2" t="s">
        <v>28</v>
      </c>
      <c r="D6" s="2" t="s">
        <v>28</v>
      </c>
      <c r="E6" s="3">
        <v>0</v>
      </c>
      <c r="F6" s="2" t="s">
        <v>28</v>
      </c>
      <c r="G6" s="2" t="s">
        <v>133</v>
      </c>
      <c r="H6" s="2" t="s">
        <v>29</v>
      </c>
      <c r="I6" s="2" t="s">
        <v>29</v>
      </c>
      <c r="J6" s="2" t="s">
        <v>135</v>
      </c>
      <c r="L6" s="2" t="s">
        <v>30</v>
      </c>
      <c r="M6" s="2">
        <v>0</v>
      </c>
    </row>
    <row r="7" spans="1:13" ht="12">
      <c r="A7" s="8">
        <v>90010501</v>
      </c>
      <c r="B7" s="9" t="s">
        <v>319</v>
      </c>
      <c r="C7" s="8">
        <v>1</v>
      </c>
      <c r="D7" s="8">
        <v>1</v>
      </c>
      <c r="E7" s="10" t="s">
        <v>102</v>
      </c>
      <c r="F7" s="8">
        <v>3</v>
      </c>
      <c r="G7" s="8">
        <v>0</v>
      </c>
      <c r="H7" s="8">
        <v>1</v>
      </c>
      <c r="I7" s="8">
        <v>1</v>
      </c>
      <c r="J7" s="2">
        <v>200</v>
      </c>
      <c r="K7" s="2" t="s">
        <v>137</v>
      </c>
      <c r="L7" s="2">
        <v>1</v>
      </c>
    </row>
    <row r="8" spans="1:13" ht="12">
      <c r="A8" s="8">
        <v>90010502</v>
      </c>
      <c r="B8" s="9" t="s">
        <v>319</v>
      </c>
      <c r="C8" s="8">
        <v>2</v>
      </c>
      <c r="D8" s="8">
        <v>1</v>
      </c>
      <c r="E8" s="10" t="s">
        <v>102</v>
      </c>
      <c r="F8" s="8">
        <v>6</v>
      </c>
      <c r="G8" s="8">
        <v>0</v>
      </c>
      <c r="H8" s="8">
        <v>1</v>
      </c>
      <c r="I8" s="8">
        <v>1</v>
      </c>
      <c r="J8" s="2">
        <v>400</v>
      </c>
      <c r="K8" s="2" t="s">
        <v>137</v>
      </c>
      <c r="L8" s="2">
        <v>1</v>
      </c>
    </row>
    <row r="9" spans="1:13" ht="12">
      <c r="A9" s="8">
        <v>90010503</v>
      </c>
      <c r="B9" s="9" t="s">
        <v>319</v>
      </c>
      <c r="C9" s="8">
        <v>3</v>
      </c>
      <c r="D9" s="8">
        <v>1</v>
      </c>
      <c r="E9" s="10" t="s">
        <v>102</v>
      </c>
      <c r="F9" s="8">
        <v>7</v>
      </c>
      <c r="G9" s="8">
        <v>0</v>
      </c>
      <c r="H9" s="8">
        <v>1</v>
      </c>
      <c r="I9" s="8">
        <v>1</v>
      </c>
      <c r="J9" s="2">
        <v>600</v>
      </c>
      <c r="K9" s="2" t="s">
        <v>137</v>
      </c>
      <c r="L9" s="2">
        <v>1</v>
      </c>
    </row>
    <row r="10" spans="1:13" ht="12">
      <c r="A10" s="8">
        <v>90010504</v>
      </c>
      <c r="B10" s="9" t="s">
        <v>319</v>
      </c>
      <c r="C10" s="8">
        <v>4</v>
      </c>
      <c r="D10" s="8">
        <v>1</v>
      </c>
      <c r="E10" s="10" t="s">
        <v>102</v>
      </c>
      <c r="F10" s="8">
        <v>8</v>
      </c>
      <c r="G10" s="8">
        <v>0</v>
      </c>
      <c r="H10" s="8">
        <v>1</v>
      </c>
      <c r="I10" s="8">
        <v>1</v>
      </c>
      <c r="J10" s="2">
        <v>800</v>
      </c>
      <c r="K10" s="2" t="s">
        <v>137</v>
      </c>
      <c r="L10" s="2">
        <v>1</v>
      </c>
    </row>
    <row r="11" spans="1:13" ht="12">
      <c r="A11" s="8">
        <v>90010505</v>
      </c>
      <c r="B11" s="9" t="s">
        <v>319</v>
      </c>
      <c r="C11" s="8">
        <v>5</v>
      </c>
      <c r="D11" s="8">
        <v>1</v>
      </c>
      <c r="E11" s="10" t="s">
        <v>102</v>
      </c>
      <c r="F11" s="8">
        <v>10</v>
      </c>
      <c r="G11" s="8">
        <v>0</v>
      </c>
      <c r="H11" s="8">
        <v>1</v>
      </c>
      <c r="I11" s="8">
        <v>1</v>
      </c>
      <c r="J11" s="2">
        <v>1000</v>
      </c>
      <c r="K11" s="2" t="s">
        <v>137</v>
      </c>
      <c r="L11" s="2">
        <v>1</v>
      </c>
    </row>
    <row r="12" spans="1:13" ht="12">
      <c r="A12" s="8">
        <v>90010301</v>
      </c>
      <c r="B12" s="9" t="s">
        <v>317</v>
      </c>
      <c r="C12" s="8">
        <v>1</v>
      </c>
      <c r="D12" s="8">
        <v>1</v>
      </c>
      <c r="E12" s="10" t="s">
        <v>221</v>
      </c>
      <c r="F12" s="8">
        <v>1</v>
      </c>
      <c r="G12" s="8">
        <v>0</v>
      </c>
      <c r="H12" s="8">
        <v>1</v>
      </c>
      <c r="I12" s="8">
        <v>1</v>
      </c>
      <c r="J12" s="2">
        <v>100</v>
      </c>
      <c r="K12" s="2" t="s">
        <v>137</v>
      </c>
      <c r="L12" s="2">
        <v>1</v>
      </c>
    </row>
    <row r="13" spans="1:13" ht="12">
      <c r="A13" s="8">
        <v>90010302</v>
      </c>
      <c r="B13" s="9" t="s">
        <v>317</v>
      </c>
      <c r="C13" s="8">
        <v>2</v>
      </c>
      <c r="D13" s="8">
        <v>1</v>
      </c>
      <c r="E13" s="10" t="s">
        <v>221</v>
      </c>
      <c r="F13" s="8">
        <v>4</v>
      </c>
      <c r="G13" s="8">
        <v>0</v>
      </c>
      <c r="H13" s="8">
        <v>1</v>
      </c>
      <c r="I13" s="8">
        <v>1</v>
      </c>
      <c r="J13" s="2">
        <v>300</v>
      </c>
      <c r="K13" s="2" t="s">
        <v>137</v>
      </c>
      <c r="L13" s="2">
        <v>1</v>
      </c>
    </row>
    <row r="14" spans="1:13" ht="12">
      <c r="A14" s="8">
        <v>90010303</v>
      </c>
      <c r="B14" s="9" t="s">
        <v>317</v>
      </c>
      <c r="C14" s="8">
        <v>3</v>
      </c>
      <c r="D14" s="8">
        <v>1</v>
      </c>
      <c r="E14" s="10" t="s">
        <v>221</v>
      </c>
      <c r="F14" s="8">
        <v>5</v>
      </c>
      <c r="G14" s="8">
        <v>0</v>
      </c>
      <c r="H14" s="8">
        <v>1</v>
      </c>
      <c r="I14" s="8">
        <v>1</v>
      </c>
      <c r="J14" s="2">
        <v>500</v>
      </c>
      <c r="K14" s="2" t="s">
        <v>137</v>
      </c>
      <c r="L14" s="2">
        <v>1</v>
      </c>
    </row>
    <row r="15" spans="1:13" ht="12">
      <c r="A15" s="8">
        <v>90010401</v>
      </c>
      <c r="B15" s="9" t="s">
        <v>318</v>
      </c>
      <c r="C15" s="8">
        <v>1</v>
      </c>
      <c r="D15" s="8">
        <v>1</v>
      </c>
      <c r="E15" s="10" t="s">
        <v>101</v>
      </c>
      <c r="F15" s="8">
        <v>6</v>
      </c>
      <c r="G15" s="8">
        <v>0</v>
      </c>
      <c r="H15" s="8">
        <v>1</v>
      </c>
      <c r="I15" s="8">
        <v>1</v>
      </c>
      <c r="J15" s="2">
        <v>1000</v>
      </c>
      <c r="K15" s="2" t="s">
        <v>137</v>
      </c>
      <c r="L15" s="2">
        <v>1</v>
      </c>
    </row>
    <row r="16" spans="1:13" ht="12">
      <c r="A16" s="8">
        <v>90010402</v>
      </c>
      <c r="B16" s="9" t="s">
        <v>318</v>
      </c>
      <c r="C16" s="8">
        <v>2</v>
      </c>
      <c r="D16" s="8">
        <v>1</v>
      </c>
      <c r="E16" s="10" t="s">
        <v>101</v>
      </c>
      <c r="F16" s="8">
        <v>11</v>
      </c>
      <c r="G16" s="8">
        <v>0</v>
      </c>
      <c r="H16" s="8">
        <v>1</v>
      </c>
      <c r="I16" s="8">
        <v>1</v>
      </c>
      <c r="J16" s="2">
        <v>1500</v>
      </c>
      <c r="K16" s="2" t="s">
        <v>137</v>
      </c>
      <c r="L16" s="2">
        <v>1</v>
      </c>
    </row>
    <row r="17" spans="1:12" ht="12">
      <c r="A17" s="8">
        <v>90010403</v>
      </c>
      <c r="B17" s="9" t="s">
        <v>318</v>
      </c>
      <c r="C17" s="8">
        <v>3</v>
      </c>
      <c r="D17" s="8">
        <v>1</v>
      </c>
      <c r="E17" s="10" t="s">
        <v>101</v>
      </c>
      <c r="F17" s="8">
        <v>12</v>
      </c>
      <c r="G17" s="8">
        <v>0</v>
      </c>
      <c r="H17" s="8">
        <v>1</v>
      </c>
      <c r="I17" s="8">
        <v>1</v>
      </c>
      <c r="J17" s="2">
        <v>2000</v>
      </c>
      <c r="K17" s="2" t="s">
        <v>137</v>
      </c>
      <c r="L17" s="2">
        <v>1</v>
      </c>
    </row>
    <row r="18" spans="1:12" ht="12">
      <c r="A18" s="8">
        <v>90010404</v>
      </c>
      <c r="B18" s="9" t="s">
        <v>318</v>
      </c>
      <c r="C18" s="8">
        <v>4</v>
      </c>
      <c r="D18" s="8">
        <v>1</v>
      </c>
      <c r="E18" s="10" t="s">
        <v>101</v>
      </c>
      <c r="F18" s="8">
        <v>13</v>
      </c>
      <c r="G18" s="8">
        <v>0</v>
      </c>
      <c r="H18" s="8">
        <v>1</v>
      </c>
      <c r="I18" s="8">
        <v>1</v>
      </c>
      <c r="J18" s="2">
        <v>2500</v>
      </c>
      <c r="K18" s="2" t="s">
        <v>137</v>
      </c>
      <c r="L18" s="2">
        <v>1</v>
      </c>
    </row>
    <row r="19" spans="1:12" ht="12">
      <c r="A19" s="8">
        <v>90010405</v>
      </c>
      <c r="B19" s="9" t="s">
        <v>318</v>
      </c>
      <c r="C19" s="8">
        <v>5</v>
      </c>
      <c r="D19" s="8">
        <v>1</v>
      </c>
      <c r="E19" s="10" t="s">
        <v>101</v>
      </c>
      <c r="F19" s="8">
        <v>14</v>
      </c>
      <c r="G19" s="8">
        <v>0</v>
      </c>
      <c r="H19" s="8">
        <v>1</v>
      </c>
      <c r="I19" s="8">
        <v>1</v>
      </c>
      <c r="J19" s="2">
        <v>3000</v>
      </c>
      <c r="K19" s="2" t="s">
        <v>137</v>
      </c>
      <c r="L19" s="2">
        <v>1</v>
      </c>
    </row>
    <row r="20" spans="1:12" ht="12">
      <c r="A20" s="8">
        <v>90010601</v>
      </c>
      <c r="B20" s="9" t="s">
        <v>320</v>
      </c>
      <c r="C20" s="8">
        <v>1</v>
      </c>
      <c r="D20" s="8">
        <v>1</v>
      </c>
      <c r="E20" s="10" t="s">
        <v>103</v>
      </c>
      <c r="F20" s="8">
        <v>4</v>
      </c>
      <c r="G20" s="8">
        <v>0</v>
      </c>
      <c r="H20" s="8">
        <v>1</v>
      </c>
      <c r="I20" s="8">
        <v>1</v>
      </c>
      <c r="J20" s="2">
        <v>800</v>
      </c>
      <c r="K20" s="2" t="s">
        <v>137</v>
      </c>
      <c r="L20" s="2">
        <v>1</v>
      </c>
    </row>
    <row r="21" spans="1:12" ht="12">
      <c r="A21" s="8">
        <v>90010602</v>
      </c>
      <c r="B21" s="9" t="s">
        <v>320</v>
      </c>
      <c r="C21" s="8">
        <v>2</v>
      </c>
      <c r="D21" s="8">
        <v>1</v>
      </c>
      <c r="E21" s="10" t="s">
        <v>103</v>
      </c>
      <c r="F21" s="8">
        <v>5</v>
      </c>
      <c r="G21" s="8">
        <v>0</v>
      </c>
      <c r="H21" s="8">
        <v>1</v>
      </c>
      <c r="I21" s="8">
        <v>1</v>
      </c>
      <c r="J21" s="2">
        <v>1200</v>
      </c>
      <c r="K21" s="2" t="s">
        <v>137</v>
      </c>
      <c r="L21" s="2">
        <v>1</v>
      </c>
    </row>
    <row r="22" spans="1:12" ht="12">
      <c r="A22" s="8">
        <v>90010603</v>
      </c>
      <c r="B22" s="9" t="s">
        <v>320</v>
      </c>
      <c r="C22" s="8">
        <v>3</v>
      </c>
      <c r="D22" s="8">
        <v>1</v>
      </c>
      <c r="E22" s="10" t="s">
        <v>103</v>
      </c>
      <c r="F22" s="8">
        <v>6</v>
      </c>
      <c r="G22" s="8">
        <v>0</v>
      </c>
      <c r="H22" s="8">
        <v>1</v>
      </c>
      <c r="I22" s="8">
        <v>1</v>
      </c>
      <c r="J22" s="2">
        <v>1600</v>
      </c>
      <c r="K22" s="2" t="s">
        <v>137</v>
      </c>
      <c r="L22" s="2">
        <v>1</v>
      </c>
    </row>
    <row r="23" spans="1:12" ht="12">
      <c r="A23" s="8">
        <v>90010604</v>
      </c>
      <c r="B23" s="9" t="s">
        <v>320</v>
      </c>
      <c r="C23" s="8">
        <v>4</v>
      </c>
      <c r="D23" s="8">
        <v>1</v>
      </c>
      <c r="E23" s="10" t="s">
        <v>103</v>
      </c>
      <c r="F23" s="8">
        <v>8</v>
      </c>
      <c r="G23" s="8">
        <v>0</v>
      </c>
      <c r="H23" s="8">
        <v>1</v>
      </c>
      <c r="I23" s="8">
        <v>1</v>
      </c>
      <c r="J23" s="2">
        <v>2000</v>
      </c>
      <c r="K23" s="2" t="s">
        <v>137</v>
      </c>
      <c r="L23" s="2">
        <v>1</v>
      </c>
    </row>
    <row r="24" spans="1:12" ht="12">
      <c r="A24" s="8">
        <v>90010605</v>
      </c>
      <c r="B24" s="9" t="s">
        <v>320</v>
      </c>
      <c r="C24" s="8">
        <v>5</v>
      </c>
      <c r="D24" s="8">
        <v>1</v>
      </c>
      <c r="E24" s="10" t="s">
        <v>103</v>
      </c>
      <c r="F24" s="8">
        <v>9</v>
      </c>
      <c r="G24" s="8">
        <v>0</v>
      </c>
      <c r="H24" s="8">
        <v>1</v>
      </c>
      <c r="I24" s="8">
        <v>1</v>
      </c>
      <c r="J24" s="2">
        <v>2500</v>
      </c>
      <c r="K24" s="2" t="s">
        <v>137</v>
      </c>
      <c r="L24" s="2">
        <v>1</v>
      </c>
    </row>
    <row r="25" spans="1:12" ht="12">
      <c r="A25" s="8">
        <v>90010702</v>
      </c>
      <c r="B25" s="9" t="s">
        <v>321</v>
      </c>
      <c r="C25" s="8">
        <v>1</v>
      </c>
      <c r="D25" s="8">
        <v>1</v>
      </c>
      <c r="E25" s="10" t="s">
        <v>112</v>
      </c>
      <c r="F25" s="8">
        <v>12</v>
      </c>
      <c r="G25" s="8">
        <v>0</v>
      </c>
      <c r="H25" s="8">
        <v>1</v>
      </c>
      <c r="I25" s="8">
        <v>1</v>
      </c>
      <c r="J25" s="2">
        <v>1500</v>
      </c>
      <c r="K25" s="2" t="s">
        <v>137</v>
      </c>
      <c r="L25" s="2">
        <v>1</v>
      </c>
    </row>
    <row r="26" spans="1:12" ht="12">
      <c r="A26" s="8">
        <v>90010701</v>
      </c>
      <c r="B26" s="9" t="s">
        <v>321</v>
      </c>
      <c r="C26" s="8">
        <v>2</v>
      </c>
      <c r="D26" s="8">
        <v>1</v>
      </c>
      <c r="E26" s="10" t="s">
        <v>112</v>
      </c>
      <c r="F26" s="8">
        <v>13</v>
      </c>
      <c r="G26" s="8">
        <v>0</v>
      </c>
      <c r="H26" s="8">
        <v>1</v>
      </c>
      <c r="I26" s="8">
        <v>1</v>
      </c>
      <c r="J26" s="2">
        <v>3000</v>
      </c>
      <c r="K26" s="2" t="s">
        <v>137</v>
      </c>
      <c r="L26" s="2">
        <v>1</v>
      </c>
    </row>
    <row r="27" spans="1:12" ht="12">
      <c r="A27" s="8">
        <v>90010703</v>
      </c>
      <c r="B27" s="9" t="s">
        <v>321</v>
      </c>
      <c r="C27" s="8">
        <v>3</v>
      </c>
      <c r="D27" s="8">
        <v>1</v>
      </c>
      <c r="E27" s="10" t="s">
        <v>112</v>
      </c>
      <c r="F27" s="8">
        <v>14</v>
      </c>
      <c r="G27" s="8">
        <v>0</v>
      </c>
      <c r="H27" s="8">
        <v>1</v>
      </c>
      <c r="I27" s="8">
        <v>1</v>
      </c>
      <c r="J27" s="2">
        <v>4000</v>
      </c>
      <c r="K27" s="2" t="s">
        <v>137</v>
      </c>
      <c r="L27" s="2">
        <v>1</v>
      </c>
    </row>
    <row r="28" spans="1:12" ht="12">
      <c r="A28" s="8">
        <v>90010801</v>
      </c>
      <c r="B28" s="9" t="s">
        <v>322</v>
      </c>
      <c r="C28" s="8">
        <v>1</v>
      </c>
      <c r="D28" s="8">
        <v>1</v>
      </c>
      <c r="E28" s="10" t="s">
        <v>113</v>
      </c>
      <c r="F28" s="8">
        <v>15</v>
      </c>
      <c r="G28" s="8">
        <v>0</v>
      </c>
      <c r="H28" s="8">
        <v>1</v>
      </c>
      <c r="I28" s="8">
        <v>1</v>
      </c>
      <c r="J28" s="2">
        <v>3000</v>
      </c>
      <c r="K28" s="2" t="s">
        <v>137</v>
      </c>
      <c r="L28" s="2">
        <v>1</v>
      </c>
    </row>
    <row r="29" spans="1:12" ht="12">
      <c r="A29" s="8">
        <v>90010802</v>
      </c>
      <c r="B29" s="9" t="s">
        <v>322</v>
      </c>
      <c r="C29" s="8">
        <v>2</v>
      </c>
      <c r="D29" s="8">
        <v>1</v>
      </c>
      <c r="E29" s="10" t="s">
        <v>113</v>
      </c>
      <c r="F29" s="8">
        <v>16</v>
      </c>
      <c r="G29" s="8">
        <v>0</v>
      </c>
      <c r="H29" s="8">
        <v>1</v>
      </c>
      <c r="I29" s="8">
        <v>1</v>
      </c>
      <c r="J29" s="2">
        <v>4000</v>
      </c>
      <c r="K29" s="2" t="s">
        <v>137</v>
      </c>
      <c r="L29" s="2">
        <v>1</v>
      </c>
    </row>
    <row r="30" spans="1:12" ht="12">
      <c r="A30" s="8">
        <v>90010803</v>
      </c>
      <c r="B30" s="9" t="s">
        <v>322</v>
      </c>
      <c r="C30" s="8">
        <v>3</v>
      </c>
      <c r="D30" s="8">
        <v>1</v>
      </c>
      <c r="E30" s="10" t="s">
        <v>113</v>
      </c>
      <c r="F30" s="8">
        <v>17</v>
      </c>
      <c r="G30" s="8">
        <v>0</v>
      </c>
      <c r="H30" s="8">
        <v>1</v>
      </c>
      <c r="I30" s="8">
        <v>1</v>
      </c>
      <c r="J30" s="2">
        <v>5000</v>
      </c>
      <c r="K30" s="2" t="s">
        <v>137</v>
      </c>
      <c r="L30" s="2">
        <v>1</v>
      </c>
    </row>
    <row r="31" spans="1:12" ht="12">
      <c r="A31" s="8">
        <v>90010901</v>
      </c>
      <c r="B31" s="9" t="s">
        <v>323</v>
      </c>
      <c r="C31" s="8">
        <v>1</v>
      </c>
      <c r="D31" s="8">
        <v>1</v>
      </c>
      <c r="E31" s="10" t="s">
        <v>114</v>
      </c>
      <c r="F31" s="8">
        <v>18</v>
      </c>
      <c r="G31" s="8">
        <v>0</v>
      </c>
      <c r="H31" s="8">
        <v>1</v>
      </c>
      <c r="I31" s="8">
        <v>1</v>
      </c>
      <c r="J31" s="2">
        <v>4000</v>
      </c>
      <c r="K31" s="2" t="s">
        <v>137</v>
      </c>
      <c r="L31" s="2">
        <v>1</v>
      </c>
    </row>
    <row r="32" spans="1:12" ht="12">
      <c r="A32" s="8">
        <v>90010902</v>
      </c>
      <c r="B32" s="9" t="s">
        <v>323</v>
      </c>
      <c r="C32" s="8">
        <v>2</v>
      </c>
      <c r="D32" s="8">
        <v>1</v>
      </c>
      <c r="E32" s="10" t="s">
        <v>114</v>
      </c>
      <c r="F32" s="8">
        <v>19</v>
      </c>
      <c r="G32" s="8">
        <v>0</v>
      </c>
      <c r="H32" s="8">
        <v>1</v>
      </c>
      <c r="I32" s="8">
        <v>1</v>
      </c>
      <c r="J32" s="2">
        <v>5000</v>
      </c>
      <c r="K32" s="2" t="s">
        <v>137</v>
      </c>
      <c r="L32" s="2">
        <v>1</v>
      </c>
    </row>
    <row r="33" spans="1:12" ht="12">
      <c r="A33" s="8">
        <v>90010903</v>
      </c>
      <c r="B33" s="9" t="s">
        <v>323</v>
      </c>
      <c r="C33" s="8">
        <v>3</v>
      </c>
      <c r="D33" s="8">
        <v>1</v>
      </c>
      <c r="E33" s="10" t="s">
        <v>114</v>
      </c>
      <c r="F33" s="8">
        <v>20</v>
      </c>
      <c r="G33" s="8">
        <v>0</v>
      </c>
      <c r="H33" s="8">
        <v>1</v>
      </c>
      <c r="I33" s="8">
        <v>1</v>
      </c>
      <c r="J33" s="2">
        <v>6000</v>
      </c>
      <c r="K33" s="2" t="s">
        <v>137</v>
      </c>
      <c r="L33" s="2">
        <v>1</v>
      </c>
    </row>
    <row r="34" spans="1:12" ht="12">
      <c r="A34" s="8">
        <v>90011001</v>
      </c>
      <c r="B34" s="9" t="s">
        <v>324</v>
      </c>
      <c r="C34" s="8">
        <v>1</v>
      </c>
      <c r="D34" s="8">
        <v>1</v>
      </c>
      <c r="E34" s="10" t="s">
        <v>115</v>
      </c>
      <c r="F34" s="8">
        <v>21</v>
      </c>
      <c r="G34" s="8">
        <v>0</v>
      </c>
      <c r="H34" s="8">
        <v>1</v>
      </c>
      <c r="I34" s="8">
        <v>1</v>
      </c>
      <c r="J34" s="2">
        <v>5000</v>
      </c>
      <c r="K34" s="2" t="s">
        <v>137</v>
      </c>
      <c r="L34" s="2">
        <v>1</v>
      </c>
    </row>
    <row r="35" spans="1:12" ht="12">
      <c r="A35" s="8">
        <v>90011002</v>
      </c>
      <c r="B35" s="9" t="s">
        <v>324</v>
      </c>
      <c r="C35" s="8">
        <v>2</v>
      </c>
      <c r="D35" s="8">
        <v>1</v>
      </c>
      <c r="E35" s="10" t="s">
        <v>115</v>
      </c>
      <c r="F35" s="8">
        <v>22</v>
      </c>
      <c r="G35" s="8">
        <v>0</v>
      </c>
      <c r="H35" s="8">
        <v>1</v>
      </c>
      <c r="I35" s="8">
        <v>1</v>
      </c>
      <c r="J35" s="2">
        <v>6000</v>
      </c>
      <c r="K35" s="2" t="s">
        <v>137</v>
      </c>
      <c r="L35" s="2">
        <v>1</v>
      </c>
    </row>
    <row r="36" spans="1:12" ht="12">
      <c r="A36" s="8">
        <v>90011003</v>
      </c>
      <c r="B36" s="9" t="s">
        <v>324</v>
      </c>
      <c r="C36" s="8">
        <v>3</v>
      </c>
      <c r="D36" s="8">
        <v>1</v>
      </c>
      <c r="E36" s="10" t="s">
        <v>115</v>
      </c>
      <c r="F36" s="8">
        <v>23</v>
      </c>
      <c r="G36" s="8">
        <v>0</v>
      </c>
      <c r="H36" s="8">
        <v>1</v>
      </c>
      <c r="I36" s="8">
        <v>1</v>
      </c>
      <c r="J36" s="2">
        <v>7000</v>
      </c>
      <c r="K36" s="2" t="s">
        <v>137</v>
      </c>
      <c r="L36" s="2">
        <v>1</v>
      </c>
    </row>
    <row r="37" spans="1:12" ht="12">
      <c r="A37" s="8">
        <v>90011004</v>
      </c>
      <c r="B37" s="9" t="s">
        <v>324</v>
      </c>
      <c r="C37" s="8">
        <v>4</v>
      </c>
      <c r="D37" s="8">
        <v>1</v>
      </c>
      <c r="E37" s="10" t="s">
        <v>115</v>
      </c>
      <c r="F37" s="8">
        <v>24</v>
      </c>
      <c r="G37" s="8">
        <v>0</v>
      </c>
      <c r="H37" s="8">
        <v>1</v>
      </c>
      <c r="I37" s="8">
        <v>1</v>
      </c>
      <c r="J37" s="2">
        <v>8000</v>
      </c>
      <c r="K37" s="2" t="s">
        <v>137</v>
      </c>
      <c r="L37" s="2">
        <v>1</v>
      </c>
    </row>
    <row r="38" spans="1:12" ht="12">
      <c r="A38" s="8">
        <v>90011201</v>
      </c>
      <c r="B38" s="9" t="s">
        <v>325</v>
      </c>
      <c r="C38" s="8">
        <v>1</v>
      </c>
      <c r="D38" s="8">
        <v>1</v>
      </c>
      <c r="E38" s="10" t="s">
        <v>37</v>
      </c>
      <c r="F38" s="8">
        <v>25</v>
      </c>
      <c r="G38" s="8">
        <v>0</v>
      </c>
      <c r="H38" s="8">
        <v>1</v>
      </c>
      <c r="I38" s="8">
        <v>1</v>
      </c>
      <c r="J38" s="2">
        <v>6000</v>
      </c>
      <c r="K38" s="2" t="s">
        <v>137</v>
      </c>
      <c r="L38" s="2">
        <v>1</v>
      </c>
    </row>
    <row r="39" spans="1:12" ht="12">
      <c r="A39" s="8">
        <v>90011202</v>
      </c>
      <c r="B39" s="9" t="s">
        <v>325</v>
      </c>
      <c r="C39" s="8">
        <v>2</v>
      </c>
      <c r="D39" s="8">
        <v>1</v>
      </c>
      <c r="E39" s="10" t="s">
        <v>37</v>
      </c>
      <c r="F39" s="8">
        <v>26</v>
      </c>
      <c r="G39" s="8">
        <v>0</v>
      </c>
      <c r="H39" s="8">
        <v>1</v>
      </c>
      <c r="I39" s="8">
        <v>1</v>
      </c>
      <c r="J39" s="2">
        <v>8000</v>
      </c>
      <c r="K39" s="2" t="s">
        <v>137</v>
      </c>
      <c r="L39" s="2">
        <v>1</v>
      </c>
    </row>
    <row r="40" spans="1:12" ht="12">
      <c r="A40" s="8">
        <v>90011203</v>
      </c>
      <c r="B40" s="9" t="s">
        <v>325</v>
      </c>
      <c r="C40" s="8">
        <v>3</v>
      </c>
      <c r="D40" s="8">
        <v>1</v>
      </c>
      <c r="E40" s="10" t="s">
        <v>37</v>
      </c>
      <c r="F40" s="8">
        <v>27</v>
      </c>
      <c r="G40" s="8">
        <v>0</v>
      </c>
      <c r="H40" s="8">
        <v>1</v>
      </c>
      <c r="I40" s="8">
        <v>1</v>
      </c>
      <c r="J40" s="2">
        <v>10000</v>
      </c>
      <c r="K40" s="2" t="s">
        <v>137</v>
      </c>
      <c r="L40" s="2">
        <v>1</v>
      </c>
    </row>
    <row r="41" spans="1:12" ht="12">
      <c r="A41" s="8">
        <v>90011301</v>
      </c>
      <c r="B41" s="9" t="s">
        <v>326</v>
      </c>
      <c r="C41" s="8">
        <v>1</v>
      </c>
      <c r="D41" s="8">
        <v>1</v>
      </c>
      <c r="E41" s="10" t="s">
        <v>48</v>
      </c>
      <c r="F41" s="8">
        <v>28</v>
      </c>
      <c r="G41" s="8">
        <v>0</v>
      </c>
      <c r="H41" s="8">
        <v>1</v>
      </c>
      <c r="I41" s="8">
        <v>1</v>
      </c>
      <c r="J41" s="2">
        <v>5000</v>
      </c>
      <c r="K41" s="2" t="s">
        <v>137</v>
      </c>
      <c r="L41" s="2">
        <v>1</v>
      </c>
    </row>
    <row r="42" spans="1:12" ht="12">
      <c r="A42" s="8">
        <v>90011302</v>
      </c>
      <c r="B42" s="9" t="s">
        <v>326</v>
      </c>
      <c r="C42" s="8">
        <v>2</v>
      </c>
      <c r="D42" s="8">
        <v>1</v>
      </c>
      <c r="E42" s="10" t="s">
        <v>48</v>
      </c>
      <c r="F42" s="8">
        <v>29</v>
      </c>
      <c r="G42" s="8">
        <v>0</v>
      </c>
      <c r="H42" s="8">
        <v>1</v>
      </c>
      <c r="I42" s="8">
        <v>1</v>
      </c>
      <c r="J42" s="2">
        <v>6000</v>
      </c>
      <c r="K42" s="2" t="s">
        <v>137</v>
      </c>
      <c r="L42" s="2">
        <v>1</v>
      </c>
    </row>
    <row r="43" spans="1:12" ht="12">
      <c r="A43" s="8">
        <v>90011303</v>
      </c>
      <c r="B43" s="9" t="s">
        <v>326</v>
      </c>
      <c r="C43" s="8">
        <v>3</v>
      </c>
      <c r="D43" s="8">
        <v>1</v>
      </c>
      <c r="E43" s="10" t="s">
        <v>48</v>
      </c>
      <c r="F43" s="8">
        <v>30</v>
      </c>
      <c r="G43" s="8">
        <v>0</v>
      </c>
      <c r="H43" s="8">
        <v>1</v>
      </c>
      <c r="I43" s="8">
        <v>1</v>
      </c>
      <c r="J43" s="2">
        <v>7000</v>
      </c>
      <c r="K43" s="2" t="s">
        <v>137</v>
      </c>
      <c r="L43" s="2">
        <v>1</v>
      </c>
    </row>
    <row r="44" spans="1:12" ht="12">
      <c r="A44" s="8">
        <v>90011304</v>
      </c>
      <c r="B44" s="9" t="s">
        <v>326</v>
      </c>
      <c r="C44" s="8">
        <v>4</v>
      </c>
      <c r="D44" s="8">
        <v>1</v>
      </c>
      <c r="E44" s="10" t="s">
        <v>48</v>
      </c>
      <c r="F44" s="8">
        <v>31</v>
      </c>
      <c r="G44" s="8">
        <v>0</v>
      </c>
      <c r="H44" s="8">
        <v>1</v>
      </c>
      <c r="I44" s="8">
        <v>1</v>
      </c>
      <c r="J44" s="2">
        <v>8000</v>
      </c>
      <c r="K44" s="2" t="s">
        <v>137</v>
      </c>
      <c r="L44" s="2">
        <v>1</v>
      </c>
    </row>
    <row r="45" spans="1:12" ht="12">
      <c r="A45" s="8">
        <v>90011305</v>
      </c>
      <c r="B45" s="9" t="s">
        <v>326</v>
      </c>
      <c r="C45" s="8">
        <v>5</v>
      </c>
      <c r="D45" s="8">
        <v>1</v>
      </c>
      <c r="E45" s="10" t="s">
        <v>48</v>
      </c>
      <c r="F45" s="8">
        <v>32</v>
      </c>
      <c r="G45" s="8">
        <v>0</v>
      </c>
      <c r="H45" s="8">
        <v>1</v>
      </c>
      <c r="I45" s="8">
        <v>1</v>
      </c>
      <c r="J45" s="2">
        <v>9000</v>
      </c>
      <c r="K45" s="2" t="s">
        <v>137</v>
      </c>
      <c r="L45" s="2">
        <v>1</v>
      </c>
    </row>
    <row r="46" spans="1:12" ht="12">
      <c r="A46" s="8">
        <v>90011306</v>
      </c>
      <c r="B46" s="9" t="s">
        <v>326</v>
      </c>
      <c r="C46" s="8">
        <v>6</v>
      </c>
      <c r="D46" s="8">
        <v>1</v>
      </c>
      <c r="E46" s="10" t="s">
        <v>48</v>
      </c>
      <c r="F46" s="8">
        <v>33</v>
      </c>
      <c r="G46" s="8">
        <v>0</v>
      </c>
      <c r="H46" s="8">
        <v>1</v>
      </c>
      <c r="I46" s="8">
        <v>1</v>
      </c>
      <c r="J46" s="2">
        <v>10000</v>
      </c>
      <c r="K46" s="2" t="s">
        <v>137</v>
      </c>
      <c r="L46" s="2">
        <v>1</v>
      </c>
    </row>
    <row r="47" spans="1:12" ht="12">
      <c r="A47" s="8">
        <v>90011501</v>
      </c>
      <c r="B47" s="9" t="s">
        <v>327</v>
      </c>
      <c r="C47" s="8">
        <v>1</v>
      </c>
      <c r="D47" s="8">
        <v>1</v>
      </c>
      <c r="E47" s="10" t="s">
        <v>196</v>
      </c>
      <c r="F47" s="8">
        <v>34</v>
      </c>
      <c r="G47" s="8">
        <v>0</v>
      </c>
      <c r="H47" s="8">
        <v>1</v>
      </c>
      <c r="I47" s="8">
        <v>1</v>
      </c>
      <c r="J47" s="2">
        <v>6000</v>
      </c>
      <c r="K47" s="2" t="s">
        <v>137</v>
      </c>
      <c r="L47" s="2">
        <v>1</v>
      </c>
    </row>
    <row r="48" spans="1:12" ht="12">
      <c r="A48" s="8">
        <v>90011502</v>
      </c>
      <c r="B48" s="9" t="s">
        <v>327</v>
      </c>
      <c r="C48" s="8">
        <v>2</v>
      </c>
      <c r="D48" s="8">
        <v>1</v>
      </c>
      <c r="E48" s="10" t="s">
        <v>196</v>
      </c>
      <c r="F48" s="8">
        <v>35</v>
      </c>
      <c r="G48" s="8">
        <v>0</v>
      </c>
      <c r="H48" s="8">
        <v>1</v>
      </c>
      <c r="I48" s="8">
        <v>1</v>
      </c>
      <c r="J48" s="2">
        <v>7000</v>
      </c>
      <c r="K48" s="2" t="s">
        <v>137</v>
      </c>
      <c r="L48" s="2">
        <v>1</v>
      </c>
    </row>
    <row r="49" spans="1:12" ht="12">
      <c r="A49" s="8">
        <v>90011503</v>
      </c>
      <c r="B49" s="9" t="s">
        <v>327</v>
      </c>
      <c r="C49" s="8">
        <v>3</v>
      </c>
      <c r="D49" s="8">
        <v>1</v>
      </c>
      <c r="E49" s="10" t="s">
        <v>196</v>
      </c>
      <c r="F49" s="8">
        <v>36</v>
      </c>
      <c r="G49" s="8">
        <v>0</v>
      </c>
      <c r="H49" s="8">
        <v>1</v>
      </c>
      <c r="I49" s="8">
        <v>1</v>
      </c>
      <c r="J49" s="2">
        <v>8000</v>
      </c>
      <c r="K49" s="2" t="s">
        <v>137</v>
      </c>
      <c r="L49" s="2">
        <v>1</v>
      </c>
    </row>
    <row r="50" spans="1:12" ht="12">
      <c r="A50" s="8">
        <v>90011504</v>
      </c>
      <c r="B50" s="9" t="s">
        <v>327</v>
      </c>
      <c r="C50" s="8">
        <v>4</v>
      </c>
      <c r="D50" s="8">
        <v>1</v>
      </c>
      <c r="E50" s="10" t="s">
        <v>196</v>
      </c>
      <c r="F50" s="8">
        <v>37</v>
      </c>
      <c r="G50" s="8">
        <v>0</v>
      </c>
      <c r="H50" s="8">
        <v>1</v>
      </c>
      <c r="I50" s="8">
        <v>1</v>
      </c>
      <c r="J50" s="2">
        <v>10000</v>
      </c>
      <c r="K50" s="2" t="s">
        <v>137</v>
      </c>
      <c r="L50" s="2">
        <v>1</v>
      </c>
    </row>
    <row r="51" spans="1:12" ht="12">
      <c r="A51" s="8">
        <v>90011505</v>
      </c>
      <c r="B51" s="9" t="s">
        <v>327</v>
      </c>
      <c r="C51" s="8">
        <v>5</v>
      </c>
      <c r="D51" s="8">
        <v>1</v>
      </c>
      <c r="E51" s="10" t="s">
        <v>196</v>
      </c>
      <c r="F51" s="8">
        <v>38</v>
      </c>
      <c r="G51" s="8">
        <v>0</v>
      </c>
      <c r="H51" s="8">
        <v>1</v>
      </c>
      <c r="I51" s="8">
        <v>1</v>
      </c>
      <c r="J51" s="2">
        <v>12000</v>
      </c>
      <c r="K51" s="2" t="s">
        <v>137</v>
      </c>
      <c r="L51" s="2">
        <v>1</v>
      </c>
    </row>
    <row r="52" spans="1:12" ht="12">
      <c r="A52" s="8">
        <v>90011506</v>
      </c>
      <c r="B52" s="9" t="s">
        <v>327</v>
      </c>
      <c r="C52" s="8">
        <v>6</v>
      </c>
      <c r="D52" s="8">
        <v>1</v>
      </c>
      <c r="E52" s="10" t="s">
        <v>196</v>
      </c>
      <c r="F52" s="8">
        <v>39</v>
      </c>
      <c r="G52" s="8">
        <v>0</v>
      </c>
      <c r="H52" s="8">
        <v>1</v>
      </c>
      <c r="I52" s="8">
        <v>1</v>
      </c>
      <c r="J52" s="2">
        <v>15000</v>
      </c>
      <c r="K52" s="2" t="s">
        <v>137</v>
      </c>
      <c r="L52" s="2">
        <v>1</v>
      </c>
    </row>
    <row r="53" spans="1:12" ht="12">
      <c r="A53" s="8">
        <v>90011601</v>
      </c>
      <c r="B53" s="9" t="s">
        <v>328</v>
      </c>
      <c r="C53" s="8">
        <v>1</v>
      </c>
      <c r="D53" s="8">
        <v>1</v>
      </c>
      <c r="E53" s="10" t="s">
        <v>203</v>
      </c>
      <c r="F53" s="8">
        <v>40</v>
      </c>
      <c r="G53" s="8">
        <v>0</v>
      </c>
      <c r="H53" s="8">
        <v>1</v>
      </c>
      <c r="I53" s="8">
        <v>1</v>
      </c>
      <c r="J53" s="2">
        <v>10000</v>
      </c>
      <c r="K53" s="2" t="s">
        <v>137</v>
      </c>
      <c r="L53" s="2">
        <v>1</v>
      </c>
    </row>
    <row r="54" spans="1:12" ht="12">
      <c r="A54" s="8">
        <v>90011602</v>
      </c>
      <c r="B54" s="9" t="s">
        <v>328</v>
      </c>
      <c r="C54" s="8">
        <v>2</v>
      </c>
      <c r="D54" s="8">
        <v>1</v>
      </c>
      <c r="E54" s="10" t="s">
        <v>203</v>
      </c>
      <c r="F54" s="8">
        <v>41</v>
      </c>
      <c r="G54" s="8">
        <v>0</v>
      </c>
      <c r="H54" s="8">
        <v>1</v>
      </c>
      <c r="I54" s="8">
        <v>1</v>
      </c>
      <c r="J54" s="2">
        <v>12000</v>
      </c>
      <c r="K54" s="2" t="s">
        <v>137</v>
      </c>
      <c r="L54" s="2">
        <v>1</v>
      </c>
    </row>
    <row r="55" spans="1:12" ht="12">
      <c r="A55" s="8">
        <v>90011603</v>
      </c>
      <c r="B55" s="9" t="s">
        <v>328</v>
      </c>
      <c r="C55" s="8">
        <v>3</v>
      </c>
      <c r="D55" s="8">
        <v>1</v>
      </c>
      <c r="E55" s="10" t="s">
        <v>203</v>
      </c>
      <c r="F55" s="8">
        <v>42</v>
      </c>
      <c r="G55" s="8">
        <v>0</v>
      </c>
      <c r="H55" s="8">
        <v>1</v>
      </c>
      <c r="I55" s="8">
        <v>1</v>
      </c>
      <c r="J55" s="2">
        <v>15000</v>
      </c>
      <c r="K55" s="2" t="s">
        <v>137</v>
      </c>
      <c r="L55" s="2">
        <v>1</v>
      </c>
    </row>
    <row r="56" spans="1:12" ht="12">
      <c r="A56" s="8">
        <v>90011604</v>
      </c>
      <c r="B56" s="9" t="s">
        <v>328</v>
      </c>
      <c r="C56" s="8">
        <v>4</v>
      </c>
      <c r="D56" s="8">
        <v>1</v>
      </c>
      <c r="E56" s="10" t="s">
        <v>203</v>
      </c>
      <c r="F56" s="8">
        <v>43</v>
      </c>
      <c r="G56" s="8">
        <v>0</v>
      </c>
      <c r="H56" s="8">
        <v>1</v>
      </c>
      <c r="I56" s="8">
        <v>1</v>
      </c>
      <c r="J56" s="2">
        <v>18000</v>
      </c>
      <c r="K56" s="2" t="s">
        <v>137</v>
      </c>
      <c r="L56" s="2">
        <v>1</v>
      </c>
    </row>
    <row r="57" spans="1:12" ht="12">
      <c r="A57" s="8">
        <v>90011605</v>
      </c>
      <c r="B57" s="9" t="s">
        <v>328</v>
      </c>
      <c r="C57" s="8">
        <v>5</v>
      </c>
      <c r="D57" s="8">
        <v>1</v>
      </c>
      <c r="E57" s="10" t="s">
        <v>203</v>
      </c>
      <c r="F57" s="8">
        <v>44</v>
      </c>
      <c r="G57" s="8">
        <v>0</v>
      </c>
      <c r="H57" s="8">
        <v>1</v>
      </c>
      <c r="I57" s="8">
        <v>1</v>
      </c>
      <c r="J57" s="2">
        <v>20000</v>
      </c>
      <c r="K57" s="2" t="s">
        <v>137</v>
      </c>
      <c r="L57" s="2">
        <v>1</v>
      </c>
    </row>
    <row r="58" spans="1:12" ht="12">
      <c r="A58" s="8">
        <v>90011606</v>
      </c>
      <c r="B58" s="9" t="s">
        <v>328</v>
      </c>
      <c r="C58" s="8">
        <v>6</v>
      </c>
      <c r="D58" s="8">
        <v>1</v>
      </c>
      <c r="E58" s="10" t="s">
        <v>203</v>
      </c>
      <c r="F58" s="8">
        <v>45</v>
      </c>
      <c r="G58" s="8">
        <v>0</v>
      </c>
      <c r="H58" s="8">
        <v>1</v>
      </c>
      <c r="I58" s="8">
        <v>1</v>
      </c>
      <c r="J58" s="2">
        <v>20000</v>
      </c>
      <c r="K58" s="2" t="s">
        <v>137</v>
      </c>
      <c r="L58" s="2">
        <v>1</v>
      </c>
    </row>
    <row r="59" spans="1:12" ht="12">
      <c r="A59" s="8">
        <v>90011801</v>
      </c>
      <c r="B59" s="9" t="s">
        <v>329</v>
      </c>
      <c r="C59" s="8">
        <v>1</v>
      </c>
      <c r="D59" s="8">
        <v>1</v>
      </c>
      <c r="E59" s="10" t="s">
        <v>208</v>
      </c>
      <c r="F59" s="8">
        <v>46</v>
      </c>
      <c r="G59" s="8">
        <v>0</v>
      </c>
      <c r="H59" s="8">
        <v>1</v>
      </c>
      <c r="I59" s="8">
        <v>1</v>
      </c>
      <c r="J59" s="2">
        <v>15000</v>
      </c>
      <c r="K59" s="2" t="s">
        <v>137</v>
      </c>
      <c r="L59" s="2">
        <v>1</v>
      </c>
    </row>
    <row r="60" spans="1:12" ht="12">
      <c r="A60" s="8">
        <v>90011802</v>
      </c>
      <c r="B60" s="9" t="s">
        <v>329</v>
      </c>
      <c r="C60" s="8">
        <v>2</v>
      </c>
      <c r="D60" s="8">
        <v>1</v>
      </c>
      <c r="E60" s="10" t="s">
        <v>208</v>
      </c>
      <c r="F60" s="8">
        <v>47</v>
      </c>
      <c r="G60" s="8">
        <v>0</v>
      </c>
      <c r="H60" s="8">
        <v>1</v>
      </c>
      <c r="I60" s="8">
        <v>1</v>
      </c>
      <c r="J60" s="2">
        <v>18000</v>
      </c>
      <c r="K60" s="2" t="s">
        <v>137</v>
      </c>
      <c r="L60" s="2">
        <v>1</v>
      </c>
    </row>
    <row r="61" spans="1:12" ht="12">
      <c r="A61" s="8">
        <v>90011803</v>
      </c>
      <c r="B61" s="9" t="s">
        <v>329</v>
      </c>
      <c r="C61" s="8">
        <v>3</v>
      </c>
      <c r="D61" s="8">
        <v>1</v>
      </c>
      <c r="E61" s="10" t="s">
        <v>208</v>
      </c>
      <c r="F61" s="8">
        <v>48</v>
      </c>
      <c r="G61" s="8">
        <v>0</v>
      </c>
      <c r="H61" s="8">
        <v>1</v>
      </c>
      <c r="I61" s="8">
        <v>1</v>
      </c>
      <c r="J61" s="2">
        <v>20000</v>
      </c>
      <c r="K61" s="2" t="s">
        <v>137</v>
      </c>
      <c r="L61" s="2">
        <v>1</v>
      </c>
    </row>
    <row r="62" spans="1:12" ht="12">
      <c r="A62" s="8">
        <v>90011804</v>
      </c>
      <c r="B62" s="9" t="s">
        <v>329</v>
      </c>
      <c r="C62" s="8">
        <v>4</v>
      </c>
      <c r="D62" s="8">
        <v>1</v>
      </c>
      <c r="E62" s="10" t="s">
        <v>208</v>
      </c>
      <c r="F62" s="8">
        <v>49</v>
      </c>
      <c r="G62" s="8">
        <v>0</v>
      </c>
      <c r="H62" s="8">
        <v>1</v>
      </c>
      <c r="I62" s="8">
        <v>1</v>
      </c>
      <c r="J62" s="2">
        <v>22000</v>
      </c>
      <c r="K62" s="2" t="s">
        <v>137</v>
      </c>
      <c r="L62" s="2">
        <v>1</v>
      </c>
    </row>
    <row r="63" spans="1:12" ht="12">
      <c r="A63" s="8">
        <v>90011901</v>
      </c>
      <c r="B63" s="9" t="s">
        <v>330</v>
      </c>
      <c r="C63" s="8">
        <v>1</v>
      </c>
      <c r="D63" s="8">
        <v>1</v>
      </c>
      <c r="E63" s="10" t="s">
        <v>211</v>
      </c>
      <c r="F63" s="8">
        <v>50</v>
      </c>
      <c r="G63" s="8">
        <v>0</v>
      </c>
      <c r="H63" s="8">
        <v>1</v>
      </c>
      <c r="I63" s="8">
        <v>1</v>
      </c>
      <c r="J63" s="2">
        <v>22000</v>
      </c>
      <c r="K63" s="2" t="s">
        <v>137</v>
      </c>
      <c r="L63" s="2">
        <v>1</v>
      </c>
    </row>
    <row r="64" spans="1:12" ht="12">
      <c r="A64" s="8">
        <v>90011902</v>
      </c>
      <c r="B64" s="9" t="s">
        <v>330</v>
      </c>
      <c r="C64" s="8">
        <v>2</v>
      </c>
      <c r="D64" s="8">
        <v>1</v>
      </c>
      <c r="E64" s="10" t="s">
        <v>211</v>
      </c>
      <c r="F64" s="8">
        <v>51</v>
      </c>
      <c r="G64" s="8">
        <v>0</v>
      </c>
      <c r="H64" s="8">
        <v>1</v>
      </c>
      <c r="I64" s="8">
        <v>1</v>
      </c>
      <c r="J64" s="2">
        <v>25000</v>
      </c>
      <c r="K64" s="2" t="s">
        <v>137</v>
      </c>
      <c r="L64" s="2">
        <v>1</v>
      </c>
    </row>
    <row r="65" spans="1:12" ht="12">
      <c r="A65" s="8">
        <v>90011903</v>
      </c>
      <c r="B65" s="9" t="s">
        <v>330</v>
      </c>
      <c r="C65" s="8">
        <v>3</v>
      </c>
      <c r="D65" s="8">
        <v>1</v>
      </c>
      <c r="E65" s="10" t="s">
        <v>211</v>
      </c>
      <c r="F65" s="8">
        <v>52</v>
      </c>
      <c r="G65" s="8">
        <v>0</v>
      </c>
      <c r="H65" s="8">
        <v>1</v>
      </c>
      <c r="I65" s="8">
        <v>1</v>
      </c>
      <c r="J65" s="2">
        <v>28000</v>
      </c>
      <c r="K65" s="2" t="s">
        <v>137</v>
      </c>
      <c r="L65" s="2">
        <v>1</v>
      </c>
    </row>
    <row r="66" spans="1:12" ht="12">
      <c r="A66" s="8">
        <v>90011904</v>
      </c>
      <c r="B66" s="9" t="s">
        <v>330</v>
      </c>
      <c r="C66" s="8">
        <v>4</v>
      </c>
      <c r="D66" s="8">
        <v>1</v>
      </c>
      <c r="E66" s="10" t="s">
        <v>211</v>
      </c>
      <c r="F66" s="8">
        <v>53</v>
      </c>
      <c r="G66" s="8">
        <v>0</v>
      </c>
      <c r="H66" s="8">
        <v>1</v>
      </c>
      <c r="I66" s="8">
        <v>1</v>
      </c>
      <c r="J66" s="2">
        <v>30000</v>
      </c>
      <c r="K66" s="2" t="s">
        <v>137</v>
      </c>
      <c r="L66" s="2">
        <v>1</v>
      </c>
    </row>
    <row r="67" spans="1:12" ht="12">
      <c r="A67" s="8">
        <v>90011905</v>
      </c>
      <c r="B67" s="9" t="s">
        <v>330</v>
      </c>
      <c r="C67" s="8">
        <v>5</v>
      </c>
      <c r="D67" s="8">
        <v>1</v>
      </c>
      <c r="E67" s="10" t="s">
        <v>211</v>
      </c>
      <c r="F67" s="8">
        <v>54</v>
      </c>
      <c r="G67" s="8">
        <v>0</v>
      </c>
      <c r="H67" s="8">
        <v>1</v>
      </c>
      <c r="I67" s="8">
        <v>1</v>
      </c>
      <c r="J67" s="2">
        <v>35000</v>
      </c>
      <c r="K67" s="2" t="s">
        <v>137</v>
      </c>
      <c r="L67" s="2">
        <v>1</v>
      </c>
    </row>
    <row r="68" spans="1:12" ht="12">
      <c r="A68" s="8">
        <v>90012101</v>
      </c>
      <c r="B68" s="9" t="s">
        <v>216</v>
      </c>
      <c r="C68" s="8">
        <v>1</v>
      </c>
      <c r="D68" s="8">
        <v>1</v>
      </c>
      <c r="E68" s="10" t="s">
        <v>222</v>
      </c>
      <c r="F68" s="8">
        <v>55</v>
      </c>
      <c r="G68" s="8">
        <v>0</v>
      </c>
      <c r="H68" s="8">
        <v>1</v>
      </c>
      <c r="I68" s="8">
        <v>1</v>
      </c>
      <c r="J68" s="2">
        <v>30000</v>
      </c>
      <c r="K68" s="2" t="s">
        <v>137</v>
      </c>
      <c r="L68" s="2">
        <v>1</v>
      </c>
    </row>
    <row r="69" spans="1:12" ht="12">
      <c r="A69" s="8">
        <v>90012102</v>
      </c>
      <c r="B69" s="9" t="s">
        <v>216</v>
      </c>
      <c r="C69" s="8">
        <v>2</v>
      </c>
      <c r="D69" s="8">
        <v>1</v>
      </c>
      <c r="E69" s="10" t="s">
        <v>222</v>
      </c>
      <c r="F69" s="8">
        <v>56</v>
      </c>
      <c r="G69" s="8">
        <v>0</v>
      </c>
      <c r="H69" s="8">
        <v>1</v>
      </c>
      <c r="I69" s="8">
        <v>1</v>
      </c>
      <c r="J69" s="2">
        <v>35000</v>
      </c>
      <c r="K69" s="2" t="s">
        <v>137</v>
      </c>
      <c r="L69" s="2">
        <v>1</v>
      </c>
    </row>
    <row r="70" spans="1:12" ht="12">
      <c r="A70" s="8">
        <v>90012103</v>
      </c>
      <c r="B70" s="9" t="s">
        <v>216</v>
      </c>
      <c r="C70" s="8">
        <v>3</v>
      </c>
      <c r="D70" s="8">
        <v>1</v>
      </c>
      <c r="E70" s="10" t="s">
        <v>222</v>
      </c>
      <c r="F70" s="8">
        <v>57</v>
      </c>
      <c r="G70" s="8">
        <v>0</v>
      </c>
      <c r="H70" s="8">
        <v>1</v>
      </c>
      <c r="I70" s="8">
        <v>1</v>
      </c>
      <c r="J70" s="2">
        <v>40000</v>
      </c>
      <c r="K70" s="2" t="s">
        <v>137</v>
      </c>
      <c r="L70" s="2">
        <v>1</v>
      </c>
    </row>
    <row r="71" spans="1:12" ht="15" customHeight="1">
      <c r="A71" s="8">
        <v>90012104</v>
      </c>
      <c r="B71" s="9" t="s">
        <v>216</v>
      </c>
      <c r="C71" s="8">
        <v>4</v>
      </c>
      <c r="D71" s="8">
        <v>1</v>
      </c>
      <c r="E71" s="10" t="s">
        <v>222</v>
      </c>
      <c r="F71" s="8">
        <v>58</v>
      </c>
      <c r="G71" s="8">
        <v>0</v>
      </c>
      <c r="H71" s="8">
        <v>1</v>
      </c>
      <c r="I71" s="8">
        <v>1</v>
      </c>
      <c r="J71" s="2">
        <v>45000</v>
      </c>
      <c r="K71" s="2" t="s">
        <v>137</v>
      </c>
      <c r="L71" s="2">
        <v>1</v>
      </c>
    </row>
    <row r="72" spans="1:12" ht="15" customHeight="1">
      <c r="A72" s="8">
        <v>90012301</v>
      </c>
      <c r="B72" s="9" t="s">
        <v>331</v>
      </c>
      <c r="C72" s="8">
        <v>1</v>
      </c>
      <c r="D72" s="8">
        <v>1</v>
      </c>
      <c r="E72" s="10" t="s">
        <v>212</v>
      </c>
      <c r="F72" s="8">
        <v>59</v>
      </c>
      <c r="G72" s="8">
        <v>0</v>
      </c>
      <c r="H72" s="8">
        <v>1</v>
      </c>
      <c r="I72" s="8">
        <v>1</v>
      </c>
      <c r="J72" s="2">
        <v>40000</v>
      </c>
      <c r="K72" s="2" t="s">
        <v>137</v>
      </c>
      <c r="L72" s="2">
        <v>1</v>
      </c>
    </row>
    <row r="73" spans="1:12" ht="15" customHeight="1">
      <c r="A73" s="8">
        <v>90012302</v>
      </c>
      <c r="B73" s="9" t="s">
        <v>331</v>
      </c>
      <c r="C73" s="8">
        <v>2</v>
      </c>
      <c r="D73" s="8">
        <v>1</v>
      </c>
      <c r="E73" s="10" t="s">
        <v>212</v>
      </c>
      <c r="F73" s="8">
        <v>60</v>
      </c>
      <c r="G73" s="8">
        <v>0</v>
      </c>
      <c r="H73" s="8">
        <v>1</v>
      </c>
      <c r="I73" s="8">
        <v>1</v>
      </c>
      <c r="J73" s="2">
        <v>50000</v>
      </c>
      <c r="K73" s="2" t="s">
        <v>137</v>
      </c>
      <c r="L73" s="2">
        <v>1</v>
      </c>
    </row>
    <row r="74" spans="1:12" ht="15" customHeight="1">
      <c r="A74" s="8">
        <v>90012303</v>
      </c>
      <c r="B74" s="9" t="s">
        <v>331</v>
      </c>
      <c r="C74" s="8">
        <v>3</v>
      </c>
      <c r="D74" s="8">
        <v>1</v>
      </c>
      <c r="E74" s="10" t="s">
        <v>212</v>
      </c>
      <c r="F74" s="8">
        <v>61</v>
      </c>
      <c r="G74" s="8">
        <v>0</v>
      </c>
      <c r="H74" s="8">
        <v>1</v>
      </c>
      <c r="I74" s="8">
        <v>1</v>
      </c>
      <c r="J74" s="2">
        <v>60000</v>
      </c>
      <c r="K74" s="2" t="s">
        <v>137</v>
      </c>
      <c r="L74" s="2">
        <v>1</v>
      </c>
    </row>
    <row r="75" spans="1:12" ht="15" customHeight="1">
      <c r="A75" s="8">
        <v>90010001</v>
      </c>
      <c r="B75" s="9" t="s">
        <v>223</v>
      </c>
      <c r="C75" s="8">
        <v>1</v>
      </c>
      <c r="D75" s="8">
        <v>2</v>
      </c>
      <c r="E75" s="10" t="s">
        <v>31</v>
      </c>
      <c r="F75" s="8">
        <v>1</v>
      </c>
      <c r="G75" s="8">
        <v>0</v>
      </c>
      <c r="H75" s="8">
        <v>2</v>
      </c>
      <c r="I75" s="8">
        <v>1</v>
      </c>
      <c r="J75" s="2">
        <v>1000</v>
      </c>
      <c r="K75" s="2" t="s">
        <v>137</v>
      </c>
      <c r="L75" s="2">
        <v>1</v>
      </c>
    </row>
    <row r="76" spans="1:12" ht="14.1" customHeight="1">
      <c r="A76" s="8">
        <v>90010002</v>
      </c>
      <c r="B76" s="9" t="s">
        <v>225</v>
      </c>
      <c r="C76" s="8">
        <v>1</v>
      </c>
      <c r="D76" s="8">
        <v>2</v>
      </c>
      <c r="E76" s="10" t="s">
        <v>33</v>
      </c>
      <c r="F76" s="8">
        <v>3</v>
      </c>
      <c r="G76" s="8">
        <v>0</v>
      </c>
      <c r="H76" s="8">
        <v>2</v>
      </c>
      <c r="I76" s="8">
        <v>1</v>
      </c>
      <c r="J76" s="2">
        <v>1500</v>
      </c>
      <c r="K76" s="2" t="s">
        <v>137</v>
      </c>
      <c r="L76" s="2">
        <v>1</v>
      </c>
    </row>
    <row r="77" spans="1:12" ht="14.1" customHeight="1">
      <c r="A77" s="8">
        <v>90010003</v>
      </c>
      <c r="B77" s="9" t="s">
        <v>226</v>
      </c>
      <c r="C77" s="8">
        <v>1</v>
      </c>
      <c r="D77" s="8">
        <v>2</v>
      </c>
      <c r="E77" s="10" t="s">
        <v>34</v>
      </c>
      <c r="F77" s="8">
        <v>5</v>
      </c>
      <c r="G77" s="8">
        <v>0</v>
      </c>
      <c r="H77" s="8">
        <v>2</v>
      </c>
      <c r="I77" s="8">
        <v>1</v>
      </c>
      <c r="J77" s="2">
        <v>2000</v>
      </c>
      <c r="K77" s="2" t="s">
        <v>137</v>
      </c>
      <c r="L77" s="2">
        <v>1</v>
      </c>
    </row>
    <row r="78" spans="1:12" ht="14.1" customHeight="1">
      <c r="A78" s="8">
        <v>90010004</v>
      </c>
      <c r="B78" s="9" t="s">
        <v>227</v>
      </c>
      <c r="C78" s="8">
        <v>1</v>
      </c>
      <c r="D78" s="8">
        <v>2</v>
      </c>
      <c r="E78" s="10" t="s">
        <v>35</v>
      </c>
      <c r="F78" s="8">
        <v>7</v>
      </c>
      <c r="G78" s="8">
        <v>0</v>
      </c>
      <c r="H78" s="8">
        <v>2</v>
      </c>
      <c r="I78" s="8">
        <v>1</v>
      </c>
      <c r="J78" s="2">
        <v>2500</v>
      </c>
      <c r="K78" s="2" t="s">
        <v>137</v>
      </c>
      <c r="L78" s="2">
        <v>1</v>
      </c>
    </row>
    <row r="79" spans="1:12" ht="14.1" customHeight="1">
      <c r="A79" s="8">
        <v>90010005</v>
      </c>
      <c r="B79" s="9" t="s">
        <v>228</v>
      </c>
      <c r="C79" s="8">
        <v>1</v>
      </c>
      <c r="D79" s="8">
        <v>2</v>
      </c>
      <c r="E79" s="10" t="s">
        <v>36</v>
      </c>
      <c r="F79" s="8">
        <v>9</v>
      </c>
      <c r="G79" s="8">
        <v>0</v>
      </c>
      <c r="H79" s="8">
        <v>2</v>
      </c>
      <c r="I79" s="8">
        <v>1</v>
      </c>
      <c r="J79" s="2">
        <v>3000</v>
      </c>
      <c r="K79" s="2" t="s">
        <v>137</v>
      </c>
      <c r="L79" s="2">
        <v>1</v>
      </c>
    </row>
    <row r="80" spans="1:12" ht="14.1" customHeight="1">
      <c r="A80" s="8">
        <v>90010006</v>
      </c>
      <c r="B80" s="9" t="s">
        <v>229</v>
      </c>
      <c r="C80" s="8">
        <v>1</v>
      </c>
      <c r="D80" s="8">
        <v>2</v>
      </c>
      <c r="E80" s="10" t="s">
        <v>38</v>
      </c>
      <c r="F80" s="8">
        <v>10</v>
      </c>
      <c r="G80" s="8">
        <v>0</v>
      </c>
      <c r="H80" s="8">
        <v>2</v>
      </c>
      <c r="I80" s="8">
        <v>1</v>
      </c>
      <c r="J80" s="2">
        <v>3500</v>
      </c>
      <c r="K80" s="2" t="s">
        <v>137</v>
      </c>
      <c r="L80" s="2">
        <v>1</v>
      </c>
    </row>
    <row r="81" spans="1:12" ht="14.1" customHeight="1">
      <c r="A81" s="8">
        <v>90010007</v>
      </c>
      <c r="B81" s="9" t="s">
        <v>230</v>
      </c>
      <c r="C81" s="8">
        <v>1</v>
      </c>
      <c r="D81" s="8">
        <v>2</v>
      </c>
      <c r="E81" s="10" t="s">
        <v>39</v>
      </c>
      <c r="F81" s="8">
        <v>11</v>
      </c>
      <c r="G81" s="8">
        <v>0</v>
      </c>
      <c r="H81" s="8">
        <v>2</v>
      </c>
      <c r="I81" s="8">
        <v>1</v>
      </c>
      <c r="J81" s="2">
        <v>4000</v>
      </c>
      <c r="K81" s="2" t="s">
        <v>137</v>
      </c>
      <c r="L81" s="2">
        <v>1</v>
      </c>
    </row>
    <row r="82" spans="1:12" ht="14.1" customHeight="1">
      <c r="A82" s="8">
        <v>90010008</v>
      </c>
      <c r="B82" s="9" t="s">
        <v>231</v>
      </c>
      <c r="C82" s="8">
        <v>1</v>
      </c>
      <c r="D82" s="8">
        <v>2</v>
      </c>
      <c r="E82" s="10" t="s">
        <v>40</v>
      </c>
      <c r="F82" s="8">
        <v>12</v>
      </c>
      <c r="G82" s="8">
        <v>0</v>
      </c>
      <c r="H82" s="8">
        <v>2</v>
      </c>
      <c r="I82" s="8">
        <v>1</v>
      </c>
      <c r="J82" s="2">
        <v>4500</v>
      </c>
      <c r="K82" s="2" t="s">
        <v>137</v>
      </c>
      <c r="L82" s="2">
        <v>1</v>
      </c>
    </row>
    <row r="83" spans="1:12" ht="14.1" customHeight="1">
      <c r="A83" s="8">
        <v>90010009</v>
      </c>
      <c r="B83" s="9" t="s">
        <v>232</v>
      </c>
      <c r="C83" s="8">
        <v>1</v>
      </c>
      <c r="D83" s="8">
        <v>2</v>
      </c>
      <c r="E83" s="10" t="s">
        <v>41</v>
      </c>
      <c r="F83" s="8">
        <v>13</v>
      </c>
      <c r="G83" s="8">
        <v>0</v>
      </c>
      <c r="H83" s="8">
        <v>2</v>
      </c>
      <c r="I83" s="8">
        <v>1</v>
      </c>
      <c r="J83" s="2">
        <v>5000</v>
      </c>
      <c r="K83" s="2" t="s">
        <v>137</v>
      </c>
      <c r="L83" s="2">
        <v>1</v>
      </c>
    </row>
    <row r="84" spans="1:12" ht="14.1" customHeight="1">
      <c r="A84" s="8">
        <v>90010010</v>
      </c>
      <c r="B84" s="9" t="s">
        <v>233</v>
      </c>
      <c r="C84" s="8">
        <v>1</v>
      </c>
      <c r="D84" s="8">
        <v>2</v>
      </c>
      <c r="E84" s="10" t="s">
        <v>42</v>
      </c>
      <c r="F84" s="8">
        <v>14</v>
      </c>
      <c r="G84" s="8">
        <v>0</v>
      </c>
      <c r="H84" s="8">
        <v>2</v>
      </c>
      <c r="I84" s="8">
        <v>1</v>
      </c>
      <c r="J84" s="2">
        <v>6000</v>
      </c>
      <c r="K84" s="2" t="s">
        <v>137</v>
      </c>
      <c r="L84" s="2">
        <v>1</v>
      </c>
    </row>
    <row r="85" spans="1:12" ht="14.1" customHeight="1">
      <c r="A85" s="8">
        <v>90010011</v>
      </c>
      <c r="B85" s="9" t="s">
        <v>234</v>
      </c>
      <c r="C85" s="8">
        <v>1</v>
      </c>
      <c r="D85" s="8">
        <v>2</v>
      </c>
      <c r="E85" s="10" t="s">
        <v>43</v>
      </c>
      <c r="F85" s="8">
        <v>15</v>
      </c>
      <c r="G85" s="8">
        <v>0</v>
      </c>
      <c r="H85" s="8">
        <v>2</v>
      </c>
      <c r="I85" s="8">
        <v>1</v>
      </c>
      <c r="J85" s="2">
        <v>7000</v>
      </c>
      <c r="K85" s="2" t="s">
        <v>137</v>
      </c>
      <c r="L85" s="2">
        <v>1</v>
      </c>
    </row>
    <row r="86" spans="1:12" ht="14.1" customHeight="1">
      <c r="A86" s="8">
        <v>90010012</v>
      </c>
      <c r="B86" s="9" t="s">
        <v>235</v>
      </c>
      <c r="C86" s="8">
        <v>1</v>
      </c>
      <c r="D86" s="8">
        <v>2</v>
      </c>
      <c r="E86" s="10" t="s">
        <v>44</v>
      </c>
      <c r="F86" s="8">
        <v>16</v>
      </c>
      <c r="G86" s="8">
        <v>0</v>
      </c>
      <c r="H86" s="8">
        <v>2</v>
      </c>
      <c r="I86" s="8">
        <v>1</v>
      </c>
      <c r="J86" s="2">
        <v>8000</v>
      </c>
      <c r="K86" s="2" t="s">
        <v>137</v>
      </c>
      <c r="L86" s="2">
        <v>1</v>
      </c>
    </row>
    <row r="87" spans="1:12" ht="14.1" customHeight="1">
      <c r="A87" s="8">
        <v>90010013</v>
      </c>
      <c r="B87" s="9" t="s">
        <v>237</v>
      </c>
      <c r="C87" s="8">
        <v>1</v>
      </c>
      <c r="D87" s="8">
        <v>2</v>
      </c>
      <c r="E87" s="10" t="s">
        <v>46</v>
      </c>
      <c r="F87" s="8">
        <v>17</v>
      </c>
      <c r="G87" s="8">
        <v>0</v>
      </c>
      <c r="H87" s="8">
        <v>2</v>
      </c>
      <c r="I87" s="8">
        <v>1</v>
      </c>
      <c r="J87" s="2">
        <v>9000</v>
      </c>
      <c r="K87" s="2" t="s">
        <v>137</v>
      </c>
      <c r="L87" s="2">
        <v>1</v>
      </c>
    </row>
    <row r="88" spans="1:12" ht="14.1" customHeight="1">
      <c r="A88" s="8">
        <v>90010014</v>
      </c>
      <c r="B88" s="9" t="s">
        <v>238</v>
      </c>
      <c r="C88" s="8">
        <v>1</v>
      </c>
      <c r="D88" s="8">
        <v>2</v>
      </c>
      <c r="E88" s="10" t="s">
        <v>47</v>
      </c>
      <c r="F88" s="8">
        <v>18</v>
      </c>
      <c r="G88" s="8">
        <v>0</v>
      </c>
      <c r="H88" s="8">
        <v>2</v>
      </c>
      <c r="I88" s="8">
        <v>1</v>
      </c>
      <c r="J88" s="2">
        <v>10000</v>
      </c>
      <c r="K88" s="2" t="s">
        <v>137</v>
      </c>
      <c r="L88" s="2">
        <v>1</v>
      </c>
    </row>
    <row r="89" spans="1:12" ht="15" customHeight="1">
      <c r="A89" s="8">
        <v>90010015</v>
      </c>
      <c r="B89" s="9" t="s">
        <v>239</v>
      </c>
      <c r="C89" s="8">
        <v>1</v>
      </c>
      <c r="D89" s="8">
        <v>2</v>
      </c>
      <c r="E89" s="10" t="s">
        <v>49</v>
      </c>
      <c r="F89" s="8">
        <v>20</v>
      </c>
      <c r="G89" s="8">
        <v>0</v>
      </c>
      <c r="H89" s="8">
        <v>2</v>
      </c>
      <c r="I89" s="8">
        <v>1</v>
      </c>
      <c r="J89" s="2">
        <v>12000</v>
      </c>
      <c r="K89" s="2" t="s">
        <v>137</v>
      </c>
      <c r="L89" s="2">
        <v>1</v>
      </c>
    </row>
    <row r="90" spans="1:12" ht="15" customHeight="1">
      <c r="A90" s="8">
        <v>90010016</v>
      </c>
      <c r="B90" s="9" t="s">
        <v>246</v>
      </c>
      <c r="C90" s="8">
        <v>1</v>
      </c>
      <c r="D90" s="8">
        <v>2</v>
      </c>
      <c r="E90" s="10" t="s">
        <v>56</v>
      </c>
      <c r="F90" s="8">
        <v>21</v>
      </c>
      <c r="G90" s="8">
        <v>0</v>
      </c>
      <c r="H90" s="8">
        <v>2</v>
      </c>
      <c r="I90" s="8">
        <v>1</v>
      </c>
      <c r="J90" s="2">
        <v>15000</v>
      </c>
      <c r="K90" s="2" t="s">
        <v>137</v>
      </c>
      <c r="L90" s="2">
        <v>1</v>
      </c>
    </row>
    <row r="91" spans="1:12" ht="15" customHeight="1">
      <c r="A91" s="8">
        <v>90010017</v>
      </c>
      <c r="B91" s="9" t="s">
        <v>247</v>
      </c>
      <c r="C91" s="8">
        <v>1</v>
      </c>
      <c r="D91" s="8">
        <v>2</v>
      </c>
      <c r="E91" s="10" t="s">
        <v>57</v>
      </c>
      <c r="F91" s="8">
        <v>22</v>
      </c>
      <c r="G91" s="8">
        <v>0</v>
      </c>
      <c r="H91" s="8">
        <v>2</v>
      </c>
      <c r="I91" s="8">
        <v>1</v>
      </c>
      <c r="J91" s="2">
        <v>18000</v>
      </c>
      <c r="K91" s="2" t="s">
        <v>137</v>
      </c>
      <c r="L91" s="2">
        <v>1</v>
      </c>
    </row>
    <row r="92" spans="1:12" ht="15" customHeight="1">
      <c r="A92" s="8">
        <v>90010018</v>
      </c>
      <c r="B92" s="9" t="s">
        <v>248</v>
      </c>
      <c r="C92" s="8">
        <v>1</v>
      </c>
      <c r="D92" s="8">
        <v>2</v>
      </c>
      <c r="E92" s="10" t="s">
        <v>58</v>
      </c>
      <c r="F92" s="8">
        <v>24</v>
      </c>
      <c r="G92" s="8">
        <v>0</v>
      </c>
      <c r="H92" s="8">
        <v>2</v>
      </c>
      <c r="I92" s="8">
        <v>1</v>
      </c>
      <c r="J92" s="2">
        <v>20000</v>
      </c>
      <c r="K92" s="2" t="s">
        <v>137</v>
      </c>
      <c r="L92" s="2">
        <v>1</v>
      </c>
    </row>
    <row r="93" spans="1:12" ht="15" customHeight="1">
      <c r="A93" s="8">
        <v>90010019</v>
      </c>
      <c r="B93" s="9" t="s">
        <v>213</v>
      </c>
      <c r="C93" s="8">
        <v>1</v>
      </c>
      <c r="D93" s="8">
        <v>2</v>
      </c>
      <c r="E93" s="10" t="s">
        <v>59</v>
      </c>
      <c r="F93" s="8">
        <v>25</v>
      </c>
      <c r="G93" s="8">
        <v>0</v>
      </c>
      <c r="H93" s="8">
        <v>2</v>
      </c>
      <c r="I93" s="8">
        <v>1</v>
      </c>
      <c r="J93" s="2">
        <v>25000</v>
      </c>
      <c r="K93" s="2" t="s">
        <v>137</v>
      </c>
      <c r="L93" s="2">
        <v>1</v>
      </c>
    </row>
    <row r="94" spans="1:12" ht="15" customHeight="1">
      <c r="A94" s="8">
        <v>90010020</v>
      </c>
      <c r="B94" s="9" t="s">
        <v>287</v>
      </c>
      <c r="C94" s="8">
        <v>1</v>
      </c>
      <c r="D94" s="8">
        <v>2</v>
      </c>
      <c r="E94" s="10" t="s">
        <v>108</v>
      </c>
      <c r="F94" s="8">
        <v>26</v>
      </c>
      <c r="G94" s="8">
        <v>0</v>
      </c>
      <c r="H94" s="8">
        <v>2</v>
      </c>
      <c r="I94" s="8">
        <v>1</v>
      </c>
      <c r="J94" s="2">
        <v>30000</v>
      </c>
      <c r="K94" s="2" t="s">
        <v>137</v>
      </c>
      <c r="L94" s="2">
        <v>1</v>
      </c>
    </row>
    <row r="95" spans="1:12" ht="15" customHeight="1">
      <c r="A95" s="8">
        <v>90010021</v>
      </c>
      <c r="B95" s="9" t="s">
        <v>288</v>
      </c>
      <c r="C95" s="8">
        <v>1</v>
      </c>
      <c r="D95" s="8">
        <v>2</v>
      </c>
      <c r="E95" s="10" t="s">
        <v>109</v>
      </c>
      <c r="F95" s="8">
        <v>28</v>
      </c>
      <c r="G95" s="8">
        <v>0</v>
      </c>
      <c r="H95" s="8">
        <v>2</v>
      </c>
      <c r="I95" s="8">
        <v>1</v>
      </c>
      <c r="J95" s="2">
        <v>35000</v>
      </c>
      <c r="K95" s="2" t="s">
        <v>137</v>
      </c>
      <c r="L95" s="2">
        <v>1</v>
      </c>
    </row>
    <row r="96" spans="1:12" ht="15" customHeight="1">
      <c r="A96" s="8">
        <v>90010022</v>
      </c>
      <c r="B96" s="9" t="s">
        <v>289</v>
      </c>
      <c r="C96" s="8">
        <v>1</v>
      </c>
      <c r="D96" s="8">
        <v>2</v>
      </c>
      <c r="E96" s="10" t="s">
        <v>110</v>
      </c>
      <c r="F96" s="8">
        <v>29</v>
      </c>
      <c r="G96" s="8">
        <v>0</v>
      </c>
      <c r="H96" s="8">
        <v>2</v>
      </c>
      <c r="I96" s="8">
        <v>1</v>
      </c>
      <c r="J96" s="2">
        <v>40000</v>
      </c>
      <c r="K96" s="2" t="s">
        <v>137</v>
      </c>
      <c r="L96" s="2">
        <v>1</v>
      </c>
    </row>
    <row r="97" spans="1:12" ht="15" customHeight="1">
      <c r="A97" s="8">
        <v>90010023</v>
      </c>
      <c r="B97" s="9" t="s">
        <v>290</v>
      </c>
      <c r="C97" s="8">
        <v>1</v>
      </c>
      <c r="D97" s="8">
        <v>2</v>
      </c>
      <c r="E97" s="10" t="s">
        <v>111</v>
      </c>
      <c r="F97" s="8">
        <v>30</v>
      </c>
      <c r="G97" s="8">
        <v>0</v>
      </c>
      <c r="H97" s="8">
        <v>2</v>
      </c>
      <c r="I97" s="8">
        <v>1</v>
      </c>
      <c r="J97" s="2">
        <v>50000</v>
      </c>
      <c r="K97" s="2" t="s">
        <v>137</v>
      </c>
      <c r="L97" s="2">
        <v>1</v>
      </c>
    </row>
    <row r="98" spans="1:12" ht="15" customHeight="1">
      <c r="A98" s="8">
        <v>90010024</v>
      </c>
      <c r="B98" s="9" t="s">
        <v>291</v>
      </c>
      <c r="C98" s="8">
        <v>1</v>
      </c>
      <c r="D98" s="8">
        <v>2</v>
      </c>
      <c r="E98" s="10" t="s">
        <v>116</v>
      </c>
      <c r="F98" s="8">
        <v>32</v>
      </c>
      <c r="G98" s="8">
        <v>0</v>
      </c>
      <c r="H98" s="8">
        <v>2</v>
      </c>
      <c r="I98" s="8">
        <v>1</v>
      </c>
      <c r="J98" s="2">
        <v>60000</v>
      </c>
      <c r="K98" s="2" t="s">
        <v>137</v>
      </c>
      <c r="L98" s="2">
        <v>1</v>
      </c>
    </row>
    <row r="99" spans="1:12" ht="12">
      <c r="A99" s="8">
        <v>90010025</v>
      </c>
      <c r="B99" s="9" t="s">
        <v>292</v>
      </c>
      <c r="C99" s="8">
        <v>1</v>
      </c>
      <c r="D99" s="8">
        <v>2</v>
      </c>
      <c r="E99" s="10" t="s">
        <v>117</v>
      </c>
      <c r="F99" s="8">
        <v>33</v>
      </c>
      <c r="G99" s="8">
        <v>0</v>
      </c>
      <c r="H99" s="8">
        <v>2</v>
      </c>
      <c r="I99" s="8">
        <v>1</v>
      </c>
      <c r="J99" s="2">
        <v>80000</v>
      </c>
      <c r="K99" s="2" t="s">
        <v>137</v>
      </c>
      <c r="L99" s="2">
        <v>1</v>
      </c>
    </row>
    <row r="100" spans="1:12" ht="12">
      <c r="A100" s="8">
        <v>90010026</v>
      </c>
      <c r="B100" s="9" t="s">
        <v>293</v>
      </c>
      <c r="C100" s="8">
        <v>1</v>
      </c>
      <c r="D100" s="8">
        <v>2</v>
      </c>
      <c r="E100" s="10" t="s">
        <v>118</v>
      </c>
      <c r="F100" s="8">
        <v>34</v>
      </c>
      <c r="G100" s="8">
        <v>0</v>
      </c>
      <c r="H100" s="8">
        <v>2</v>
      </c>
      <c r="I100" s="8">
        <v>1</v>
      </c>
      <c r="J100" s="2">
        <v>100000</v>
      </c>
      <c r="K100" s="2" t="s">
        <v>137</v>
      </c>
      <c r="L100" s="2">
        <v>1</v>
      </c>
    </row>
    <row r="101" spans="1:12" ht="12">
      <c r="A101" s="8">
        <v>90010027</v>
      </c>
      <c r="B101" s="9" t="s">
        <v>294</v>
      </c>
      <c r="C101" s="8">
        <v>1</v>
      </c>
      <c r="D101" s="8">
        <v>2</v>
      </c>
      <c r="E101" s="10" t="s">
        <v>119</v>
      </c>
      <c r="F101" s="8">
        <v>36</v>
      </c>
      <c r="G101" s="8">
        <v>0</v>
      </c>
      <c r="H101" s="8">
        <v>2</v>
      </c>
      <c r="I101" s="8">
        <v>1</v>
      </c>
      <c r="J101" s="2">
        <v>120000</v>
      </c>
      <c r="K101" s="2" t="s">
        <v>137</v>
      </c>
      <c r="L101" s="2">
        <v>1</v>
      </c>
    </row>
    <row r="102" spans="1:12" ht="12">
      <c r="A102" s="8">
        <v>90010028</v>
      </c>
      <c r="B102" s="9" t="s">
        <v>296</v>
      </c>
      <c r="C102" s="8">
        <v>1</v>
      </c>
      <c r="D102" s="8">
        <v>2</v>
      </c>
      <c r="E102" s="10" t="s">
        <v>121</v>
      </c>
      <c r="F102" s="8">
        <v>37</v>
      </c>
      <c r="G102" s="8">
        <v>0</v>
      </c>
      <c r="H102" s="8">
        <v>2</v>
      </c>
      <c r="I102" s="8">
        <v>1</v>
      </c>
      <c r="J102" s="2">
        <v>150000</v>
      </c>
      <c r="K102" s="2" t="s">
        <v>137</v>
      </c>
      <c r="L102" s="2">
        <v>1</v>
      </c>
    </row>
    <row r="103" spans="1:12" ht="12">
      <c r="A103" s="8">
        <v>90010029</v>
      </c>
      <c r="B103" s="9" t="s">
        <v>297</v>
      </c>
      <c r="C103" s="8">
        <v>1</v>
      </c>
      <c r="D103" s="8">
        <v>2</v>
      </c>
      <c r="E103" s="10" t="s">
        <v>122</v>
      </c>
      <c r="F103" s="8">
        <v>40</v>
      </c>
      <c r="G103" s="8">
        <v>0</v>
      </c>
      <c r="H103" s="8">
        <v>2</v>
      </c>
      <c r="I103" s="8">
        <v>1</v>
      </c>
      <c r="J103" s="2">
        <v>180000</v>
      </c>
      <c r="K103" s="2" t="s">
        <v>137</v>
      </c>
      <c r="L103" s="2">
        <v>1</v>
      </c>
    </row>
    <row r="104" spans="1:12" ht="12">
      <c r="A104" s="8">
        <v>90010030</v>
      </c>
      <c r="B104" s="9" t="s">
        <v>298</v>
      </c>
      <c r="C104" s="8">
        <v>1</v>
      </c>
      <c r="D104" s="8">
        <v>2</v>
      </c>
      <c r="E104" s="10" t="s">
        <v>123</v>
      </c>
      <c r="F104" s="8">
        <v>42</v>
      </c>
      <c r="G104" s="8">
        <v>0</v>
      </c>
      <c r="H104" s="8">
        <v>2</v>
      </c>
      <c r="I104" s="8">
        <v>1</v>
      </c>
      <c r="J104" s="2">
        <v>220000</v>
      </c>
      <c r="K104" s="2" t="s">
        <v>137</v>
      </c>
      <c r="L104" s="2">
        <v>1</v>
      </c>
    </row>
    <row r="105" spans="1:12" ht="12">
      <c r="A105" s="8">
        <v>90010031</v>
      </c>
      <c r="B105" s="9" t="s">
        <v>299</v>
      </c>
      <c r="C105" s="8">
        <v>1</v>
      </c>
      <c r="D105" s="8">
        <v>2</v>
      </c>
      <c r="E105" s="10" t="s">
        <v>124</v>
      </c>
      <c r="F105" s="8">
        <v>46</v>
      </c>
      <c r="G105" s="8">
        <v>0</v>
      </c>
      <c r="H105" s="8">
        <v>2</v>
      </c>
      <c r="I105" s="8">
        <v>1</v>
      </c>
      <c r="J105" s="2">
        <v>280000</v>
      </c>
      <c r="K105" s="2" t="s">
        <v>137</v>
      </c>
      <c r="L105" s="2">
        <v>1</v>
      </c>
    </row>
    <row r="106" spans="1:12" ht="12">
      <c r="A106" s="8">
        <v>90010032</v>
      </c>
      <c r="B106" s="9" t="s">
        <v>300</v>
      </c>
      <c r="C106" s="8">
        <v>1</v>
      </c>
      <c r="D106" s="8">
        <v>2</v>
      </c>
      <c r="E106" s="10" t="s">
        <v>125</v>
      </c>
      <c r="F106" s="8">
        <v>48</v>
      </c>
      <c r="G106" s="8">
        <v>0</v>
      </c>
      <c r="H106" s="8">
        <v>2</v>
      </c>
      <c r="I106" s="8">
        <v>1</v>
      </c>
      <c r="J106" s="2">
        <v>300000</v>
      </c>
      <c r="K106" s="2" t="s">
        <v>144</v>
      </c>
      <c r="L106" s="2">
        <v>1</v>
      </c>
    </row>
    <row r="107" spans="1:12" ht="12">
      <c r="A107" s="8">
        <v>90010033</v>
      </c>
      <c r="B107" s="9" t="s">
        <v>301</v>
      </c>
      <c r="C107" s="8">
        <v>1</v>
      </c>
      <c r="D107" s="8">
        <v>2</v>
      </c>
      <c r="E107" s="10" t="s">
        <v>126</v>
      </c>
      <c r="F107" s="8">
        <v>52</v>
      </c>
      <c r="G107" s="8">
        <v>0</v>
      </c>
      <c r="H107" s="8">
        <v>2</v>
      </c>
      <c r="I107" s="8">
        <v>1</v>
      </c>
      <c r="J107" s="2">
        <v>320000</v>
      </c>
      <c r="K107" s="2" t="s">
        <v>145</v>
      </c>
      <c r="L107" s="2">
        <v>1</v>
      </c>
    </row>
    <row r="108" spans="1:12" ht="12">
      <c r="A108" s="8">
        <v>90010034</v>
      </c>
      <c r="B108" s="9" t="s">
        <v>302</v>
      </c>
      <c r="C108" s="8">
        <v>1</v>
      </c>
      <c r="D108" s="8">
        <v>2</v>
      </c>
      <c r="E108" s="10" t="s">
        <v>127</v>
      </c>
      <c r="F108" s="8">
        <v>54</v>
      </c>
      <c r="G108" s="8">
        <v>0</v>
      </c>
      <c r="H108" s="8">
        <v>2</v>
      </c>
      <c r="I108" s="8">
        <v>1</v>
      </c>
      <c r="J108" s="2">
        <v>350000</v>
      </c>
      <c r="K108" s="2" t="s">
        <v>146</v>
      </c>
      <c r="L108" s="2">
        <v>1</v>
      </c>
    </row>
    <row r="109" spans="1:12" ht="12">
      <c r="A109" s="8">
        <v>90010035</v>
      </c>
      <c r="B109" s="9" t="s">
        <v>303</v>
      </c>
      <c r="C109" s="8">
        <v>1</v>
      </c>
      <c r="D109" s="8">
        <v>2</v>
      </c>
      <c r="E109" s="10" t="s">
        <v>128</v>
      </c>
      <c r="F109" s="8">
        <v>58</v>
      </c>
      <c r="G109" s="8">
        <v>0</v>
      </c>
      <c r="H109" s="8">
        <v>2</v>
      </c>
      <c r="I109" s="8">
        <v>1</v>
      </c>
      <c r="J109" s="2">
        <v>380000</v>
      </c>
      <c r="K109" s="2" t="s">
        <v>147</v>
      </c>
      <c r="L109" s="2">
        <v>1</v>
      </c>
    </row>
    <row r="110" spans="1:12" ht="12">
      <c r="A110" s="8">
        <v>90010201</v>
      </c>
      <c r="B110" s="9" t="s">
        <v>457</v>
      </c>
      <c r="C110" s="8">
        <v>1</v>
      </c>
      <c r="D110" s="8">
        <v>3</v>
      </c>
      <c r="E110" s="10" t="s">
        <v>139</v>
      </c>
      <c r="F110" s="8">
        <v>2</v>
      </c>
      <c r="G110" s="8">
        <v>10</v>
      </c>
      <c r="H110" s="8">
        <v>3</v>
      </c>
      <c r="I110" s="8">
        <v>1</v>
      </c>
      <c r="J110" s="2">
        <v>1000</v>
      </c>
      <c r="K110" s="2" t="s">
        <v>148</v>
      </c>
      <c r="L110" s="2">
        <v>1</v>
      </c>
    </row>
    <row r="111" spans="1:12" ht="12">
      <c r="A111" s="8">
        <v>90010202</v>
      </c>
      <c r="B111" s="9" t="s">
        <v>241</v>
      </c>
      <c r="C111" s="8">
        <v>1</v>
      </c>
      <c r="D111" s="8">
        <v>3</v>
      </c>
      <c r="E111" s="10" t="s">
        <v>51</v>
      </c>
      <c r="F111" s="8">
        <v>5</v>
      </c>
      <c r="G111" s="8">
        <v>10</v>
      </c>
      <c r="H111" s="8">
        <v>3</v>
      </c>
      <c r="I111" s="8">
        <v>1</v>
      </c>
      <c r="J111" s="2">
        <v>2000</v>
      </c>
      <c r="K111" s="2" t="s">
        <v>149</v>
      </c>
      <c r="L111" s="2">
        <v>1</v>
      </c>
    </row>
    <row r="112" spans="1:12" ht="12">
      <c r="A112" s="8">
        <v>90010203</v>
      </c>
      <c r="B112" s="9" t="s">
        <v>307</v>
      </c>
      <c r="C112" s="8">
        <v>1</v>
      </c>
      <c r="D112" s="8">
        <v>3</v>
      </c>
      <c r="E112" s="10" t="s">
        <v>140</v>
      </c>
      <c r="F112" s="8">
        <v>8</v>
      </c>
      <c r="G112" s="8">
        <v>50</v>
      </c>
      <c r="H112" s="8">
        <v>3</v>
      </c>
      <c r="I112" s="8">
        <v>1</v>
      </c>
      <c r="J112" s="2">
        <v>3000</v>
      </c>
      <c r="K112" s="2" t="s">
        <v>150</v>
      </c>
      <c r="L112" s="2">
        <v>1</v>
      </c>
    </row>
    <row r="113" spans="1:12" ht="12">
      <c r="A113" s="8">
        <v>90010204</v>
      </c>
      <c r="B113" s="9" t="s">
        <v>456</v>
      </c>
      <c r="C113" s="8">
        <v>1</v>
      </c>
      <c r="D113" s="8">
        <v>3</v>
      </c>
      <c r="E113" s="10" t="s">
        <v>141</v>
      </c>
      <c r="F113" s="8">
        <v>18</v>
      </c>
      <c r="G113" s="8">
        <v>350</v>
      </c>
      <c r="H113" s="8">
        <v>3</v>
      </c>
      <c r="I113" s="8">
        <v>1</v>
      </c>
      <c r="J113" s="2">
        <v>5000</v>
      </c>
      <c r="K113" s="2" t="s">
        <v>151</v>
      </c>
      <c r="L113" s="2">
        <v>1</v>
      </c>
    </row>
    <row r="114" spans="1:12" ht="12">
      <c r="A114" s="8">
        <v>90010205</v>
      </c>
      <c r="B114" s="9" t="s">
        <v>458</v>
      </c>
      <c r="C114" s="8">
        <v>1</v>
      </c>
      <c r="D114" s="8">
        <v>3</v>
      </c>
      <c r="E114" s="10" t="s">
        <v>45</v>
      </c>
      <c r="F114" s="8">
        <v>26</v>
      </c>
      <c r="G114" s="8">
        <v>750</v>
      </c>
      <c r="H114" s="8">
        <v>3</v>
      </c>
      <c r="I114" s="8">
        <v>1</v>
      </c>
      <c r="J114" s="2">
        <v>15000</v>
      </c>
      <c r="K114" s="2" t="s">
        <v>152</v>
      </c>
      <c r="L114" s="2">
        <v>1</v>
      </c>
    </row>
    <row r="115" spans="1:12" ht="12">
      <c r="A115" s="8">
        <v>90010206</v>
      </c>
      <c r="B115" s="9" t="s">
        <v>459</v>
      </c>
      <c r="C115" s="8">
        <v>1</v>
      </c>
      <c r="D115" s="8">
        <v>3</v>
      </c>
      <c r="E115" s="10" t="s">
        <v>120</v>
      </c>
      <c r="F115" s="8">
        <v>22</v>
      </c>
      <c r="G115" s="8">
        <v>600</v>
      </c>
      <c r="H115" s="8">
        <v>3</v>
      </c>
      <c r="I115" s="8">
        <v>1</v>
      </c>
      <c r="J115" s="2">
        <v>8000</v>
      </c>
      <c r="K115" s="2" t="s">
        <v>153</v>
      </c>
      <c r="L115" s="2">
        <v>1</v>
      </c>
    </row>
    <row r="116" spans="1:12" ht="12">
      <c r="A116" s="8">
        <v>90010207</v>
      </c>
      <c r="B116" s="9" t="s">
        <v>460</v>
      </c>
      <c r="C116" s="8">
        <v>1</v>
      </c>
      <c r="D116" s="8">
        <v>3</v>
      </c>
      <c r="E116" s="10" t="s">
        <v>138</v>
      </c>
      <c r="F116" s="8">
        <v>30</v>
      </c>
      <c r="G116" s="8">
        <v>1000</v>
      </c>
      <c r="H116" s="8">
        <v>3</v>
      </c>
      <c r="I116" s="8">
        <v>1</v>
      </c>
      <c r="J116" s="2">
        <v>30000</v>
      </c>
      <c r="K116" s="2" t="s">
        <v>154</v>
      </c>
      <c r="L116" s="2">
        <v>1</v>
      </c>
    </row>
    <row r="117" spans="1:12" ht="18" customHeight="1">
      <c r="A117" s="8">
        <v>90010208</v>
      </c>
      <c r="B117" s="9" t="s">
        <v>462</v>
      </c>
      <c r="C117" s="8">
        <v>1</v>
      </c>
      <c r="D117" s="8">
        <v>3</v>
      </c>
      <c r="E117" s="10" t="s">
        <v>142</v>
      </c>
      <c r="F117" s="8">
        <v>34</v>
      </c>
      <c r="G117" s="8">
        <v>1600</v>
      </c>
      <c r="H117" s="8">
        <v>3</v>
      </c>
      <c r="I117" s="8">
        <v>1</v>
      </c>
      <c r="J117" s="2">
        <v>100000</v>
      </c>
      <c r="K117" s="2" t="s">
        <v>155</v>
      </c>
      <c r="L117" s="2">
        <v>1</v>
      </c>
    </row>
    <row r="118" spans="1:12" ht="14.1" customHeight="1">
      <c r="A118" s="8">
        <v>90010209</v>
      </c>
      <c r="B118" s="9" t="s">
        <v>461</v>
      </c>
      <c r="C118" s="8">
        <v>1</v>
      </c>
      <c r="D118" s="8">
        <v>3</v>
      </c>
      <c r="E118" s="10" t="s">
        <v>32</v>
      </c>
      <c r="F118" s="8">
        <v>39</v>
      </c>
      <c r="G118" s="8">
        <v>2000</v>
      </c>
      <c r="H118" s="8">
        <v>3</v>
      </c>
      <c r="I118" s="8">
        <v>1</v>
      </c>
      <c r="J118" s="2">
        <v>150000</v>
      </c>
      <c r="K118" s="2" t="s">
        <v>156</v>
      </c>
      <c r="L118" s="2">
        <v>1</v>
      </c>
    </row>
    <row r="119" spans="1:12" ht="15" customHeight="1">
      <c r="A119" s="8">
        <v>90010210</v>
      </c>
      <c r="B119" s="9" t="s">
        <v>463</v>
      </c>
      <c r="C119" s="8">
        <v>1</v>
      </c>
      <c r="D119" s="8">
        <v>3</v>
      </c>
      <c r="E119" s="10" t="s">
        <v>143</v>
      </c>
      <c r="F119" s="8">
        <v>43</v>
      </c>
      <c r="G119" s="8">
        <v>2500</v>
      </c>
      <c r="H119" s="8">
        <v>3</v>
      </c>
      <c r="I119" s="8">
        <v>1</v>
      </c>
      <c r="J119" s="2">
        <v>280000</v>
      </c>
      <c r="K119" s="2" t="s">
        <v>157</v>
      </c>
      <c r="L119" s="2">
        <v>1</v>
      </c>
    </row>
    <row r="120" spans="1:12" ht="15" customHeight="1">
      <c r="A120" s="8">
        <v>90010211</v>
      </c>
      <c r="B120" s="9" t="s">
        <v>304</v>
      </c>
      <c r="C120" s="8">
        <v>1</v>
      </c>
      <c r="D120" s="8">
        <v>3</v>
      </c>
      <c r="E120" s="10" t="s">
        <v>129</v>
      </c>
      <c r="F120" s="8">
        <v>54</v>
      </c>
      <c r="G120" s="8">
        <v>3600</v>
      </c>
      <c r="H120" s="8">
        <v>3</v>
      </c>
      <c r="I120" s="8">
        <v>1</v>
      </c>
      <c r="J120" s="2">
        <v>350000</v>
      </c>
      <c r="K120" s="2" t="s">
        <v>158</v>
      </c>
      <c r="L120" s="2">
        <v>1</v>
      </c>
    </row>
    <row r="121" spans="1:12" ht="15" customHeight="1">
      <c r="A121" s="8">
        <v>90010212</v>
      </c>
      <c r="B121" s="9" t="s">
        <v>464</v>
      </c>
      <c r="C121" s="8">
        <v>1</v>
      </c>
      <c r="D121" s="8">
        <v>4</v>
      </c>
      <c r="E121" s="10" t="s">
        <v>465</v>
      </c>
      <c r="F121" s="8">
        <v>4</v>
      </c>
      <c r="G121" s="8">
        <v>10</v>
      </c>
      <c r="H121" s="8">
        <v>3</v>
      </c>
      <c r="I121" s="8">
        <v>1</v>
      </c>
      <c r="J121" s="2">
        <v>100</v>
      </c>
      <c r="K121" s="2" t="s">
        <v>159</v>
      </c>
      <c r="L121" s="2">
        <v>1</v>
      </c>
    </row>
    <row r="122" spans="1:12" ht="15" customHeight="1">
      <c r="A122" s="8">
        <v>90010221</v>
      </c>
      <c r="B122" s="9" t="s">
        <v>242</v>
      </c>
      <c r="C122" s="8">
        <v>1</v>
      </c>
      <c r="D122" s="8">
        <v>4</v>
      </c>
      <c r="E122" s="10" t="s">
        <v>52</v>
      </c>
      <c r="F122" s="8">
        <v>6</v>
      </c>
      <c r="G122" s="8">
        <v>25</v>
      </c>
      <c r="H122" s="8">
        <v>4</v>
      </c>
      <c r="I122" s="8">
        <v>1</v>
      </c>
      <c r="J122" s="2">
        <v>500</v>
      </c>
      <c r="K122" s="2" t="s">
        <v>159</v>
      </c>
      <c r="L122" s="2">
        <v>1</v>
      </c>
    </row>
    <row r="123" spans="1:12" ht="15" customHeight="1">
      <c r="A123" s="8">
        <v>90010222</v>
      </c>
      <c r="B123" s="9" t="s">
        <v>244</v>
      </c>
      <c r="C123" s="8">
        <v>1</v>
      </c>
      <c r="D123" s="8">
        <v>4</v>
      </c>
      <c r="E123" s="10" t="s">
        <v>54</v>
      </c>
      <c r="F123" s="8">
        <v>25</v>
      </c>
      <c r="G123" s="8">
        <v>500</v>
      </c>
      <c r="H123" s="8">
        <v>4</v>
      </c>
      <c r="I123" s="8">
        <v>1</v>
      </c>
      <c r="J123" s="2">
        <v>5000</v>
      </c>
      <c r="K123" s="2" t="s">
        <v>160</v>
      </c>
      <c r="L123" s="2">
        <v>1</v>
      </c>
    </row>
    <row r="124" spans="1:12" ht="15" customHeight="1">
      <c r="A124" s="8">
        <v>90010223</v>
      </c>
      <c r="B124" s="9" t="s">
        <v>240</v>
      </c>
      <c r="C124" s="8">
        <v>1</v>
      </c>
      <c r="D124" s="8">
        <v>4</v>
      </c>
      <c r="E124" s="10" t="s">
        <v>50</v>
      </c>
      <c r="F124" s="8">
        <v>9</v>
      </c>
      <c r="G124" s="8">
        <v>90</v>
      </c>
      <c r="H124" s="8">
        <v>4</v>
      </c>
      <c r="I124" s="8">
        <v>1</v>
      </c>
      <c r="J124" s="2">
        <v>1000</v>
      </c>
      <c r="K124" s="2" t="s">
        <v>161</v>
      </c>
      <c r="L124" s="2">
        <v>1</v>
      </c>
    </row>
    <row r="125" spans="1:12" ht="15" customHeight="1">
      <c r="A125" s="8">
        <v>90010224</v>
      </c>
      <c r="B125" s="9" t="s">
        <v>243</v>
      </c>
      <c r="C125" s="8">
        <v>1</v>
      </c>
      <c r="D125" s="8">
        <v>4</v>
      </c>
      <c r="E125" s="10" t="s">
        <v>53</v>
      </c>
      <c r="F125" s="8">
        <v>12</v>
      </c>
      <c r="G125" s="8">
        <v>120</v>
      </c>
      <c r="H125" s="8">
        <v>4</v>
      </c>
      <c r="I125" s="8">
        <v>1</v>
      </c>
      <c r="J125" s="2">
        <v>2000</v>
      </c>
      <c r="K125" s="2" t="s">
        <v>162</v>
      </c>
      <c r="L125" s="2">
        <v>1</v>
      </c>
    </row>
    <row r="126" spans="1:12" ht="15" customHeight="1">
      <c r="A126" s="8">
        <v>90010225</v>
      </c>
      <c r="B126" s="9" t="s">
        <v>311</v>
      </c>
      <c r="C126" s="8">
        <v>1</v>
      </c>
      <c r="D126" s="8">
        <v>4</v>
      </c>
      <c r="E126" s="10" t="s">
        <v>332</v>
      </c>
      <c r="F126" s="8">
        <v>16</v>
      </c>
      <c r="G126" s="8">
        <v>160</v>
      </c>
      <c r="H126" s="8">
        <v>4</v>
      </c>
      <c r="I126" s="8">
        <v>1</v>
      </c>
      <c r="J126" s="2">
        <v>3000</v>
      </c>
      <c r="K126" s="2" t="s">
        <v>163</v>
      </c>
      <c r="L126" s="2">
        <v>1</v>
      </c>
    </row>
    <row r="127" spans="1:12" ht="15" customHeight="1">
      <c r="A127" s="8">
        <v>90010226</v>
      </c>
      <c r="B127" s="9" t="s">
        <v>316</v>
      </c>
      <c r="C127" s="8">
        <v>1</v>
      </c>
      <c r="D127" s="8">
        <v>4</v>
      </c>
      <c r="E127" s="10" t="s">
        <v>55</v>
      </c>
      <c r="F127" s="8">
        <v>15</v>
      </c>
      <c r="G127" s="8">
        <v>200</v>
      </c>
      <c r="H127" s="8">
        <v>4</v>
      </c>
      <c r="I127" s="8">
        <v>1</v>
      </c>
      <c r="J127" s="2">
        <v>5000</v>
      </c>
      <c r="K127" s="2" t="s">
        <v>164</v>
      </c>
      <c r="L127" s="2">
        <v>1</v>
      </c>
    </row>
    <row r="128" spans="1:12" ht="15" customHeight="1">
      <c r="A128" s="8">
        <v>90010227</v>
      </c>
      <c r="B128" s="9" t="s">
        <v>466</v>
      </c>
      <c r="C128" s="8">
        <v>1</v>
      </c>
      <c r="D128" s="8">
        <v>4</v>
      </c>
      <c r="E128" s="10" t="s">
        <v>455</v>
      </c>
      <c r="F128" s="8">
        <v>32</v>
      </c>
      <c r="G128" s="8">
        <v>300</v>
      </c>
      <c r="H128" s="8">
        <v>4</v>
      </c>
      <c r="I128" s="8">
        <v>1</v>
      </c>
      <c r="J128" s="2">
        <v>5000</v>
      </c>
      <c r="K128" s="2" t="s">
        <v>164</v>
      </c>
      <c r="L128" s="2">
        <v>1</v>
      </c>
    </row>
    <row r="129" spans="1:12" ht="15" customHeight="1">
      <c r="A129" s="8">
        <v>90019001</v>
      </c>
      <c r="B129" s="9" t="s">
        <v>255</v>
      </c>
      <c r="C129" s="8">
        <v>1</v>
      </c>
      <c r="D129" s="8">
        <v>5</v>
      </c>
      <c r="E129" s="10" t="s">
        <v>65</v>
      </c>
      <c r="F129" s="8">
        <v>6</v>
      </c>
      <c r="G129" s="8">
        <v>0</v>
      </c>
      <c r="H129" s="8">
        <v>5</v>
      </c>
      <c r="I129" s="8">
        <v>1</v>
      </c>
      <c r="J129" s="2">
        <v>10</v>
      </c>
      <c r="K129" s="2" t="s">
        <v>165</v>
      </c>
      <c r="L129" s="2">
        <v>20</v>
      </c>
    </row>
    <row r="130" spans="1:12" ht="15" customHeight="1">
      <c r="A130" s="8">
        <v>90019002</v>
      </c>
      <c r="B130" s="9" t="s">
        <v>256</v>
      </c>
      <c r="C130" s="8">
        <v>1</v>
      </c>
      <c r="D130" s="8">
        <v>5</v>
      </c>
      <c r="E130" s="10" t="s">
        <v>66</v>
      </c>
      <c r="F130" s="8">
        <v>10</v>
      </c>
      <c r="G130" s="8">
        <v>0</v>
      </c>
      <c r="H130" s="8">
        <v>5</v>
      </c>
      <c r="I130" s="8">
        <v>1</v>
      </c>
      <c r="J130" s="2">
        <v>500</v>
      </c>
      <c r="K130" s="2" t="s">
        <v>166</v>
      </c>
      <c r="L130" s="2">
        <v>20</v>
      </c>
    </row>
    <row r="131" spans="1:12" ht="15" customHeight="1">
      <c r="A131" s="8">
        <v>90019003</v>
      </c>
      <c r="B131" s="9" t="s">
        <v>257</v>
      </c>
      <c r="C131" s="8">
        <v>1</v>
      </c>
      <c r="D131" s="8">
        <v>5</v>
      </c>
      <c r="E131" s="10" t="s">
        <v>67</v>
      </c>
      <c r="F131" s="8">
        <v>10</v>
      </c>
      <c r="G131" s="8">
        <v>0</v>
      </c>
      <c r="H131" s="8">
        <v>5</v>
      </c>
      <c r="I131" s="8">
        <v>1</v>
      </c>
      <c r="J131" s="2">
        <v>500</v>
      </c>
      <c r="K131" s="2" t="s">
        <v>167</v>
      </c>
      <c r="L131" s="2">
        <v>20</v>
      </c>
    </row>
    <row r="132" spans="1:12" ht="15" customHeight="1">
      <c r="A132" s="8">
        <v>90019004</v>
      </c>
      <c r="B132" s="9" t="s">
        <v>258</v>
      </c>
      <c r="C132" s="8">
        <v>1</v>
      </c>
      <c r="D132" s="8">
        <v>5</v>
      </c>
      <c r="E132" s="10" t="s">
        <v>68</v>
      </c>
      <c r="F132" s="8">
        <v>10</v>
      </c>
      <c r="G132" s="8">
        <v>0</v>
      </c>
      <c r="H132" s="8">
        <v>5</v>
      </c>
      <c r="I132" s="8">
        <v>1</v>
      </c>
      <c r="J132" s="2">
        <v>500</v>
      </c>
      <c r="K132" s="2" t="s">
        <v>168</v>
      </c>
      <c r="L132" s="2">
        <v>20</v>
      </c>
    </row>
    <row r="133" spans="1:12" ht="15" customHeight="1">
      <c r="A133" s="8">
        <v>90019005</v>
      </c>
      <c r="B133" s="9" t="s">
        <v>259</v>
      </c>
      <c r="C133" s="8">
        <v>1</v>
      </c>
      <c r="D133" s="8">
        <v>5</v>
      </c>
      <c r="E133" s="10" t="s">
        <v>69</v>
      </c>
      <c r="F133" s="8">
        <v>10</v>
      </c>
      <c r="G133" s="8">
        <v>0</v>
      </c>
      <c r="H133" s="8">
        <v>5</v>
      </c>
      <c r="I133" s="8">
        <v>1</v>
      </c>
      <c r="J133" s="2">
        <v>1000</v>
      </c>
      <c r="K133" s="2" t="s">
        <v>169</v>
      </c>
      <c r="L133" s="2">
        <v>20</v>
      </c>
    </row>
    <row r="134" spans="1:12" ht="15" customHeight="1">
      <c r="A134" s="8">
        <v>90019006</v>
      </c>
      <c r="B134" s="9" t="s">
        <v>260</v>
      </c>
      <c r="C134" s="8">
        <v>1</v>
      </c>
      <c r="D134" s="8">
        <v>5</v>
      </c>
      <c r="E134" s="10" t="s">
        <v>70</v>
      </c>
      <c r="F134" s="8">
        <v>10</v>
      </c>
      <c r="G134" s="8">
        <v>0</v>
      </c>
      <c r="H134" s="8">
        <v>5</v>
      </c>
      <c r="I134" s="8">
        <v>1</v>
      </c>
      <c r="J134" s="2">
        <v>1000</v>
      </c>
      <c r="K134" s="2" t="s">
        <v>170</v>
      </c>
      <c r="L134" s="2">
        <v>20</v>
      </c>
    </row>
    <row r="135" spans="1:12" ht="15" customHeight="1">
      <c r="A135" s="8">
        <v>90019007</v>
      </c>
      <c r="B135" s="9" t="s">
        <v>261</v>
      </c>
      <c r="C135" s="8">
        <v>1</v>
      </c>
      <c r="D135" s="8">
        <v>5</v>
      </c>
      <c r="E135" s="10" t="s">
        <v>71</v>
      </c>
      <c r="F135" s="8">
        <v>10</v>
      </c>
      <c r="G135" s="8">
        <v>0</v>
      </c>
      <c r="H135" s="8">
        <v>5</v>
      </c>
      <c r="I135" s="8">
        <v>1</v>
      </c>
      <c r="J135" s="2">
        <v>1000</v>
      </c>
      <c r="K135" s="2" t="s">
        <v>171</v>
      </c>
      <c r="L135" s="2">
        <v>20</v>
      </c>
    </row>
    <row r="136" spans="1:12" ht="15" customHeight="1">
      <c r="A136" s="8">
        <v>90019008</v>
      </c>
      <c r="B136" s="9" t="s">
        <v>262</v>
      </c>
      <c r="C136" s="8">
        <v>1</v>
      </c>
      <c r="D136" s="8">
        <v>5</v>
      </c>
      <c r="E136" s="10" t="s">
        <v>72</v>
      </c>
      <c r="F136" s="8">
        <v>10</v>
      </c>
      <c r="G136" s="8">
        <v>0</v>
      </c>
      <c r="H136" s="8">
        <v>5</v>
      </c>
      <c r="I136" s="8">
        <v>1</v>
      </c>
      <c r="J136" s="2">
        <v>1000</v>
      </c>
      <c r="K136" s="2" t="s">
        <v>172</v>
      </c>
      <c r="L136" s="2">
        <v>20</v>
      </c>
    </row>
    <row r="137" spans="1:12" ht="15" customHeight="1">
      <c r="A137" s="8">
        <v>90019009</v>
      </c>
      <c r="B137" s="9" t="s">
        <v>269</v>
      </c>
      <c r="C137" s="8">
        <v>1</v>
      </c>
      <c r="D137" s="8">
        <v>5</v>
      </c>
      <c r="E137" s="10" t="s">
        <v>84</v>
      </c>
      <c r="F137" s="8">
        <v>15</v>
      </c>
      <c r="G137" s="8">
        <v>0</v>
      </c>
      <c r="H137" s="8">
        <v>5</v>
      </c>
      <c r="I137" s="8">
        <v>1</v>
      </c>
      <c r="J137" s="2">
        <v>1500</v>
      </c>
      <c r="K137" s="2" t="s">
        <v>173</v>
      </c>
      <c r="L137" s="2">
        <v>20</v>
      </c>
    </row>
    <row r="138" spans="1:12" ht="15" customHeight="1">
      <c r="A138" s="8">
        <v>90019010</v>
      </c>
      <c r="B138" s="9" t="s">
        <v>270</v>
      </c>
      <c r="C138" s="8">
        <v>1</v>
      </c>
      <c r="D138" s="8">
        <v>5</v>
      </c>
      <c r="E138" s="10" t="s">
        <v>85</v>
      </c>
      <c r="F138" s="8">
        <v>15</v>
      </c>
      <c r="G138" s="8">
        <v>0</v>
      </c>
      <c r="H138" s="8">
        <v>5</v>
      </c>
      <c r="I138" s="8">
        <v>1</v>
      </c>
      <c r="J138" s="2">
        <v>1500</v>
      </c>
      <c r="K138" s="2" t="s">
        <v>174</v>
      </c>
      <c r="L138" s="2">
        <v>20</v>
      </c>
    </row>
    <row r="139" spans="1:12" ht="15" customHeight="1">
      <c r="A139" s="8">
        <v>90019011</v>
      </c>
      <c r="B139" s="9" t="s">
        <v>275</v>
      </c>
      <c r="C139" s="8">
        <v>1</v>
      </c>
      <c r="D139" s="8">
        <v>5</v>
      </c>
      <c r="E139" s="10" t="s">
        <v>91</v>
      </c>
      <c r="F139" s="8">
        <v>20</v>
      </c>
      <c r="G139" s="8">
        <v>0</v>
      </c>
      <c r="H139" s="8">
        <v>5</v>
      </c>
      <c r="I139" s="8">
        <v>1</v>
      </c>
      <c r="J139" s="2">
        <v>2500</v>
      </c>
      <c r="K139" s="2" t="s">
        <v>175</v>
      </c>
      <c r="L139" s="2">
        <v>20</v>
      </c>
    </row>
    <row r="140" spans="1:12" ht="15" customHeight="1">
      <c r="A140" s="8">
        <v>90019012</v>
      </c>
      <c r="B140" s="9" t="s">
        <v>276</v>
      </c>
      <c r="C140" s="8">
        <v>1</v>
      </c>
      <c r="D140" s="8">
        <v>5</v>
      </c>
      <c r="E140" s="10" t="s">
        <v>94</v>
      </c>
      <c r="F140" s="8">
        <v>20</v>
      </c>
      <c r="G140" s="8">
        <v>0</v>
      </c>
      <c r="H140" s="8">
        <v>5</v>
      </c>
      <c r="I140" s="8">
        <v>1</v>
      </c>
      <c r="J140" s="2">
        <v>2500</v>
      </c>
      <c r="K140" s="2" t="s">
        <v>176</v>
      </c>
      <c r="L140" s="2">
        <v>20</v>
      </c>
    </row>
    <row r="141" spans="1:12" ht="15" customHeight="1">
      <c r="A141" s="8">
        <v>90019013</v>
      </c>
      <c r="B141" s="9" t="s">
        <v>277</v>
      </c>
      <c r="C141" s="8">
        <v>1</v>
      </c>
      <c r="D141" s="8">
        <v>5</v>
      </c>
      <c r="E141" s="10" t="s">
        <v>95</v>
      </c>
      <c r="F141" s="8">
        <v>20</v>
      </c>
      <c r="G141" s="8">
        <v>0</v>
      </c>
      <c r="H141" s="8">
        <v>5</v>
      </c>
      <c r="I141" s="8">
        <v>1</v>
      </c>
      <c r="J141" s="2">
        <v>2500</v>
      </c>
      <c r="K141" s="2" t="s">
        <v>177</v>
      </c>
      <c r="L141" s="2">
        <v>20</v>
      </c>
    </row>
    <row r="142" spans="1:12" ht="15" customHeight="1">
      <c r="A142" s="8">
        <v>90019014</v>
      </c>
      <c r="B142" s="9" t="s">
        <v>278</v>
      </c>
      <c r="C142" s="8">
        <v>1</v>
      </c>
      <c r="D142" s="8">
        <v>5</v>
      </c>
      <c r="E142" s="10" t="s">
        <v>96</v>
      </c>
      <c r="F142" s="8">
        <v>20</v>
      </c>
      <c r="G142" s="8">
        <v>0</v>
      </c>
      <c r="H142" s="8">
        <v>5</v>
      </c>
      <c r="I142" s="8">
        <v>1</v>
      </c>
      <c r="J142" s="2">
        <v>2500</v>
      </c>
      <c r="K142" s="2" t="s">
        <v>178</v>
      </c>
      <c r="L142" s="2">
        <v>20</v>
      </c>
    </row>
    <row r="143" spans="1:12" ht="15" customHeight="1">
      <c r="A143" s="8">
        <v>90019015</v>
      </c>
      <c r="B143" s="9" t="s">
        <v>279</v>
      </c>
      <c r="C143" s="8">
        <v>1</v>
      </c>
      <c r="D143" s="8">
        <v>5</v>
      </c>
      <c r="E143" s="10" t="s">
        <v>97</v>
      </c>
      <c r="F143" s="8">
        <v>20</v>
      </c>
      <c r="G143" s="8">
        <v>0</v>
      </c>
      <c r="H143" s="8">
        <v>5</v>
      </c>
      <c r="I143" s="8">
        <v>1</v>
      </c>
      <c r="J143" s="2">
        <v>2500</v>
      </c>
      <c r="K143" s="2" t="s">
        <v>179</v>
      </c>
      <c r="L143" s="2">
        <v>20</v>
      </c>
    </row>
    <row r="144" spans="1:12" ht="15" customHeight="1">
      <c r="A144" s="8">
        <v>90019016</v>
      </c>
      <c r="B144" s="9" t="s">
        <v>280</v>
      </c>
      <c r="C144" s="8">
        <v>1</v>
      </c>
      <c r="D144" s="8">
        <v>5</v>
      </c>
      <c r="E144" s="10" t="s">
        <v>98</v>
      </c>
      <c r="F144" s="8">
        <v>20</v>
      </c>
      <c r="G144" s="8">
        <v>0</v>
      </c>
      <c r="H144" s="8">
        <v>5</v>
      </c>
      <c r="I144" s="8">
        <v>1</v>
      </c>
      <c r="J144" s="2">
        <v>2500</v>
      </c>
      <c r="K144" s="2" t="s">
        <v>180</v>
      </c>
      <c r="L144" s="2">
        <v>20</v>
      </c>
    </row>
    <row r="145" spans="1:12" ht="15" customHeight="1">
      <c r="A145" s="8">
        <v>90019017</v>
      </c>
      <c r="B145" s="9" t="s">
        <v>281</v>
      </c>
      <c r="C145" s="8">
        <v>1</v>
      </c>
      <c r="D145" s="8">
        <v>5</v>
      </c>
      <c r="E145" s="10" t="s">
        <v>99</v>
      </c>
      <c r="F145" s="8">
        <v>20</v>
      </c>
      <c r="G145" s="8">
        <v>0</v>
      </c>
      <c r="H145" s="8">
        <v>5</v>
      </c>
      <c r="I145" s="8">
        <v>1</v>
      </c>
      <c r="J145" s="2">
        <v>2500</v>
      </c>
      <c r="K145" s="2" t="s">
        <v>181</v>
      </c>
      <c r="L145" s="2">
        <v>20</v>
      </c>
    </row>
    <row r="146" spans="1:12" ht="15" customHeight="1">
      <c r="A146" s="8">
        <v>90019018</v>
      </c>
      <c r="B146" s="9" t="s">
        <v>282</v>
      </c>
      <c r="C146" s="8">
        <v>1</v>
      </c>
      <c r="D146" s="8">
        <v>5</v>
      </c>
      <c r="E146" s="10" t="s">
        <v>100</v>
      </c>
      <c r="F146" s="8">
        <v>20</v>
      </c>
      <c r="G146" s="8">
        <v>0</v>
      </c>
      <c r="H146" s="8">
        <v>5</v>
      </c>
      <c r="I146" s="8">
        <v>1</v>
      </c>
      <c r="J146" s="2">
        <v>2500</v>
      </c>
      <c r="K146" s="2" t="s">
        <v>182</v>
      </c>
      <c r="L146" s="2">
        <v>20</v>
      </c>
    </row>
    <row r="147" spans="1:12" ht="15" customHeight="1">
      <c r="A147" s="8">
        <v>90019019</v>
      </c>
      <c r="B147" s="9" t="s">
        <v>283</v>
      </c>
      <c r="C147" s="8">
        <v>1</v>
      </c>
      <c r="D147" s="8">
        <v>5</v>
      </c>
      <c r="E147" s="10" t="s">
        <v>104</v>
      </c>
      <c r="F147" s="8">
        <v>25</v>
      </c>
      <c r="G147" s="8">
        <v>0</v>
      </c>
      <c r="H147" s="8">
        <v>5</v>
      </c>
      <c r="I147" s="8">
        <v>1</v>
      </c>
      <c r="J147" s="2">
        <v>2800</v>
      </c>
      <c r="K147" s="2" t="s">
        <v>183</v>
      </c>
      <c r="L147" s="2">
        <v>20</v>
      </c>
    </row>
    <row r="148" spans="1:12" ht="15" customHeight="1">
      <c r="A148" s="8">
        <v>90019020</v>
      </c>
      <c r="B148" s="9" t="s">
        <v>284</v>
      </c>
      <c r="C148" s="8">
        <v>1</v>
      </c>
      <c r="D148" s="8">
        <v>5</v>
      </c>
      <c r="E148" s="10" t="s">
        <v>105</v>
      </c>
      <c r="F148" s="8">
        <v>25</v>
      </c>
      <c r="G148" s="8">
        <v>0</v>
      </c>
      <c r="H148" s="8">
        <v>5</v>
      </c>
      <c r="I148" s="8">
        <v>1</v>
      </c>
      <c r="J148" s="2">
        <v>2800</v>
      </c>
      <c r="K148" s="2" t="s">
        <v>184</v>
      </c>
      <c r="L148" s="2">
        <v>20</v>
      </c>
    </row>
    <row r="149" spans="1:12" ht="15" customHeight="1">
      <c r="A149" s="8">
        <v>90019021</v>
      </c>
      <c r="B149" s="9" t="s">
        <v>267</v>
      </c>
      <c r="C149" s="8">
        <v>1</v>
      </c>
      <c r="D149" s="8">
        <v>5</v>
      </c>
      <c r="E149" s="10" t="s">
        <v>77</v>
      </c>
      <c r="F149" s="8">
        <v>25</v>
      </c>
      <c r="G149" s="8">
        <v>0</v>
      </c>
      <c r="H149" s="8">
        <v>5</v>
      </c>
      <c r="I149" s="8">
        <v>1</v>
      </c>
      <c r="J149" s="2">
        <v>2800</v>
      </c>
      <c r="K149" s="2" t="s">
        <v>185</v>
      </c>
      <c r="L149" s="2">
        <v>20</v>
      </c>
    </row>
    <row r="150" spans="1:12" ht="15" customHeight="1">
      <c r="A150" s="8">
        <v>90019022</v>
      </c>
      <c r="B150" s="9" t="s">
        <v>268</v>
      </c>
      <c r="C150" s="8">
        <v>1</v>
      </c>
      <c r="D150" s="8">
        <v>5</v>
      </c>
      <c r="E150" s="10" t="s">
        <v>78</v>
      </c>
      <c r="F150" s="8">
        <v>25</v>
      </c>
      <c r="G150" s="8">
        <v>0</v>
      </c>
      <c r="H150" s="8">
        <v>5</v>
      </c>
      <c r="I150" s="8">
        <v>1</v>
      </c>
      <c r="J150" s="2">
        <v>2800</v>
      </c>
      <c r="K150" s="2" t="s">
        <v>186</v>
      </c>
      <c r="L150" s="2">
        <v>20</v>
      </c>
    </row>
    <row r="151" spans="1:12" ht="15" customHeight="1">
      <c r="A151" s="8">
        <v>90019023</v>
      </c>
      <c r="B151" s="9" t="s">
        <v>263</v>
      </c>
      <c r="C151" s="8">
        <v>1</v>
      </c>
      <c r="D151" s="8">
        <v>5</v>
      </c>
      <c r="E151" s="10" t="s">
        <v>73</v>
      </c>
      <c r="F151" s="8">
        <v>28</v>
      </c>
      <c r="G151" s="8">
        <v>0</v>
      </c>
      <c r="H151" s="8">
        <v>5</v>
      </c>
      <c r="I151" s="8">
        <v>1</v>
      </c>
      <c r="J151" s="2">
        <v>3000</v>
      </c>
      <c r="K151" s="2" t="s">
        <v>187</v>
      </c>
      <c r="L151" s="2">
        <v>20</v>
      </c>
    </row>
    <row r="152" spans="1:12" ht="15" customHeight="1">
      <c r="A152" s="8">
        <v>90019024</v>
      </c>
      <c r="B152" s="9" t="s">
        <v>264</v>
      </c>
      <c r="C152" s="8">
        <v>1</v>
      </c>
      <c r="D152" s="8">
        <v>5</v>
      </c>
      <c r="E152" s="10" t="s">
        <v>74</v>
      </c>
      <c r="F152" s="8">
        <v>28</v>
      </c>
      <c r="G152" s="8">
        <v>0</v>
      </c>
      <c r="H152" s="8">
        <v>5</v>
      </c>
      <c r="I152" s="8">
        <v>1</v>
      </c>
      <c r="J152" s="2">
        <v>3000</v>
      </c>
      <c r="K152" s="2" t="s">
        <v>188</v>
      </c>
      <c r="L152" s="2">
        <v>20</v>
      </c>
    </row>
    <row r="153" spans="1:12" ht="15" customHeight="1">
      <c r="A153" s="8">
        <v>90019025</v>
      </c>
      <c r="B153" s="9" t="s">
        <v>265</v>
      </c>
      <c r="C153" s="8">
        <v>1</v>
      </c>
      <c r="D153" s="8">
        <v>5</v>
      </c>
      <c r="E153" s="10" t="s">
        <v>75</v>
      </c>
      <c r="F153" s="8">
        <v>30</v>
      </c>
      <c r="G153" s="8">
        <v>0</v>
      </c>
      <c r="H153" s="8">
        <v>5</v>
      </c>
      <c r="I153" s="8">
        <v>1</v>
      </c>
      <c r="J153" s="2">
        <v>3500</v>
      </c>
      <c r="K153" s="2" t="s">
        <v>189</v>
      </c>
      <c r="L153" s="2">
        <v>20</v>
      </c>
    </row>
    <row r="154" spans="1:12" ht="15" customHeight="1">
      <c r="A154" s="8">
        <v>90019026</v>
      </c>
      <c r="B154" s="9" t="s">
        <v>266</v>
      </c>
      <c r="C154" s="8">
        <v>1</v>
      </c>
      <c r="D154" s="8">
        <v>5</v>
      </c>
      <c r="E154" s="10" t="s">
        <v>76</v>
      </c>
      <c r="F154" s="8">
        <v>30</v>
      </c>
      <c r="G154" s="8">
        <v>0</v>
      </c>
      <c r="H154" s="8">
        <v>5</v>
      </c>
      <c r="I154" s="8">
        <v>1</v>
      </c>
      <c r="J154" s="2">
        <v>3500</v>
      </c>
      <c r="K154" s="2" t="s">
        <v>190</v>
      </c>
      <c r="L154" s="2">
        <v>20</v>
      </c>
    </row>
    <row r="155" spans="1:12" ht="15" customHeight="1">
      <c r="A155" s="8">
        <v>90019027</v>
      </c>
      <c r="B155" s="9" t="s">
        <v>285</v>
      </c>
      <c r="C155" s="8">
        <v>1</v>
      </c>
      <c r="D155" s="8">
        <v>5</v>
      </c>
      <c r="E155" s="10" t="s">
        <v>106</v>
      </c>
      <c r="F155" s="8">
        <v>30</v>
      </c>
      <c r="G155" s="8">
        <v>0</v>
      </c>
      <c r="H155" s="8">
        <v>5</v>
      </c>
      <c r="I155" s="8">
        <v>1</v>
      </c>
      <c r="J155" s="2">
        <v>3500</v>
      </c>
      <c r="K155" s="2" t="s">
        <v>191</v>
      </c>
      <c r="L155" s="2">
        <v>20</v>
      </c>
    </row>
    <row r="156" spans="1:12" ht="15" customHeight="1">
      <c r="A156" s="8">
        <v>90019028</v>
      </c>
      <c r="B156" s="9" t="s">
        <v>286</v>
      </c>
      <c r="C156" s="8">
        <v>1</v>
      </c>
      <c r="D156" s="8">
        <v>5</v>
      </c>
      <c r="E156" s="10" t="s">
        <v>107</v>
      </c>
      <c r="F156" s="8">
        <v>30</v>
      </c>
      <c r="G156" s="8">
        <v>0</v>
      </c>
      <c r="H156" s="8">
        <v>5</v>
      </c>
      <c r="I156" s="8">
        <v>1</v>
      </c>
      <c r="J156" s="2">
        <v>3500</v>
      </c>
      <c r="K156" s="2" t="s">
        <v>192</v>
      </c>
      <c r="L156" s="2">
        <v>20</v>
      </c>
    </row>
    <row r="157" spans="1:12" ht="15" customHeight="1">
      <c r="A157" s="8">
        <v>90019029</v>
      </c>
      <c r="B157" s="9" t="s">
        <v>252</v>
      </c>
      <c r="C157" s="8">
        <v>1</v>
      </c>
      <c r="D157" s="8">
        <v>5</v>
      </c>
      <c r="E157" s="10" t="s">
        <v>62</v>
      </c>
      <c r="F157" s="8">
        <v>35</v>
      </c>
      <c r="G157" s="8">
        <v>0</v>
      </c>
      <c r="H157" s="8">
        <v>5</v>
      </c>
      <c r="I157" s="8">
        <v>1</v>
      </c>
      <c r="J157" s="2">
        <v>4000</v>
      </c>
      <c r="K157" s="2" t="s">
        <v>193</v>
      </c>
      <c r="L157" s="2">
        <v>20</v>
      </c>
    </row>
    <row r="158" spans="1:12" ht="15" customHeight="1">
      <c r="A158" s="8">
        <v>90019030</v>
      </c>
      <c r="B158" s="9" t="s">
        <v>253</v>
      </c>
      <c r="C158" s="8">
        <v>1</v>
      </c>
      <c r="D158" s="8">
        <v>5</v>
      </c>
      <c r="E158" s="10" t="s">
        <v>63</v>
      </c>
      <c r="F158" s="8">
        <v>35</v>
      </c>
      <c r="G158" s="8">
        <v>0</v>
      </c>
      <c r="H158" s="8">
        <v>5</v>
      </c>
      <c r="I158" s="8">
        <v>1</v>
      </c>
      <c r="J158" s="2">
        <v>4000</v>
      </c>
      <c r="K158" s="2" t="s">
        <v>194</v>
      </c>
      <c r="L158" s="2">
        <v>20</v>
      </c>
    </row>
    <row r="159" spans="1:12" ht="15" customHeight="1">
      <c r="A159" s="8">
        <v>90019031</v>
      </c>
      <c r="B159" s="9" t="s">
        <v>254</v>
      </c>
      <c r="C159" s="8">
        <v>1</v>
      </c>
      <c r="D159" s="8">
        <v>5</v>
      </c>
      <c r="E159" s="10" t="s">
        <v>64</v>
      </c>
      <c r="F159" s="8">
        <v>35</v>
      </c>
      <c r="G159" s="8">
        <v>0</v>
      </c>
      <c r="H159" s="8">
        <v>5</v>
      </c>
      <c r="I159" s="8">
        <v>1</v>
      </c>
      <c r="J159" s="2">
        <v>4000</v>
      </c>
      <c r="K159" s="2" t="s">
        <v>195</v>
      </c>
      <c r="L159" s="2">
        <v>20</v>
      </c>
    </row>
    <row r="160" spans="1:12" ht="15" customHeight="1">
      <c r="A160" s="8">
        <v>90019032</v>
      </c>
      <c r="B160" s="9" t="s">
        <v>271</v>
      </c>
      <c r="C160" s="8">
        <v>1</v>
      </c>
      <c r="D160" s="8">
        <v>5</v>
      </c>
      <c r="E160" s="10" t="s">
        <v>87</v>
      </c>
      <c r="F160" s="8">
        <v>40</v>
      </c>
      <c r="G160" s="8">
        <v>0</v>
      </c>
      <c r="H160" s="8">
        <v>5</v>
      </c>
      <c r="I160" s="8">
        <v>1</v>
      </c>
      <c r="J160" s="2">
        <v>5000</v>
      </c>
      <c r="K160" s="2" t="s">
        <v>197</v>
      </c>
      <c r="L160" s="2">
        <v>20</v>
      </c>
    </row>
    <row r="161" spans="1:12" ht="15" customHeight="1">
      <c r="A161" s="8">
        <v>90019033</v>
      </c>
      <c r="B161" s="9" t="s">
        <v>272</v>
      </c>
      <c r="C161" s="8">
        <v>1</v>
      </c>
      <c r="D161" s="8">
        <v>5</v>
      </c>
      <c r="E161" s="10" t="s">
        <v>88</v>
      </c>
      <c r="F161" s="8">
        <v>40</v>
      </c>
      <c r="G161" s="8">
        <v>0</v>
      </c>
      <c r="H161" s="8">
        <v>5</v>
      </c>
      <c r="I161" s="8">
        <v>1</v>
      </c>
      <c r="J161" s="2">
        <v>5000</v>
      </c>
      <c r="K161" s="2" t="s">
        <v>198</v>
      </c>
      <c r="L161" s="2">
        <v>20</v>
      </c>
    </row>
    <row r="162" spans="1:12" ht="15" customHeight="1">
      <c r="A162" s="8">
        <v>90019034</v>
      </c>
      <c r="B162" s="9" t="s">
        <v>273</v>
      </c>
      <c r="C162" s="8">
        <v>1</v>
      </c>
      <c r="D162" s="8">
        <v>5</v>
      </c>
      <c r="E162" s="10" t="s">
        <v>89</v>
      </c>
      <c r="F162" s="8">
        <v>40</v>
      </c>
      <c r="G162" s="8">
        <v>0</v>
      </c>
      <c r="H162" s="8">
        <v>5</v>
      </c>
      <c r="I162" s="8">
        <v>1</v>
      </c>
      <c r="J162" s="2">
        <v>5000</v>
      </c>
      <c r="K162" s="2" t="s">
        <v>199</v>
      </c>
      <c r="L162" s="2">
        <v>20</v>
      </c>
    </row>
    <row r="163" spans="1:12" ht="15" customHeight="1">
      <c r="A163" s="8">
        <v>90019035</v>
      </c>
      <c r="B163" s="9" t="s">
        <v>274</v>
      </c>
      <c r="C163" s="8">
        <v>1</v>
      </c>
      <c r="D163" s="8">
        <v>5</v>
      </c>
      <c r="E163" s="10" t="s">
        <v>90</v>
      </c>
      <c r="F163" s="8">
        <v>40</v>
      </c>
      <c r="G163" s="8">
        <v>0</v>
      </c>
      <c r="H163" s="8">
        <v>5</v>
      </c>
      <c r="I163" s="8">
        <v>1</v>
      </c>
      <c r="J163" s="2">
        <v>5000</v>
      </c>
      <c r="K163" s="2" t="s">
        <v>200</v>
      </c>
      <c r="L163" s="2">
        <v>20</v>
      </c>
    </row>
    <row r="164" spans="1:12" ht="15" customHeight="1">
      <c r="A164" s="8">
        <v>90019036</v>
      </c>
      <c r="B164" s="9" t="s">
        <v>249</v>
      </c>
      <c r="C164" s="8">
        <v>1</v>
      </c>
      <c r="D164" s="8">
        <v>7</v>
      </c>
      <c r="E164" s="10" t="s">
        <v>339</v>
      </c>
      <c r="F164" s="8">
        <v>5</v>
      </c>
      <c r="G164" s="8">
        <v>0</v>
      </c>
      <c r="H164" s="8">
        <v>6</v>
      </c>
      <c r="I164" s="8">
        <v>1</v>
      </c>
      <c r="J164" s="2">
        <v>5</v>
      </c>
      <c r="K164" s="2" t="s">
        <v>202</v>
      </c>
      <c r="L164" s="2">
        <v>0</v>
      </c>
    </row>
    <row r="165" spans="1:12" ht="15" customHeight="1">
      <c r="A165" s="8">
        <v>90019037</v>
      </c>
      <c r="B165" s="9" t="s">
        <v>245</v>
      </c>
      <c r="C165" s="8">
        <v>1</v>
      </c>
      <c r="D165" s="8">
        <v>7</v>
      </c>
      <c r="E165" s="10" t="s">
        <v>338</v>
      </c>
      <c r="F165" s="8">
        <v>10</v>
      </c>
      <c r="G165" s="8">
        <v>0</v>
      </c>
      <c r="H165" s="8">
        <v>6</v>
      </c>
      <c r="I165" s="8">
        <v>1</v>
      </c>
      <c r="J165" s="2">
        <v>20</v>
      </c>
      <c r="K165" s="2" t="s">
        <v>201</v>
      </c>
      <c r="L165" s="2">
        <v>0</v>
      </c>
    </row>
    <row r="166" spans="1:12" ht="15" customHeight="1">
      <c r="A166" s="8">
        <v>90019038</v>
      </c>
      <c r="B166" s="9" t="s">
        <v>250</v>
      </c>
      <c r="C166" s="8">
        <v>1</v>
      </c>
      <c r="D166" s="8">
        <v>7</v>
      </c>
      <c r="E166" s="10" t="s">
        <v>60</v>
      </c>
      <c r="F166" s="8">
        <v>10</v>
      </c>
      <c r="G166" s="8">
        <v>0</v>
      </c>
      <c r="H166" s="8">
        <v>6</v>
      </c>
      <c r="I166" s="8">
        <v>1</v>
      </c>
      <c r="J166" s="2">
        <v>15</v>
      </c>
      <c r="K166" s="2" t="s">
        <v>204</v>
      </c>
      <c r="L166" s="2">
        <v>0</v>
      </c>
    </row>
    <row r="167" spans="1:12" ht="15" customHeight="1">
      <c r="A167" s="8">
        <v>90019039</v>
      </c>
      <c r="B167" s="9" t="s">
        <v>251</v>
      </c>
      <c r="C167" s="8">
        <v>1</v>
      </c>
      <c r="D167" s="8">
        <v>7</v>
      </c>
      <c r="E167" s="10" t="s">
        <v>61</v>
      </c>
      <c r="F167" s="8">
        <v>10</v>
      </c>
      <c r="G167" s="8">
        <v>0</v>
      </c>
      <c r="H167" s="8">
        <v>6</v>
      </c>
      <c r="I167" s="8">
        <v>1</v>
      </c>
      <c r="J167" s="2">
        <v>10</v>
      </c>
      <c r="K167" s="2" t="s">
        <v>205</v>
      </c>
      <c r="L167" s="2">
        <v>0</v>
      </c>
    </row>
    <row r="168" spans="1:12" ht="15" customHeight="1">
      <c r="A168" s="8">
        <v>90019040</v>
      </c>
      <c r="B168" s="9" t="s">
        <v>312</v>
      </c>
      <c r="C168" s="8">
        <v>1</v>
      </c>
      <c r="D168" s="8">
        <v>7</v>
      </c>
      <c r="E168" s="10" t="s">
        <v>333</v>
      </c>
      <c r="F168" s="8">
        <v>20</v>
      </c>
      <c r="G168" s="8">
        <v>0</v>
      </c>
      <c r="H168" s="8">
        <v>6</v>
      </c>
      <c r="I168" s="8">
        <v>1</v>
      </c>
      <c r="J168" s="2">
        <v>50</v>
      </c>
      <c r="K168" s="2" t="s">
        <v>206</v>
      </c>
      <c r="L168" s="2">
        <v>0</v>
      </c>
    </row>
    <row r="169" spans="1:12" ht="15" customHeight="1">
      <c r="A169" s="8">
        <v>90019041</v>
      </c>
      <c r="B169" s="9" t="s">
        <v>313</v>
      </c>
      <c r="C169" s="8">
        <v>1</v>
      </c>
      <c r="D169" s="8">
        <v>7</v>
      </c>
      <c r="E169" s="10" t="s">
        <v>334</v>
      </c>
      <c r="F169" s="8">
        <v>20</v>
      </c>
      <c r="G169" s="8">
        <v>0</v>
      </c>
      <c r="H169" s="8">
        <v>6</v>
      </c>
      <c r="I169" s="8">
        <v>1</v>
      </c>
      <c r="J169" s="2">
        <v>60</v>
      </c>
      <c r="K169" s="2" t="s">
        <v>207</v>
      </c>
      <c r="L169" s="2">
        <v>0</v>
      </c>
    </row>
    <row r="170" spans="1:12" ht="15" customHeight="1">
      <c r="A170" s="8">
        <v>90019042</v>
      </c>
      <c r="B170" s="9" t="s">
        <v>314</v>
      </c>
      <c r="C170" s="8">
        <v>1</v>
      </c>
      <c r="D170" s="8">
        <v>7</v>
      </c>
      <c r="E170" s="10" t="s">
        <v>335</v>
      </c>
      <c r="F170" s="8">
        <v>20</v>
      </c>
      <c r="G170" s="8">
        <v>0</v>
      </c>
      <c r="H170" s="8">
        <v>6</v>
      </c>
      <c r="I170" s="8">
        <v>1</v>
      </c>
      <c r="J170" s="2">
        <v>30</v>
      </c>
      <c r="K170" s="2" t="s">
        <v>209</v>
      </c>
      <c r="L170" s="2">
        <v>0</v>
      </c>
    </row>
    <row r="171" spans="1:12" ht="15" customHeight="1">
      <c r="A171" s="8">
        <v>90019043</v>
      </c>
      <c r="B171" s="9" t="s">
        <v>315</v>
      </c>
      <c r="C171" s="8">
        <v>1</v>
      </c>
      <c r="D171" s="8">
        <v>7</v>
      </c>
      <c r="E171" s="10" t="s">
        <v>336</v>
      </c>
      <c r="F171" s="8">
        <v>20</v>
      </c>
      <c r="G171" s="8">
        <v>0</v>
      </c>
      <c r="H171" s="8">
        <v>6</v>
      </c>
      <c r="I171" s="8">
        <v>1</v>
      </c>
      <c r="J171" s="2">
        <v>40</v>
      </c>
      <c r="K171" s="2" t="s">
        <v>210</v>
      </c>
      <c r="L171" s="2">
        <v>0</v>
      </c>
    </row>
  </sheetData>
  <autoFilter ref="A6:M171">
    <filterColumn colId="3"/>
    <sortState ref="A7:M168">
      <sortCondition ref="A6"/>
    </sortState>
  </autoFilter>
  <phoneticPr fontId="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0"/>
  <sheetViews>
    <sheetView workbookViewId="0">
      <selection activeCell="C33" sqref="C33"/>
    </sheetView>
  </sheetViews>
  <sheetFormatPr defaultRowHeight="13.5"/>
  <cols>
    <col min="2" max="2" width="14.25" customWidth="1"/>
    <col min="3" max="3" width="5.25" customWidth="1"/>
    <col min="4" max="4" width="12.125" customWidth="1"/>
    <col min="5" max="5" width="12.25" customWidth="1"/>
    <col min="6" max="6" width="9" style="1"/>
    <col min="7" max="8" width="8.375" style="1" customWidth="1"/>
    <col min="9" max="9" width="5.625" customWidth="1"/>
    <col min="10" max="10" width="5.875" customWidth="1"/>
    <col min="11" max="11" width="8" customWidth="1"/>
    <col min="12" max="12" width="11.875" customWidth="1"/>
    <col min="13" max="13" width="11.75" customWidth="1"/>
  </cols>
  <sheetData>
    <row r="1" spans="1:12">
      <c r="A1" s="8">
        <v>90010201</v>
      </c>
      <c r="B1" s="9" t="s">
        <v>306</v>
      </c>
      <c r="C1" s="8">
        <v>1</v>
      </c>
      <c r="D1" s="8">
        <v>3</v>
      </c>
      <c r="E1" s="10" t="s">
        <v>139</v>
      </c>
      <c r="F1" s="8">
        <v>2</v>
      </c>
      <c r="G1" s="8">
        <v>0</v>
      </c>
      <c r="H1" s="8">
        <v>3</v>
      </c>
      <c r="I1" s="8">
        <v>1</v>
      </c>
      <c r="J1" s="2">
        <v>100</v>
      </c>
      <c r="K1">
        <f>SUM($J$1:J1)</f>
        <v>100</v>
      </c>
    </row>
    <row r="2" spans="1:12">
      <c r="A2" s="8">
        <v>90010501</v>
      </c>
      <c r="B2" s="9" t="s">
        <v>319</v>
      </c>
      <c r="C2" s="8">
        <v>1</v>
      </c>
      <c r="D2" s="8">
        <v>1</v>
      </c>
      <c r="E2" s="10" t="s">
        <v>102</v>
      </c>
      <c r="F2" s="8">
        <v>3</v>
      </c>
      <c r="G2" s="8">
        <v>0</v>
      </c>
      <c r="H2" s="8">
        <v>1</v>
      </c>
      <c r="I2" s="8">
        <v>1</v>
      </c>
      <c r="J2" s="2">
        <v>200</v>
      </c>
      <c r="K2">
        <f>SUM($J$1:J2)</f>
        <v>300</v>
      </c>
      <c r="L2">
        <f t="shared" ref="L2:L9" si="0">K2-K1</f>
        <v>200</v>
      </c>
    </row>
    <row r="3" spans="1:12">
      <c r="A3" s="8">
        <v>90010001</v>
      </c>
      <c r="B3" s="9" t="s">
        <v>223</v>
      </c>
      <c r="C3" s="8">
        <v>1</v>
      </c>
      <c r="D3" s="8">
        <v>2</v>
      </c>
      <c r="E3" s="10" t="s">
        <v>31</v>
      </c>
      <c r="F3" s="8">
        <v>3</v>
      </c>
      <c r="G3" s="8">
        <v>0</v>
      </c>
      <c r="H3" s="8">
        <v>2</v>
      </c>
      <c r="I3" s="8">
        <v>1</v>
      </c>
      <c r="J3" s="2">
        <v>500</v>
      </c>
      <c r="K3">
        <f>SUM($J$1:J3)</f>
        <v>800</v>
      </c>
      <c r="L3">
        <f t="shared" si="0"/>
        <v>500</v>
      </c>
    </row>
    <row r="4" spans="1:12">
      <c r="A4" s="8">
        <v>90010221</v>
      </c>
      <c r="B4" s="9" t="s">
        <v>242</v>
      </c>
      <c r="C4" s="8">
        <v>1</v>
      </c>
      <c r="D4" s="8">
        <v>4</v>
      </c>
      <c r="E4" s="10" t="s">
        <v>52</v>
      </c>
      <c r="F4" s="8">
        <v>3</v>
      </c>
      <c r="G4" s="8">
        <v>0</v>
      </c>
      <c r="H4" s="8">
        <v>4</v>
      </c>
      <c r="I4" s="8">
        <v>1</v>
      </c>
      <c r="J4" s="2">
        <v>100</v>
      </c>
      <c r="K4">
        <f>SUM($J$1:J4)</f>
        <v>900</v>
      </c>
      <c r="L4">
        <f t="shared" si="0"/>
        <v>100</v>
      </c>
    </row>
    <row r="5" spans="1:12">
      <c r="A5" s="8">
        <v>90010601</v>
      </c>
      <c r="B5" s="9" t="s">
        <v>320</v>
      </c>
      <c r="C5" s="8">
        <v>1</v>
      </c>
      <c r="D5" s="8">
        <v>1</v>
      </c>
      <c r="E5" s="10" t="s">
        <v>103</v>
      </c>
      <c r="F5" s="8">
        <v>4</v>
      </c>
      <c r="G5" s="8">
        <v>0</v>
      </c>
      <c r="H5" s="8">
        <v>1</v>
      </c>
      <c r="I5" s="8">
        <v>1</v>
      </c>
      <c r="J5" s="2">
        <v>600</v>
      </c>
      <c r="K5">
        <f>SUM($J$1:J5)</f>
        <v>1500</v>
      </c>
      <c r="L5">
        <f t="shared" si="0"/>
        <v>600</v>
      </c>
    </row>
    <row r="6" spans="1:12">
      <c r="A6" s="8">
        <v>90010002</v>
      </c>
      <c r="B6" s="9" t="s">
        <v>225</v>
      </c>
      <c r="C6" s="8">
        <v>1</v>
      </c>
      <c r="D6" s="8">
        <v>2</v>
      </c>
      <c r="E6" s="10" t="s">
        <v>33</v>
      </c>
      <c r="F6" s="8">
        <v>4</v>
      </c>
      <c r="G6" s="8">
        <v>0</v>
      </c>
      <c r="H6" s="8">
        <v>2</v>
      </c>
      <c r="I6" s="8">
        <v>1</v>
      </c>
      <c r="J6" s="2">
        <v>800</v>
      </c>
      <c r="K6">
        <f>SUM($J$1:J6)</f>
        <v>2300</v>
      </c>
      <c r="L6">
        <f t="shared" si="0"/>
        <v>800</v>
      </c>
    </row>
    <row r="7" spans="1:12">
      <c r="A7" s="8">
        <v>90010301</v>
      </c>
      <c r="B7" s="9" t="s">
        <v>317</v>
      </c>
      <c r="C7" s="8">
        <v>1</v>
      </c>
      <c r="D7" s="8">
        <v>1</v>
      </c>
      <c r="E7" s="10" t="s">
        <v>221</v>
      </c>
      <c r="F7" s="8">
        <v>5</v>
      </c>
      <c r="G7" s="8">
        <v>0</v>
      </c>
      <c r="H7" s="8">
        <v>1</v>
      </c>
      <c r="I7" s="8">
        <v>1</v>
      </c>
      <c r="J7" s="2">
        <v>100</v>
      </c>
      <c r="K7">
        <f>SUM($J$1:J7)</f>
        <v>2400</v>
      </c>
      <c r="L7">
        <f t="shared" si="0"/>
        <v>100</v>
      </c>
    </row>
    <row r="8" spans="1:12">
      <c r="A8" s="8">
        <v>90010602</v>
      </c>
      <c r="B8" s="9" t="s">
        <v>320</v>
      </c>
      <c r="C8" s="8">
        <v>2</v>
      </c>
      <c r="D8" s="8">
        <v>1</v>
      </c>
      <c r="E8" s="10" t="s">
        <v>103</v>
      </c>
      <c r="F8" s="8">
        <v>5</v>
      </c>
      <c r="G8" s="8">
        <v>0</v>
      </c>
      <c r="H8" s="8">
        <v>1</v>
      </c>
      <c r="I8" s="8">
        <v>1</v>
      </c>
      <c r="J8" s="2">
        <v>800</v>
      </c>
      <c r="K8">
        <f>SUM($J$1:J8)</f>
        <v>3200</v>
      </c>
      <c r="L8">
        <f t="shared" si="0"/>
        <v>800</v>
      </c>
    </row>
    <row r="9" spans="1:12">
      <c r="A9" s="8">
        <v>90010003</v>
      </c>
      <c r="B9" s="9" t="s">
        <v>226</v>
      </c>
      <c r="C9" s="8">
        <v>1</v>
      </c>
      <c r="D9" s="8">
        <v>2</v>
      </c>
      <c r="E9" s="10" t="s">
        <v>34</v>
      </c>
      <c r="F9" s="8">
        <v>5</v>
      </c>
      <c r="G9" s="8">
        <v>0</v>
      </c>
      <c r="H9" s="8">
        <v>2</v>
      </c>
      <c r="I9" s="8">
        <v>1</v>
      </c>
      <c r="J9" s="2">
        <v>1000</v>
      </c>
      <c r="K9">
        <f>SUM($J$1:J9)</f>
        <v>4200</v>
      </c>
      <c r="L9">
        <f t="shared" si="0"/>
        <v>1000</v>
      </c>
    </row>
    <row r="10" spans="1:12">
      <c r="A10" s="8">
        <v>90010202</v>
      </c>
      <c r="B10" s="9" t="s">
        <v>241</v>
      </c>
      <c r="C10" s="8">
        <v>1</v>
      </c>
      <c r="D10" s="8">
        <v>3</v>
      </c>
      <c r="E10" s="10" t="s">
        <v>51</v>
      </c>
      <c r="F10" s="8">
        <v>5</v>
      </c>
      <c r="G10" s="8">
        <v>10</v>
      </c>
      <c r="H10" s="8">
        <v>3</v>
      </c>
      <c r="I10" s="8">
        <v>1</v>
      </c>
      <c r="J10" s="2">
        <v>500</v>
      </c>
      <c r="K10">
        <f>SUM($J$1:J10)</f>
        <v>4700</v>
      </c>
      <c r="L10">
        <f>K10-K9</f>
        <v>500</v>
      </c>
    </row>
    <row r="11" spans="1:12">
      <c r="A11" s="8">
        <v>90010502</v>
      </c>
      <c r="B11" s="9" t="s">
        <v>319</v>
      </c>
      <c r="C11" s="8">
        <v>2</v>
      </c>
      <c r="D11" s="8">
        <v>1</v>
      </c>
      <c r="E11" s="10" t="s">
        <v>102</v>
      </c>
      <c r="F11" s="8">
        <v>6</v>
      </c>
      <c r="G11" s="8">
        <v>0</v>
      </c>
      <c r="H11" s="8">
        <v>1</v>
      </c>
      <c r="I11" s="8">
        <v>1</v>
      </c>
      <c r="J11" s="2">
        <v>300</v>
      </c>
      <c r="K11">
        <f>SUM($J$1:J11)</f>
        <v>5000</v>
      </c>
      <c r="L11">
        <f t="shared" ref="L11:L74" si="1">K11-K10</f>
        <v>300</v>
      </c>
    </row>
    <row r="12" spans="1:12">
      <c r="A12" s="8">
        <v>90010603</v>
      </c>
      <c r="B12" s="9" t="s">
        <v>320</v>
      </c>
      <c r="C12" s="8">
        <v>3</v>
      </c>
      <c r="D12" s="8">
        <v>1</v>
      </c>
      <c r="E12" s="10" t="s">
        <v>103</v>
      </c>
      <c r="F12" s="8">
        <v>6</v>
      </c>
      <c r="G12" s="8">
        <v>0</v>
      </c>
      <c r="H12" s="8">
        <v>1</v>
      </c>
      <c r="I12" s="8">
        <v>1</v>
      </c>
      <c r="J12" s="2">
        <v>1000</v>
      </c>
      <c r="K12">
        <f>SUM($J$1:J12)</f>
        <v>6000</v>
      </c>
      <c r="L12">
        <f t="shared" si="1"/>
        <v>1000</v>
      </c>
    </row>
    <row r="13" spans="1:12">
      <c r="A13" s="8">
        <v>90010222</v>
      </c>
      <c r="B13" s="9" t="s">
        <v>244</v>
      </c>
      <c r="C13" s="8">
        <v>1</v>
      </c>
      <c r="D13" s="8">
        <v>4</v>
      </c>
      <c r="E13" s="10" t="s">
        <v>54</v>
      </c>
      <c r="F13" s="8">
        <v>6</v>
      </c>
      <c r="G13" s="8">
        <v>10</v>
      </c>
      <c r="H13" s="8">
        <v>4</v>
      </c>
      <c r="I13" s="8">
        <v>1</v>
      </c>
      <c r="J13" s="2">
        <v>200</v>
      </c>
      <c r="K13">
        <f>SUM($J$1:J13)</f>
        <v>6200</v>
      </c>
      <c r="L13">
        <f t="shared" si="1"/>
        <v>200</v>
      </c>
    </row>
    <row r="14" spans="1:12">
      <c r="A14" s="8">
        <v>90010503</v>
      </c>
      <c r="B14" s="9" t="s">
        <v>319</v>
      </c>
      <c r="C14" s="8">
        <v>3</v>
      </c>
      <c r="D14" s="8">
        <v>1</v>
      </c>
      <c r="E14" s="10" t="s">
        <v>102</v>
      </c>
      <c r="F14" s="8">
        <v>7</v>
      </c>
      <c r="G14" s="8">
        <v>0</v>
      </c>
      <c r="H14" s="8">
        <v>1</v>
      </c>
      <c r="I14" s="8">
        <v>1</v>
      </c>
      <c r="J14" s="2">
        <v>400</v>
      </c>
      <c r="K14">
        <f>SUM($J$1:J14)</f>
        <v>6600</v>
      </c>
      <c r="L14">
        <f t="shared" si="1"/>
        <v>400</v>
      </c>
    </row>
    <row r="15" spans="1:12">
      <c r="A15" s="8">
        <v>90010302</v>
      </c>
      <c r="B15" s="9" t="s">
        <v>317</v>
      </c>
      <c r="C15" s="8">
        <v>2</v>
      </c>
      <c r="D15" s="8">
        <v>1</v>
      </c>
      <c r="E15" s="10" t="s">
        <v>221</v>
      </c>
      <c r="F15" s="8">
        <v>7</v>
      </c>
      <c r="G15" s="8">
        <v>0</v>
      </c>
      <c r="H15" s="8">
        <v>1</v>
      </c>
      <c r="I15" s="8">
        <v>1</v>
      </c>
      <c r="J15" s="2">
        <v>100</v>
      </c>
      <c r="K15">
        <f>SUM($J$1:J15)</f>
        <v>6700</v>
      </c>
      <c r="L15">
        <f t="shared" si="1"/>
        <v>100</v>
      </c>
    </row>
    <row r="16" spans="1:12">
      <c r="A16" s="8">
        <v>90010401</v>
      </c>
      <c r="B16" s="9" t="s">
        <v>318</v>
      </c>
      <c r="C16" s="8">
        <v>1</v>
      </c>
      <c r="D16" s="8">
        <v>1</v>
      </c>
      <c r="E16" s="10" t="s">
        <v>101</v>
      </c>
      <c r="F16" s="8">
        <v>7</v>
      </c>
      <c r="G16" s="8">
        <v>0</v>
      </c>
      <c r="H16" s="8">
        <v>1</v>
      </c>
      <c r="I16" s="8">
        <v>1</v>
      </c>
      <c r="J16" s="2">
        <v>500</v>
      </c>
      <c r="K16">
        <f>SUM($J$1:J16)</f>
        <v>7200</v>
      </c>
      <c r="L16">
        <f t="shared" si="1"/>
        <v>500</v>
      </c>
    </row>
    <row r="17" spans="1:12">
      <c r="A17" s="8">
        <v>90010004</v>
      </c>
      <c r="B17" s="9" t="s">
        <v>227</v>
      </c>
      <c r="C17" s="8">
        <v>1</v>
      </c>
      <c r="D17" s="8">
        <v>2</v>
      </c>
      <c r="E17" s="10" t="s">
        <v>35</v>
      </c>
      <c r="F17" s="8">
        <v>7</v>
      </c>
      <c r="G17" s="8">
        <v>0</v>
      </c>
      <c r="H17" s="8">
        <v>2</v>
      </c>
      <c r="I17" s="8">
        <v>1</v>
      </c>
      <c r="J17" s="2">
        <v>1200</v>
      </c>
      <c r="K17">
        <f>SUM($J$1:J17)</f>
        <v>8400</v>
      </c>
      <c r="L17">
        <f t="shared" si="1"/>
        <v>1200</v>
      </c>
    </row>
    <row r="18" spans="1:12">
      <c r="A18" s="8">
        <v>90010504</v>
      </c>
      <c r="B18" s="9" t="s">
        <v>319</v>
      </c>
      <c r="C18" s="8">
        <v>4</v>
      </c>
      <c r="D18" s="8">
        <v>1</v>
      </c>
      <c r="E18" s="10" t="s">
        <v>102</v>
      </c>
      <c r="F18" s="8">
        <v>8</v>
      </c>
      <c r="G18" s="8">
        <v>0</v>
      </c>
      <c r="H18" s="8">
        <v>1</v>
      </c>
      <c r="I18" s="8">
        <v>1</v>
      </c>
      <c r="J18" s="2">
        <v>500</v>
      </c>
      <c r="K18">
        <f>SUM($J$1:J18)</f>
        <v>8900</v>
      </c>
      <c r="L18">
        <f t="shared" si="1"/>
        <v>500</v>
      </c>
    </row>
    <row r="19" spans="1:12">
      <c r="A19" s="8">
        <v>90010604</v>
      </c>
      <c r="B19" s="9" t="s">
        <v>320</v>
      </c>
      <c r="C19" s="8">
        <v>4</v>
      </c>
      <c r="D19" s="8">
        <v>1</v>
      </c>
      <c r="E19" s="10" t="s">
        <v>103</v>
      </c>
      <c r="F19" s="8">
        <v>8</v>
      </c>
      <c r="G19" s="8">
        <v>0</v>
      </c>
      <c r="H19" s="8">
        <v>1</v>
      </c>
      <c r="I19" s="8">
        <v>1</v>
      </c>
      <c r="J19" s="2">
        <v>1200</v>
      </c>
      <c r="K19">
        <f>SUM($J$1:J19)</f>
        <v>10100</v>
      </c>
      <c r="L19">
        <f t="shared" si="1"/>
        <v>1200</v>
      </c>
    </row>
    <row r="20" spans="1:12">
      <c r="A20" s="8">
        <v>90010203</v>
      </c>
      <c r="B20" s="9" t="s">
        <v>307</v>
      </c>
      <c r="C20" s="8">
        <v>1</v>
      </c>
      <c r="D20" s="8">
        <v>3</v>
      </c>
      <c r="E20" s="10" t="s">
        <v>140</v>
      </c>
      <c r="F20" s="8">
        <v>8</v>
      </c>
      <c r="G20" s="8">
        <v>50</v>
      </c>
      <c r="H20" s="8">
        <v>3</v>
      </c>
      <c r="I20" s="8">
        <v>1</v>
      </c>
      <c r="J20" s="2">
        <v>1000</v>
      </c>
      <c r="K20">
        <f>SUM($J$1:J20)</f>
        <v>11100</v>
      </c>
      <c r="L20">
        <f t="shared" si="1"/>
        <v>1000</v>
      </c>
    </row>
    <row r="21" spans="1:12">
      <c r="A21" s="8">
        <v>90010303</v>
      </c>
      <c r="B21" s="9" t="s">
        <v>317</v>
      </c>
      <c r="C21" s="8">
        <v>3</v>
      </c>
      <c r="D21" s="8">
        <v>1</v>
      </c>
      <c r="E21" s="10" t="s">
        <v>221</v>
      </c>
      <c r="F21" s="8">
        <v>9</v>
      </c>
      <c r="G21" s="8">
        <v>0</v>
      </c>
      <c r="H21" s="8">
        <v>1</v>
      </c>
      <c r="I21" s="8">
        <v>1</v>
      </c>
      <c r="J21" s="2">
        <v>100</v>
      </c>
      <c r="K21">
        <f>SUM($J$1:J21)</f>
        <v>11200</v>
      </c>
      <c r="L21">
        <f t="shared" si="1"/>
        <v>100</v>
      </c>
    </row>
    <row r="22" spans="1:12">
      <c r="A22" s="8">
        <v>90010605</v>
      </c>
      <c r="B22" s="9" t="s">
        <v>320</v>
      </c>
      <c r="C22" s="8">
        <v>5</v>
      </c>
      <c r="D22" s="8">
        <v>1</v>
      </c>
      <c r="E22" s="10" t="s">
        <v>103</v>
      </c>
      <c r="F22" s="8">
        <v>9</v>
      </c>
      <c r="G22" s="8">
        <v>0</v>
      </c>
      <c r="H22" s="8">
        <v>1</v>
      </c>
      <c r="I22" s="8">
        <v>1</v>
      </c>
      <c r="J22" s="2">
        <v>1500</v>
      </c>
      <c r="K22">
        <f>SUM($J$1:J22)</f>
        <v>12700</v>
      </c>
      <c r="L22">
        <f t="shared" si="1"/>
        <v>1500</v>
      </c>
    </row>
    <row r="23" spans="1:12">
      <c r="A23" s="8">
        <v>90010005</v>
      </c>
      <c r="B23" s="9" t="s">
        <v>228</v>
      </c>
      <c r="C23" s="8">
        <v>1</v>
      </c>
      <c r="D23" s="8">
        <v>2</v>
      </c>
      <c r="E23" s="10" t="s">
        <v>36</v>
      </c>
      <c r="F23" s="8">
        <v>9</v>
      </c>
      <c r="G23" s="8">
        <v>0</v>
      </c>
      <c r="H23" s="8">
        <v>2</v>
      </c>
      <c r="I23" s="8">
        <v>1</v>
      </c>
      <c r="J23" s="2">
        <v>1500</v>
      </c>
      <c r="K23">
        <f>SUM($J$1:J23)</f>
        <v>14200</v>
      </c>
      <c r="L23">
        <f t="shared" si="1"/>
        <v>1500</v>
      </c>
    </row>
    <row r="24" spans="1:12">
      <c r="A24" s="8">
        <v>90010223</v>
      </c>
      <c r="B24" s="9" t="s">
        <v>240</v>
      </c>
      <c r="C24" s="8">
        <v>1</v>
      </c>
      <c r="D24" s="8">
        <v>4</v>
      </c>
      <c r="E24" s="10" t="s">
        <v>50</v>
      </c>
      <c r="F24" s="8">
        <v>9</v>
      </c>
      <c r="G24" s="8">
        <v>90</v>
      </c>
      <c r="H24" s="8">
        <v>4</v>
      </c>
      <c r="I24" s="8">
        <v>1</v>
      </c>
      <c r="J24" s="2">
        <v>500</v>
      </c>
      <c r="K24">
        <f>SUM($J$1:J24)</f>
        <v>14700</v>
      </c>
      <c r="L24">
        <f t="shared" si="1"/>
        <v>500</v>
      </c>
    </row>
    <row r="25" spans="1:12">
      <c r="A25" s="8">
        <v>90010505</v>
      </c>
      <c r="B25" s="9" t="s">
        <v>319</v>
      </c>
      <c r="C25" s="8">
        <v>5</v>
      </c>
      <c r="D25" s="8">
        <v>1</v>
      </c>
      <c r="E25" s="10" t="s">
        <v>102</v>
      </c>
      <c r="F25" s="8">
        <v>10</v>
      </c>
      <c r="G25" s="8">
        <v>0</v>
      </c>
      <c r="H25" s="8">
        <v>1</v>
      </c>
      <c r="I25" s="8">
        <v>1</v>
      </c>
      <c r="J25" s="2">
        <v>600</v>
      </c>
      <c r="K25">
        <f>SUM($J$1:J25)</f>
        <v>15300</v>
      </c>
      <c r="L25">
        <f t="shared" si="1"/>
        <v>600</v>
      </c>
    </row>
    <row r="26" spans="1:12">
      <c r="A26" s="8">
        <v>90010006</v>
      </c>
      <c r="B26" s="9" t="s">
        <v>229</v>
      </c>
      <c r="C26" s="8">
        <v>1</v>
      </c>
      <c r="D26" s="8">
        <v>2</v>
      </c>
      <c r="E26" s="10" t="s">
        <v>38</v>
      </c>
      <c r="F26" s="8">
        <v>10</v>
      </c>
      <c r="G26" s="8">
        <v>0</v>
      </c>
      <c r="H26" s="8">
        <v>2</v>
      </c>
      <c r="I26" s="8">
        <v>1</v>
      </c>
      <c r="J26" s="2">
        <v>1800</v>
      </c>
      <c r="K26">
        <f>SUM($J$1:J26)</f>
        <v>17100</v>
      </c>
      <c r="L26">
        <f t="shared" si="1"/>
        <v>1800</v>
      </c>
    </row>
    <row r="27" spans="1:12">
      <c r="A27" s="8">
        <v>90010224</v>
      </c>
      <c r="B27" s="9" t="s">
        <v>243</v>
      </c>
      <c r="C27" s="8">
        <v>1</v>
      </c>
      <c r="D27" s="8">
        <v>4</v>
      </c>
      <c r="E27" s="10" t="s">
        <v>53</v>
      </c>
      <c r="F27" s="8">
        <v>10</v>
      </c>
      <c r="G27" s="8">
        <v>120</v>
      </c>
      <c r="H27" s="8">
        <v>4</v>
      </c>
      <c r="I27" s="8">
        <v>1</v>
      </c>
      <c r="J27" s="2">
        <v>1000</v>
      </c>
      <c r="K27">
        <f>SUM($J$1:J27)</f>
        <v>18100</v>
      </c>
      <c r="L27">
        <f t="shared" si="1"/>
        <v>1000</v>
      </c>
    </row>
    <row r="28" spans="1:12">
      <c r="A28" s="8">
        <v>90010402</v>
      </c>
      <c r="B28" s="9" t="s">
        <v>318</v>
      </c>
      <c r="C28" s="8">
        <v>2</v>
      </c>
      <c r="D28" s="8">
        <v>1</v>
      </c>
      <c r="E28" s="10" t="s">
        <v>101</v>
      </c>
      <c r="F28" s="8">
        <v>11</v>
      </c>
      <c r="G28" s="8">
        <v>0</v>
      </c>
      <c r="H28" s="8">
        <v>1</v>
      </c>
      <c r="I28" s="8">
        <v>1</v>
      </c>
      <c r="J28" s="2">
        <v>600</v>
      </c>
      <c r="K28">
        <f>SUM($J$1:J28)</f>
        <v>18700</v>
      </c>
      <c r="L28">
        <f t="shared" si="1"/>
        <v>600</v>
      </c>
    </row>
    <row r="29" spans="1:12">
      <c r="A29" s="8">
        <v>90010007</v>
      </c>
      <c r="B29" s="9" t="s">
        <v>230</v>
      </c>
      <c r="C29" s="8">
        <v>1</v>
      </c>
      <c r="D29" s="8">
        <v>2</v>
      </c>
      <c r="E29" s="10" t="s">
        <v>39</v>
      </c>
      <c r="F29" s="8">
        <v>11</v>
      </c>
      <c r="G29" s="8">
        <v>0</v>
      </c>
      <c r="H29" s="8">
        <v>2</v>
      </c>
      <c r="I29" s="8">
        <v>1</v>
      </c>
      <c r="J29" s="2">
        <v>2000</v>
      </c>
      <c r="K29">
        <f>SUM($J$1:J29)</f>
        <v>20700</v>
      </c>
      <c r="L29">
        <f t="shared" si="1"/>
        <v>2000</v>
      </c>
    </row>
    <row r="30" spans="1:12">
      <c r="A30" s="8">
        <v>90010403</v>
      </c>
      <c r="B30" s="9" t="s">
        <v>318</v>
      </c>
      <c r="C30" s="8">
        <v>3</v>
      </c>
      <c r="D30" s="8">
        <v>1</v>
      </c>
      <c r="E30" s="10" t="s">
        <v>101</v>
      </c>
      <c r="F30" s="8">
        <v>12</v>
      </c>
      <c r="G30" s="8">
        <v>0</v>
      </c>
      <c r="H30" s="8">
        <v>1</v>
      </c>
      <c r="I30" s="8">
        <v>1</v>
      </c>
      <c r="J30" s="2">
        <v>800</v>
      </c>
      <c r="K30">
        <f>SUM($J$1:J30)</f>
        <v>21500</v>
      </c>
      <c r="L30">
        <f t="shared" si="1"/>
        <v>800</v>
      </c>
    </row>
    <row r="31" spans="1:12">
      <c r="A31" s="8">
        <v>90010702</v>
      </c>
      <c r="B31" s="9" t="s">
        <v>321</v>
      </c>
      <c r="C31" s="8">
        <v>1</v>
      </c>
      <c r="D31" s="8">
        <v>1</v>
      </c>
      <c r="E31" s="10" t="s">
        <v>112</v>
      </c>
      <c r="F31" s="8">
        <v>12</v>
      </c>
      <c r="G31" s="8">
        <v>0</v>
      </c>
      <c r="H31" s="8">
        <v>1</v>
      </c>
      <c r="I31" s="8">
        <v>1</v>
      </c>
      <c r="J31" s="2">
        <v>800</v>
      </c>
      <c r="K31">
        <f>SUM($J$1:J31)</f>
        <v>22300</v>
      </c>
      <c r="L31">
        <f t="shared" si="1"/>
        <v>800</v>
      </c>
    </row>
    <row r="32" spans="1:12">
      <c r="A32" s="8">
        <v>90010008</v>
      </c>
      <c r="B32" s="9" t="s">
        <v>231</v>
      </c>
      <c r="C32" s="8">
        <v>1</v>
      </c>
      <c r="D32" s="8">
        <v>2</v>
      </c>
      <c r="E32" s="10" t="s">
        <v>40</v>
      </c>
      <c r="F32" s="8">
        <v>12</v>
      </c>
      <c r="G32" s="8">
        <v>0</v>
      </c>
      <c r="H32" s="8">
        <v>2</v>
      </c>
      <c r="I32" s="8">
        <v>1</v>
      </c>
      <c r="J32" s="2">
        <v>2200</v>
      </c>
      <c r="K32">
        <f>SUM($J$1:J32)</f>
        <v>24500</v>
      </c>
      <c r="L32">
        <f t="shared" si="1"/>
        <v>2200</v>
      </c>
    </row>
    <row r="33" spans="1:12">
      <c r="A33" s="8">
        <v>90010404</v>
      </c>
      <c r="B33" s="9" t="s">
        <v>318</v>
      </c>
      <c r="C33" s="8">
        <v>4</v>
      </c>
      <c r="D33" s="8">
        <v>1</v>
      </c>
      <c r="E33" s="10" t="s">
        <v>101</v>
      </c>
      <c r="F33" s="8">
        <v>13</v>
      </c>
      <c r="G33" s="8">
        <v>0</v>
      </c>
      <c r="H33" s="8">
        <v>1</v>
      </c>
      <c r="I33" s="8">
        <v>1</v>
      </c>
      <c r="J33" s="2">
        <v>1000</v>
      </c>
      <c r="K33">
        <f>SUM($J$1:J33)</f>
        <v>25500</v>
      </c>
      <c r="L33">
        <f t="shared" si="1"/>
        <v>1000</v>
      </c>
    </row>
    <row r="34" spans="1:12">
      <c r="A34" s="8">
        <v>90010701</v>
      </c>
      <c r="B34" s="9" t="s">
        <v>321</v>
      </c>
      <c r="C34" s="8">
        <v>2</v>
      </c>
      <c r="D34" s="8">
        <v>1</v>
      </c>
      <c r="E34" s="10" t="s">
        <v>112</v>
      </c>
      <c r="F34" s="8">
        <v>13</v>
      </c>
      <c r="G34" s="8">
        <v>0</v>
      </c>
      <c r="H34" s="8">
        <v>1</v>
      </c>
      <c r="I34" s="8">
        <v>1</v>
      </c>
      <c r="J34" s="2">
        <v>1200</v>
      </c>
      <c r="K34">
        <f>SUM($J$1:J34)</f>
        <v>26700</v>
      </c>
      <c r="L34">
        <f t="shared" si="1"/>
        <v>1200</v>
      </c>
    </row>
    <row r="35" spans="1:12">
      <c r="A35" s="8">
        <v>90010009</v>
      </c>
      <c r="B35" s="9" t="s">
        <v>232</v>
      </c>
      <c r="C35" s="8">
        <v>1</v>
      </c>
      <c r="D35" s="8">
        <v>2</v>
      </c>
      <c r="E35" s="10" t="s">
        <v>41</v>
      </c>
      <c r="F35" s="8">
        <v>13</v>
      </c>
      <c r="G35" s="8">
        <v>0</v>
      </c>
      <c r="H35" s="8">
        <v>2</v>
      </c>
      <c r="I35" s="8">
        <v>1</v>
      </c>
      <c r="J35" s="2">
        <v>2500</v>
      </c>
      <c r="K35">
        <f>SUM($J$1:J35)</f>
        <v>29200</v>
      </c>
      <c r="L35">
        <f t="shared" si="1"/>
        <v>2500</v>
      </c>
    </row>
    <row r="36" spans="1:12">
      <c r="A36" s="8">
        <v>90010405</v>
      </c>
      <c r="B36" s="9" t="s">
        <v>318</v>
      </c>
      <c r="C36" s="8">
        <v>5</v>
      </c>
      <c r="D36" s="8">
        <v>1</v>
      </c>
      <c r="E36" s="10" t="s">
        <v>101</v>
      </c>
      <c r="F36" s="8">
        <v>14</v>
      </c>
      <c r="G36" s="8">
        <v>0</v>
      </c>
      <c r="H36" s="8">
        <v>1</v>
      </c>
      <c r="I36" s="8">
        <v>1</v>
      </c>
      <c r="J36" s="2">
        <v>1200</v>
      </c>
      <c r="K36">
        <f>SUM($J$1:J36)</f>
        <v>30400</v>
      </c>
      <c r="L36">
        <f t="shared" si="1"/>
        <v>1200</v>
      </c>
    </row>
    <row r="37" spans="1:12">
      <c r="A37" s="8">
        <v>90010703</v>
      </c>
      <c r="B37" s="9" t="s">
        <v>321</v>
      </c>
      <c r="C37" s="8">
        <v>3</v>
      </c>
      <c r="D37" s="8">
        <v>1</v>
      </c>
      <c r="E37" s="10" t="s">
        <v>112</v>
      </c>
      <c r="F37" s="8">
        <v>14</v>
      </c>
      <c r="G37" s="8">
        <v>0</v>
      </c>
      <c r="H37" s="8">
        <v>1</v>
      </c>
      <c r="I37" s="8">
        <v>1</v>
      </c>
      <c r="J37" s="2">
        <v>1800</v>
      </c>
      <c r="K37">
        <f>SUM($J$1:J37)</f>
        <v>32200</v>
      </c>
      <c r="L37">
        <f t="shared" si="1"/>
        <v>1800</v>
      </c>
    </row>
    <row r="38" spans="1:12">
      <c r="A38" s="8">
        <v>90010010</v>
      </c>
      <c r="B38" s="9" t="s">
        <v>233</v>
      </c>
      <c r="C38" s="8">
        <v>1</v>
      </c>
      <c r="D38" s="8">
        <v>2</v>
      </c>
      <c r="E38" s="10" t="s">
        <v>42</v>
      </c>
      <c r="F38" s="8">
        <v>14</v>
      </c>
      <c r="G38" s="8">
        <v>0</v>
      </c>
      <c r="H38" s="8">
        <v>2</v>
      </c>
      <c r="I38" s="8">
        <v>1</v>
      </c>
      <c r="J38" s="2">
        <v>2800</v>
      </c>
      <c r="K38">
        <f>SUM($J$1:J38)</f>
        <v>35000</v>
      </c>
      <c r="L38">
        <f t="shared" si="1"/>
        <v>2800</v>
      </c>
    </row>
    <row r="39" spans="1:12">
      <c r="A39" s="8">
        <v>90010225</v>
      </c>
      <c r="B39" s="9" t="s">
        <v>311</v>
      </c>
      <c r="C39" s="8">
        <v>1</v>
      </c>
      <c r="D39" s="8">
        <v>4</v>
      </c>
      <c r="E39" s="10" t="s">
        <v>332</v>
      </c>
      <c r="F39" s="8">
        <v>14</v>
      </c>
      <c r="G39" s="8">
        <v>160</v>
      </c>
      <c r="H39" s="8">
        <v>4</v>
      </c>
      <c r="I39" s="8">
        <v>1</v>
      </c>
      <c r="J39" s="2">
        <v>2000</v>
      </c>
      <c r="K39">
        <f>SUM($J$1:J39)</f>
        <v>37000</v>
      </c>
      <c r="L39">
        <f t="shared" si="1"/>
        <v>2000</v>
      </c>
    </row>
    <row r="40" spans="1:12">
      <c r="A40" s="8">
        <v>90010801</v>
      </c>
      <c r="B40" s="9" t="s">
        <v>322</v>
      </c>
      <c r="C40" s="8">
        <v>1</v>
      </c>
      <c r="D40" s="8">
        <v>1</v>
      </c>
      <c r="E40" s="10" t="s">
        <v>113</v>
      </c>
      <c r="F40" s="8">
        <v>15</v>
      </c>
      <c r="G40" s="8">
        <v>0</v>
      </c>
      <c r="H40" s="8">
        <v>1</v>
      </c>
      <c r="I40" s="8">
        <v>1</v>
      </c>
      <c r="J40" s="2">
        <v>1000</v>
      </c>
      <c r="K40">
        <f>SUM($J$1:J40)</f>
        <v>38000</v>
      </c>
      <c r="L40">
        <f t="shared" si="1"/>
        <v>1000</v>
      </c>
    </row>
    <row r="41" spans="1:12">
      <c r="A41" s="8">
        <v>90010011</v>
      </c>
      <c r="B41" s="9" t="s">
        <v>234</v>
      </c>
      <c r="C41" s="8">
        <v>1</v>
      </c>
      <c r="D41" s="8">
        <v>2</v>
      </c>
      <c r="E41" s="10" t="s">
        <v>43</v>
      </c>
      <c r="F41" s="8">
        <v>15</v>
      </c>
      <c r="G41" s="8">
        <v>0</v>
      </c>
      <c r="H41" s="8">
        <v>2</v>
      </c>
      <c r="I41" s="8">
        <v>1</v>
      </c>
      <c r="J41" s="2">
        <v>3000</v>
      </c>
      <c r="K41">
        <f>SUM($J$1:J41)</f>
        <v>41000</v>
      </c>
      <c r="L41">
        <f t="shared" si="1"/>
        <v>3000</v>
      </c>
    </row>
    <row r="42" spans="1:12">
      <c r="A42" s="8">
        <v>90010226</v>
      </c>
      <c r="B42" s="9" t="s">
        <v>316</v>
      </c>
      <c r="C42" s="8">
        <v>1</v>
      </c>
      <c r="D42" s="8">
        <v>4</v>
      </c>
      <c r="E42" s="10" t="s">
        <v>55</v>
      </c>
      <c r="F42" s="8">
        <v>15</v>
      </c>
      <c r="G42" s="8">
        <v>200</v>
      </c>
      <c r="H42" s="8">
        <v>4</v>
      </c>
      <c r="I42" s="8">
        <v>1</v>
      </c>
      <c r="J42" s="2">
        <v>3000</v>
      </c>
      <c r="K42">
        <f>SUM($J$1:J42)</f>
        <v>44000</v>
      </c>
      <c r="L42">
        <f t="shared" si="1"/>
        <v>3000</v>
      </c>
    </row>
    <row r="43" spans="1:12">
      <c r="A43" s="8">
        <v>90010802</v>
      </c>
      <c r="B43" s="9" t="s">
        <v>322</v>
      </c>
      <c r="C43" s="8">
        <v>2</v>
      </c>
      <c r="D43" s="8">
        <v>1</v>
      </c>
      <c r="E43" s="10" t="s">
        <v>113</v>
      </c>
      <c r="F43" s="8">
        <v>16</v>
      </c>
      <c r="G43" s="8">
        <v>0</v>
      </c>
      <c r="H43" s="8">
        <v>1</v>
      </c>
      <c r="I43" s="8">
        <v>1</v>
      </c>
      <c r="J43" s="2">
        <v>1500</v>
      </c>
      <c r="K43">
        <f>SUM($J$1:J43)</f>
        <v>45500</v>
      </c>
      <c r="L43">
        <f t="shared" si="1"/>
        <v>1500</v>
      </c>
    </row>
    <row r="44" spans="1:12">
      <c r="A44" s="8">
        <v>90010012</v>
      </c>
      <c r="B44" s="9" t="s">
        <v>235</v>
      </c>
      <c r="C44" s="8">
        <v>1</v>
      </c>
      <c r="D44" s="8">
        <v>2</v>
      </c>
      <c r="E44" s="10" t="s">
        <v>44</v>
      </c>
      <c r="F44" s="8">
        <v>16</v>
      </c>
      <c r="G44" s="8">
        <v>0</v>
      </c>
      <c r="H44" s="8">
        <v>2</v>
      </c>
      <c r="I44" s="8">
        <v>1</v>
      </c>
      <c r="J44" s="2">
        <v>3500</v>
      </c>
      <c r="K44">
        <f>SUM($J$1:J44)</f>
        <v>49000</v>
      </c>
      <c r="L44">
        <f t="shared" si="1"/>
        <v>3500</v>
      </c>
    </row>
    <row r="45" spans="1:12">
      <c r="A45" s="8">
        <v>90010803</v>
      </c>
      <c r="B45" s="9" t="s">
        <v>322</v>
      </c>
      <c r="C45" s="8">
        <v>3</v>
      </c>
      <c r="D45" s="8">
        <v>1</v>
      </c>
      <c r="E45" s="10" t="s">
        <v>113</v>
      </c>
      <c r="F45" s="8">
        <v>17</v>
      </c>
      <c r="G45" s="8">
        <v>0</v>
      </c>
      <c r="H45" s="8">
        <v>1</v>
      </c>
      <c r="I45" s="8">
        <v>1</v>
      </c>
      <c r="J45" s="2">
        <v>2000</v>
      </c>
      <c r="K45">
        <f>SUM($J$1:J45)</f>
        <v>51000</v>
      </c>
      <c r="L45">
        <f t="shared" si="1"/>
        <v>2000</v>
      </c>
    </row>
    <row r="46" spans="1:12">
      <c r="A46" s="8">
        <v>90010013</v>
      </c>
      <c r="B46" s="9" t="s">
        <v>237</v>
      </c>
      <c r="C46" s="8">
        <v>1</v>
      </c>
      <c r="D46" s="8">
        <v>2</v>
      </c>
      <c r="E46" s="10" t="s">
        <v>46</v>
      </c>
      <c r="F46" s="8">
        <v>17</v>
      </c>
      <c r="G46" s="8">
        <v>0</v>
      </c>
      <c r="H46" s="8">
        <v>2</v>
      </c>
      <c r="I46" s="8">
        <v>1</v>
      </c>
      <c r="J46" s="2">
        <v>4000</v>
      </c>
      <c r="K46">
        <f>SUM($J$1:J46)</f>
        <v>55000</v>
      </c>
      <c r="L46">
        <f t="shared" si="1"/>
        <v>4000</v>
      </c>
    </row>
    <row r="47" spans="1:12">
      <c r="A47" s="8">
        <v>90010901</v>
      </c>
      <c r="B47" s="9" t="s">
        <v>323</v>
      </c>
      <c r="C47" s="8">
        <v>1</v>
      </c>
      <c r="D47" s="8">
        <v>1</v>
      </c>
      <c r="E47" s="10" t="s">
        <v>114</v>
      </c>
      <c r="F47" s="8">
        <v>18</v>
      </c>
      <c r="G47" s="8">
        <v>0</v>
      </c>
      <c r="H47" s="8">
        <v>1</v>
      </c>
      <c r="I47" s="8">
        <v>1</v>
      </c>
      <c r="J47" s="2">
        <v>1500</v>
      </c>
      <c r="K47">
        <f>SUM($J$1:J47)</f>
        <v>56500</v>
      </c>
      <c r="L47">
        <f t="shared" si="1"/>
        <v>1500</v>
      </c>
    </row>
    <row r="48" spans="1:12">
      <c r="A48" s="8">
        <v>90010014</v>
      </c>
      <c r="B48" s="9" t="s">
        <v>238</v>
      </c>
      <c r="C48" s="8">
        <v>1</v>
      </c>
      <c r="D48" s="8">
        <v>2</v>
      </c>
      <c r="E48" s="10" t="s">
        <v>47</v>
      </c>
      <c r="F48" s="8">
        <v>18</v>
      </c>
      <c r="G48" s="8">
        <v>0</v>
      </c>
      <c r="H48" s="8">
        <v>2</v>
      </c>
      <c r="I48" s="8">
        <v>1</v>
      </c>
      <c r="J48" s="2">
        <v>4500</v>
      </c>
      <c r="K48">
        <f>SUM($J$1:J48)</f>
        <v>61000</v>
      </c>
      <c r="L48">
        <f t="shared" si="1"/>
        <v>4500</v>
      </c>
    </row>
    <row r="49" spans="1:12">
      <c r="A49" s="8">
        <v>90010204</v>
      </c>
      <c r="B49" s="9" t="s">
        <v>308</v>
      </c>
      <c r="C49" s="8">
        <v>1</v>
      </c>
      <c r="D49" s="8">
        <v>3</v>
      </c>
      <c r="E49" s="10" t="s">
        <v>141</v>
      </c>
      <c r="F49" s="8">
        <v>18</v>
      </c>
      <c r="G49" s="8">
        <v>350</v>
      </c>
      <c r="H49" s="8">
        <v>3</v>
      </c>
      <c r="I49" s="8">
        <v>1</v>
      </c>
      <c r="J49" s="2">
        <v>3000</v>
      </c>
      <c r="K49">
        <f>SUM($J$1:J49)</f>
        <v>64000</v>
      </c>
      <c r="L49">
        <f t="shared" si="1"/>
        <v>3000</v>
      </c>
    </row>
    <row r="50" spans="1:12">
      <c r="A50" s="8">
        <v>90010902</v>
      </c>
      <c r="B50" s="9" t="s">
        <v>323</v>
      </c>
      <c r="C50" s="8">
        <v>2</v>
      </c>
      <c r="D50" s="8">
        <v>1</v>
      </c>
      <c r="E50" s="10" t="s">
        <v>114</v>
      </c>
      <c r="F50" s="8">
        <v>19</v>
      </c>
      <c r="G50" s="8">
        <v>0</v>
      </c>
      <c r="H50" s="8">
        <v>1</v>
      </c>
      <c r="I50" s="8">
        <v>1</v>
      </c>
      <c r="J50" s="2">
        <v>2000</v>
      </c>
      <c r="K50">
        <f>SUM($J$1:J50)</f>
        <v>66000</v>
      </c>
      <c r="L50">
        <f t="shared" si="1"/>
        <v>2000</v>
      </c>
    </row>
    <row r="51" spans="1:12">
      <c r="A51" s="8">
        <v>90010903</v>
      </c>
      <c r="B51" s="9" t="s">
        <v>323</v>
      </c>
      <c r="C51" s="8">
        <v>3</v>
      </c>
      <c r="D51" s="8">
        <v>1</v>
      </c>
      <c r="E51" s="10" t="s">
        <v>114</v>
      </c>
      <c r="F51" s="8">
        <v>20</v>
      </c>
      <c r="G51" s="8">
        <v>0</v>
      </c>
      <c r="H51" s="8">
        <v>1</v>
      </c>
      <c r="I51" s="8">
        <v>1</v>
      </c>
      <c r="J51" s="2">
        <v>2500</v>
      </c>
      <c r="K51">
        <f>SUM($J$1:J51)</f>
        <v>68500</v>
      </c>
      <c r="L51">
        <f t="shared" si="1"/>
        <v>2500</v>
      </c>
    </row>
    <row r="52" spans="1:12">
      <c r="A52" s="8">
        <v>90010015</v>
      </c>
      <c r="B52" s="9" t="s">
        <v>239</v>
      </c>
      <c r="C52" s="8">
        <v>1</v>
      </c>
      <c r="D52" s="8">
        <v>2</v>
      </c>
      <c r="E52" s="10" t="s">
        <v>49</v>
      </c>
      <c r="F52" s="8">
        <v>20</v>
      </c>
      <c r="G52" s="8">
        <v>0</v>
      </c>
      <c r="H52" s="8">
        <v>2</v>
      </c>
      <c r="I52" s="8">
        <v>1</v>
      </c>
      <c r="J52" s="2">
        <v>5000</v>
      </c>
      <c r="K52">
        <f>SUM($J$1:J52)</f>
        <v>73500</v>
      </c>
      <c r="L52">
        <f t="shared" si="1"/>
        <v>5000</v>
      </c>
    </row>
    <row r="53" spans="1:12">
      <c r="A53" s="8">
        <v>90011001</v>
      </c>
      <c r="B53" s="9" t="s">
        <v>324</v>
      </c>
      <c r="C53" s="8">
        <v>1</v>
      </c>
      <c r="D53" s="8">
        <v>1</v>
      </c>
      <c r="E53" s="10" t="s">
        <v>115</v>
      </c>
      <c r="F53" s="8">
        <v>21</v>
      </c>
      <c r="G53" s="8">
        <v>0</v>
      </c>
      <c r="H53" s="8">
        <v>1</v>
      </c>
      <c r="I53" s="8">
        <v>1</v>
      </c>
      <c r="J53" s="2">
        <v>2000</v>
      </c>
      <c r="K53">
        <f>SUM($J$1:J53)</f>
        <v>75500</v>
      </c>
      <c r="L53">
        <f t="shared" si="1"/>
        <v>2000</v>
      </c>
    </row>
    <row r="54" spans="1:12">
      <c r="A54" s="8">
        <v>90010016</v>
      </c>
      <c r="B54" s="9" t="s">
        <v>246</v>
      </c>
      <c r="C54" s="8">
        <v>1</v>
      </c>
      <c r="D54" s="8">
        <v>2</v>
      </c>
      <c r="E54" s="10" t="s">
        <v>56</v>
      </c>
      <c r="F54" s="8">
        <v>21</v>
      </c>
      <c r="G54" s="8">
        <v>0</v>
      </c>
      <c r="H54" s="8">
        <v>2</v>
      </c>
      <c r="I54" s="8">
        <v>1</v>
      </c>
      <c r="J54" s="2">
        <v>6000</v>
      </c>
      <c r="K54">
        <f>SUM($J$1:J54)</f>
        <v>81500</v>
      </c>
      <c r="L54">
        <f t="shared" si="1"/>
        <v>6000</v>
      </c>
    </row>
    <row r="55" spans="1:12">
      <c r="A55" s="8">
        <v>90010205</v>
      </c>
      <c r="B55" s="9" t="s">
        <v>236</v>
      </c>
      <c r="C55" s="8">
        <v>1</v>
      </c>
      <c r="D55" s="8">
        <v>3</v>
      </c>
      <c r="E55" s="10" t="s">
        <v>45</v>
      </c>
      <c r="F55" s="8">
        <v>21</v>
      </c>
      <c r="G55" s="8">
        <v>600</v>
      </c>
      <c r="H55" s="8">
        <v>3</v>
      </c>
      <c r="I55" s="8">
        <v>1</v>
      </c>
      <c r="J55" s="2">
        <v>5000</v>
      </c>
      <c r="K55">
        <f>SUM($J$1:J55)</f>
        <v>86500</v>
      </c>
      <c r="L55">
        <f t="shared" si="1"/>
        <v>5000</v>
      </c>
    </row>
    <row r="56" spans="1:12">
      <c r="A56" s="8">
        <v>90011002</v>
      </c>
      <c r="B56" s="9" t="s">
        <v>324</v>
      </c>
      <c r="C56" s="8">
        <v>2</v>
      </c>
      <c r="D56" s="8">
        <v>1</v>
      </c>
      <c r="E56" s="10" t="s">
        <v>115</v>
      </c>
      <c r="F56" s="8">
        <v>22</v>
      </c>
      <c r="G56" s="8">
        <v>0</v>
      </c>
      <c r="H56" s="8">
        <v>1</v>
      </c>
      <c r="I56" s="8">
        <v>1</v>
      </c>
      <c r="J56" s="2">
        <v>3000</v>
      </c>
      <c r="K56">
        <f>SUM($J$1:J56)</f>
        <v>89500</v>
      </c>
      <c r="L56">
        <f t="shared" si="1"/>
        <v>3000</v>
      </c>
    </row>
    <row r="57" spans="1:12">
      <c r="A57" s="8">
        <v>90010017</v>
      </c>
      <c r="B57" s="9" t="s">
        <v>247</v>
      </c>
      <c r="C57" s="8">
        <v>1</v>
      </c>
      <c r="D57" s="8">
        <v>2</v>
      </c>
      <c r="E57" s="10" t="s">
        <v>57</v>
      </c>
      <c r="F57" s="8">
        <v>22</v>
      </c>
      <c r="G57" s="8">
        <v>0</v>
      </c>
      <c r="H57" s="8">
        <v>2</v>
      </c>
      <c r="I57" s="8">
        <v>1</v>
      </c>
      <c r="J57" s="2">
        <v>8000</v>
      </c>
      <c r="K57">
        <f>SUM($J$1:J57)</f>
        <v>97500</v>
      </c>
      <c r="L57">
        <f t="shared" si="1"/>
        <v>8000</v>
      </c>
    </row>
    <row r="58" spans="1:12">
      <c r="A58" s="8">
        <v>90011003</v>
      </c>
      <c r="B58" s="9" t="s">
        <v>324</v>
      </c>
      <c r="C58" s="8">
        <v>3</v>
      </c>
      <c r="D58" s="8">
        <v>1</v>
      </c>
      <c r="E58" s="10" t="s">
        <v>115</v>
      </c>
      <c r="F58" s="8">
        <v>23</v>
      </c>
      <c r="G58" s="8">
        <v>0</v>
      </c>
      <c r="H58" s="8">
        <v>1</v>
      </c>
      <c r="I58" s="8">
        <v>1</v>
      </c>
      <c r="J58" s="2">
        <v>4000</v>
      </c>
      <c r="K58">
        <f>SUM($J$1:J58)</f>
        <v>101500</v>
      </c>
      <c r="L58">
        <f t="shared" si="1"/>
        <v>4000</v>
      </c>
    </row>
    <row r="59" spans="1:12">
      <c r="A59" s="8">
        <v>90011004</v>
      </c>
      <c r="B59" s="9" t="s">
        <v>324</v>
      </c>
      <c r="C59" s="8">
        <v>4</v>
      </c>
      <c r="D59" s="8">
        <v>1</v>
      </c>
      <c r="E59" s="10" t="s">
        <v>115</v>
      </c>
      <c r="F59" s="8">
        <v>24</v>
      </c>
      <c r="G59" s="8">
        <v>0</v>
      </c>
      <c r="H59" s="8">
        <v>1</v>
      </c>
      <c r="I59" s="8">
        <v>1</v>
      </c>
      <c r="J59" s="2">
        <v>5000</v>
      </c>
      <c r="K59">
        <f>SUM($J$1:J59)</f>
        <v>106500</v>
      </c>
      <c r="L59">
        <f t="shared" si="1"/>
        <v>5000</v>
      </c>
    </row>
    <row r="60" spans="1:12">
      <c r="A60" s="8">
        <v>90010018</v>
      </c>
      <c r="B60" s="9" t="s">
        <v>248</v>
      </c>
      <c r="C60" s="8">
        <v>1</v>
      </c>
      <c r="D60" s="8">
        <v>2</v>
      </c>
      <c r="E60" s="10" t="s">
        <v>58</v>
      </c>
      <c r="F60" s="8">
        <v>24</v>
      </c>
      <c r="G60" s="8">
        <v>0</v>
      </c>
      <c r="H60" s="8">
        <v>2</v>
      </c>
      <c r="I60" s="8">
        <v>1</v>
      </c>
      <c r="J60" s="2">
        <v>10000</v>
      </c>
      <c r="K60">
        <f>SUM($J$1:J60)</f>
        <v>116500</v>
      </c>
      <c r="L60">
        <f t="shared" si="1"/>
        <v>10000</v>
      </c>
    </row>
    <row r="61" spans="1:12">
      <c r="A61" s="8">
        <v>90011201</v>
      </c>
      <c r="B61" s="9" t="s">
        <v>325</v>
      </c>
      <c r="C61" s="8">
        <v>1</v>
      </c>
      <c r="D61" s="8">
        <v>1</v>
      </c>
      <c r="E61" s="10" t="s">
        <v>37</v>
      </c>
      <c r="F61" s="8">
        <v>25</v>
      </c>
      <c r="G61" s="8">
        <v>0</v>
      </c>
      <c r="H61" s="8">
        <v>1</v>
      </c>
      <c r="I61" s="8">
        <v>1</v>
      </c>
      <c r="J61" s="2">
        <v>3000</v>
      </c>
      <c r="K61">
        <f>SUM($J$1:J61)</f>
        <v>119500</v>
      </c>
      <c r="L61">
        <f t="shared" si="1"/>
        <v>3000</v>
      </c>
    </row>
    <row r="62" spans="1:12">
      <c r="A62" s="8">
        <v>90010019</v>
      </c>
      <c r="B62" s="9" t="s">
        <v>213</v>
      </c>
      <c r="C62" s="8">
        <v>1</v>
      </c>
      <c r="D62" s="8">
        <v>2</v>
      </c>
      <c r="E62" s="10" t="s">
        <v>59</v>
      </c>
      <c r="F62" s="8">
        <v>25</v>
      </c>
      <c r="G62" s="8">
        <v>0</v>
      </c>
      <c r="H62" s="8">
        <v>2</v>
      </c>
      <c r="I62" s="8">
        <v>1</v>
      </c>
      <c r="J62" s="2">
        <v>12000</v>
      </c>
      <c r="K62">
        <f>SUM($J$1:J62)</f>
        <v>131500</v>
      </c>
      <c r="L62">
        <f t="shared" si="1"/>
        <v>12000</v>
      </c>
    </row>
    <row r="63" spans="1:12">
      <c r="A63" s="8">
        <v>90011202</v>
      </c>
      <c r="B63" s="9" t="s">
        <v>325</v>
      </c>
      <c r="C63" s="8">
        <v>2</v>
      </c>
      <c r="D63" s="8">
        <v>1</v>
      </c>
      <c r="E63" s="10" t="s">
        <v>37</v>
      </c>
      <c r="F63" s="8">
        <v>26</v>
      </c>
      <c r="G63" s="8">
        <v>0</v>
      </c>
      <c r="H63" s="8">
        <v>1</v>
      </c>
      <c r="I63" s="8">
        <v>1</v>
      </c>
      <c r="J63" s="2">
        <v>4000</v>
      </c>
      <c r="K63">
        <f>SUM($J$1:J63)</f>
        <v>135500</v>
      </c>
      <c r="L63">
        <f t="shared" si="1"/>
        <v>4000</v>
      </c>
    </row>
    <row r="64" spans="1:12">
      <c r="A64" s="8">
        <v>90010020</v>
      </c>
      <c r="B64" s="9" t="s">
        <v>287</v>
      </c>
      <c r="C64" s="8">
        <v>1</v>
      </c>
      <c r="D64" s="8">
        <v>2</v>
      </c>
      <c r="E64" s="10" t="s">
        <v>108</v>
      </c>
      <c r="F64" s="8">
        <v>26</v>
      </c>
      <c r="G64" s="8">
        <v>0</v>
      </c>
      <c r="H64" s="8">
        <v>2</v>
      </c>
      <c r="I64" s="8">
        <v>1</v>
      </c>
      <c r="J64" s="2">
        <v>15000</v>
      </c>
      <c r="K64">
        <f>SUM($J$1:J64)</f>
        <v>150500</v>
      </c>
      <c r="L64">
        <f t="shared" si="1"/>
        <v>15000</v>
      </c>
    </row>
    <row r="65" spans="1:12">
      <c r="A65" s="8">
        <v>90010206</v>
      </c>
      <c r="B65" s="9" t="s">
        <v>295</v>
      </c>
      <c r="C65" s="8">
        <v>1</v>
      </c>
      <c r="D65" s="8">
        <v>3</v>
      </c>
      <c r="E65" s="10" t="s">
        <v>120</v>
      </c>
      <c r="F65" s="8">
        <v>26</v>
      </c>
      <c r="G65" s="8">
        <v>750</v>
      </c>
      <c r="H65" s="8">
        <v>3</v>
      </c>
      <c r="I65" s="8">
        <v>1</v>
      </c>
      <c r="J65" s="2">
        <v>10000</v>
      </c>
      <c r="K65">
        <f>SUM($J$1:J65)</f>
        <v>160500</v>
      </c>
      <c r="L65">
        <f t="shared" si="1"/>
        <v>10000</v>
      </c>
    </row>
    <row r="66" spans="1:12">
      <c r="A66" s="8">
        <v>90011203</v>
      </c>
      <c r="B66" s="9" t="s">
        <v>325</v>
      </c>
      <c r="C66" s="8">
        <v>3</v>
      </c>
      <c r="D66" s="8">
        <v>1</v>
      </c>
      <c r="E66" s="10" t="s">
        <v>37</v>
      </c>
      <c r="F66" s="8">
        <v>27</v>
      </c>
      <c r="G66" s="8">
        <v>0</v>
      </c>
      <c r="H66" s="8">
        <v>1</v>
      </c>
      <c r="I66" s="8">
        <v>1</v>
      </c>
      <c r="J66" s="2">
        <v>5000</v>
      </c>
      <c r="K66">
        <f>SUM($J$1:J66)</f>
        <v>165500</v>
      </c>
      <c r="L66">
        <f t="shared" si="1"/>
        <v>5000</v>
      </c>
    </row>
    <row r="67" spans="1:12">
      <c r="A67" s="8">
        <v>90011301</v>
      </c>
      <c r="B67" s="9" t="s">
        <v>326</v>
      </c>
      <c r="C67" s="8">
        <v>1</v>
      </c>
      <c r="D67" s="8">
        <v>1</v>
      </c>
      <c r="E67" s="10" t="s">
        <v>48</v>
      </c>
      <c r="F67" s="8">
        <v>28</v>
      </c>
      <c r="G67" s="8">
        <v>0</v>
      </c>
      <c r="H67" s="8">
        <v>1</v>
      </c>
      <c r="I67" s="8">
        <v>1</v>
      </c>
      <c r="J67" s="2">
        <v>5000</v>
      </c>
      <c r="K67">
        <f>SUM($J$1:J67)</f>
        <v>170500</v>
      </c>
      <c r="L67">
        <f t="shared" si="1"/>
        <v>5000</v>
      </c>
    </row>
    <row r="68" spans="1:12">
      <c r="A68" s="8">
        <v>90010021</v>
      </c>
      <c r="B68" s="9" t="s">
        <v>288</v>
      </c>
      <c r="C68" s="8">
        <v>1</v>
      </c>
      <c r="D68" s="8">
        <v>2</v>
      </c>
      <c r="E68" s="10" t="s">
        <v>109</v>
      </c>
      <c r="F68" s="8">
        <v>28</v>
      </c>
      <c r="G68" s="8">
        <v>0</v>
      </c>
      <c r="H68" s="8">
        <v>2</v>
      </c>
      <c r="I68" s="8">
        <v>1</v>
      </c>
      <c r="J68" s="2">
        <v>18000</v>
      </c>
      <c r="K68">
        <f>SUM($J$1:J68)</f>
        <v>188500</v>
      </c>
      <c r="L68">
        <f t="shared" si="1"/>
        <v>18000</v>
      </c>
    </row>
    <row r="69" spans="1:12">
      <c r="A69" s="8">
        <v>90011302</v>
      </c>
      <c r="B69" s="9" t="s">
        <v>326</v>
      </c>
      <c r="C69" s="8">
        <v>2</v>
      </c>
      <c r="D69" s="8">
        <v>1</v>
      </c>
      <c r="E69" s="10" t="s">
        <v>48</v>
      </c>
      <c r="F69" s="8">
        <v>29</v>
      </c>
      <c r="G69" s="8">
        <v>0</v>
      </c>
      <c r="H69" s="8">
        <v>1</v>
      </c>
      <c r="I69" s="8">
        <v>1</v>
      </c>
      <c r="J69" s="2">
        <v>6000</v>
      </c>
      <c r="K69">
        <f>SUM($J$1:J69)</f>
        <v>194500</v>
      </c>
      <c r="L69">
        <f t="shared" si="1"/>
        <v>6000</v>
      </c>
    </row>
    <row r="70" spans="1:12">
      <c r="A70" s="8">
        <v>90010022</v>
      </c>
      <c r="B70" s="9" t="s">
        <v>289</v>
      </c>
      <c r="C70" s="8">
        <v>1</v>
      </c>
      <c r="D70" s="8">
        <v>2</v>
      </c>
      <c r="E70" s="10" t="s">
        <v>110</v>
      </c>
      <c r="F70" s="8">
        <v>29</v>
      </c>
      <c r="G70" s="8">
        <v>0</v>
      </c>
      <c r="H70" s="8">
        <v>2</v>
      </c>
      <c r="I70" s="8">
        <v>1</v>
      </c>
      <c r="J70" s="2">
        <v>20000</v>
      </c>
      <c r="K70">
        <f>SUM($J$1:J70)</f>
        <v>214500</v>
      </c>
      <c r="L70">
        <f t="shared" si="1"/>
        <v>20000</v>
      </c>
    </row>
    <row r="71" spans="1:12">
      <c r="A71" s="8">
        <v>90011303</v>
      </c>
      <c r="B71" s="9" t="s">
        <v>326</v>
      </c>
      <c r="C71" s="8">
        <v>3</v>
      </c>
      <c r="D71" s="8">
        <v>1</v>
      </c>
      <c r="E71" s="10" t="s">
        <v>48</v>
      </c>
      <c r="F71" s="8">
        <v>30</v>
      </c>
      <c r="G71" s="8">
        <v>0</v>
      </c>
      <c r="H71" s="8">
        <v>1</v>
      </c>
      <c r="I71" s="8">
        <v>1</v>
      </c>
      <c r="J71" s="2">
        <v>7000</v>
      </c>
      <c r="K71">
        <f>SUM($J$1:J71)</f>
        <v>221500</v>
      </c>
      <c r="L71">
        <f t="shared" si="1"/>
        <v>7000</v>
      </c>
    </row>
    <row r="72" spans="1:12">
      <c r="A72" s="8">
        <v>90010023</v>
      </c>
      <c r="B72" s="9" t="s">
        <v>290</v>
      </c>
      <c r="C72" s="8">
        <v>1</v>
      </c>
      <c r="D72" s="8">
        <v>2</v>
      </c>
      <c r="E72" s="10" t="s">
        <v>111</v>
      </c>
      <c r="F72" s="8">
        <v>30</v>
      </c>
      <c r="G72" s="8">
        <v>0</v>
      </c>
      <c r="H72" s="8">
        <v>2</v>
      </c>
      <c r="I72" s="8">
        <v>1</v>
      </c>
      <c r="J72" s="2">
        <v>25000</v>
      </c>
      <c r="K72">
        <f>SUM($J$1:J72)</f>
        <v>246500</v>
      </c>
      <c r="L72">
        <f t="shared" si="1"/>
        <v>25000</v>
      </c>
    </row>
    <row r="73" spans="1:12">
      <c r="A73" s="8">
        <v>90010207</v>
      </c>
      <c r="B73" s="9" t="s">
        <v>305</v>
      </c>
      <c r="C73" s="8">
        <v>1</v>
      </c>
      <c r="D73" s="8">
        <v>3</v>
      </c>
      <c r="E73" s="10" t="s">
        <v>138</v>
      </c>
      <c r="F73" s="8">
        <v>30</v>
      </c>
      <c r="G73" s="8">
        <v>1000</v>
      </c>
      <c r="H73" s="8">
        <v>3</v>
      </c>
      <c r="I73" s="8">
        <v>1</v>
      </c>
      <c r="J73" s="2">
        <v>30000</v>
      </c>
      <c r="K73">
        <f>SUM($J$1:J73)</f>
        <v>276500</v>
      </c>
      <c r="L73">
        <f t="shared" si="1"/>
        <v>30000</v>
      </c>
    </row>
    <row r="74" spans="1:12">
      <c r="A74" s="8">
        <v>90011304</v>
      </c>
      <c r="B74" s="9" t="s">
        <v>326</v>
      </c>
      <c r="C74" s="8">
        <v>4</v>
      </c>
      <c r="D74" s="8">
        <v>1</v>
      </c>
      <c r="E74" s="10" t="s">
        <v>48</v>
      </c>
      <c r="F74" s="8">
        <v>31</v>
      </c>
      <c r="G74" s="8">
        <v>0</v>
      </c>
      <c r="H74" s="8">
        <v>1</v>
      </c>
      <c r="I74" s="8">
        <v>1</v>
      </c>
      <c r="J74" s="2">
        <v>8000</v>
      </c>
      <c r="K74">
        <f>SUM($J$1:J74)</f>
        <v>284500</v>
      </c>
      <c r="L74">
        <f t="shared" si="1"/>
        <v>8000</v>
      </c>
    </row>
    <row r="75" spans="1:12">
      <c r="A75" s="8">
        <v>90011305</v>
      </c>
      <c r="B75" s="9" t="s">
        <v>326</v>
      </c>
      <c r="C75" s="8">
        <v>5</v>
      </c>
      <c r="D75" s="8">
        <v>1</v>
      </c>
      <c r="E75" s="10" t="s">
        <v>48</v>
      </c>
      <c r="F75" s="8">
        <v>32</v>
      </c>
      <c r="G75" s="8">
        <v>0</v>
      </c>
      <c r="H75" s="8">
        <v>1</v>
      </c>
      <c r="I75" s="8">
        <v>1</v>
      </c>
      <c r="J75" s="2">
        <v>9000</v>
      </c>
      <c r="K75">
        <f>SUM($J$1:J75)</f>
        <v>293500</v>
      </c>
      <c r="L75">
        <f t="shared" ref="L75:L120" si="2">K75-K74</f>
        <v>9000</v>
      </c>
    </row>
    <row r="76" spans="1:12">
      <c r="A76" s="8">
        <v>90010024</v>
      </c>
      <c r="B76" s="9" t="s">
        <v>291</v>
      </c>
      <c r="C76" s="8">
        <v>1</v>
      </c>
      <c r="D76" s="8">
        <v>2</v>
      </c>
      <c r="E76" s="10" t="s">
        <v>116</v>
      </c>
      <c r="F76" s="8">
        <v>32</v>
      </c>
      <c r="G76" s="8">
        <v>0</v>
      </c>
      <c r="H76" s="8">
        <v>2</v>
      </c>
      <c r="I76" s="8">
        <v>1</v>
      </c>
      <c r="J76" s="2">
        <v>30000</v>
      </c>
      <c r="K76">
        <f>SUM($J$1:J76)</f>
        <v>323500</v>
      </c>
      <c r="L76">
        <f t="shared" si="2"/>
        <v>30000</v>
      </c>
    </row>
    <row r="77" spans="1:12">
      <c r="A77" s="8">
        <v>90011306</v>
      </c>
      <c r="B77" s="9" t="s">
        <v>326</v>
      </c>
      <c r="C77" s="8">
        <v>6</v>
      </c>
      <c r="D77" s="8">
        <v>1</v>
      </c>
      <c r="E77" s="10" t="s">
        <v>48</v>
      </c>
      <c r="F77" s="8">
        <v>33</v>
      </c>
      <c r="G77" s="8">
        <v>0</v>
      </c>
      <c r="H77" s="8">
        <v>1</v>
      </c>
      <c r="I77" s="8">
        <v>1</v>
      </c>
      <c r="J77" s="2">
        <v>10000</v>
      </c>
      <c r="K77">
        <f>SUM($J$1:J77)</f>
        <v>333500</v>
      </c>
      <c r="L77">
        <f t="shared" si="2"/>
        <v>10000</v>
      </c>
    </row>
    <row r="78" spans="1:12">
      <c r="A78" s="8">
        <v>90010025</v>
      </c>
      <c r="B78" s="9" t="s">
        <v>292</v>
      </c>
      <c r="C78" s="8">
        <v>1</v>
      </c>
      <c r="D78" s="8">
        <v>2</v>
      </c>
      <c r="E78" s="10" t="s">
        <v>117</v>
      </c>
      <c r="F78" s="8">
        <v>33</v>
      </c>
      <c r="G78" s="8">
        <v>0</v>
      </c>
      <c r="H78" s="8">
        <v>2</v>
      </c>
      <c r="I78" s="8">
        <v>1</v>
      </c>
      <c r="J78" s="2">
        <v>40000</v>
      </c>
      <c r="K78">
        <f>SUM($J$1:J78)</f>
        <v>373500</v>
      </c>
      <c r="L78">
        <f t="shared" si="2"/>
        <v>40000</v>
      </c>
    </row>
    <row r="79" spans="1:12">
      <c r="A79" s="8">
        <v>90011501</v>
      </c>
      <c r="B79" s="9" t="s">
        <v>327</v>
      </c>
      <c r="C79" s="8">
        <v>1</v>
      </c>
      <c r="D79" s="8">
        <v>1</v>
      </c>
      <c r="E79" s="10" t="s">
        <v>196</v>
      </c>
      <c r="F79" s="8">
        <v>34</v>
      </c>
      <c r="G79" s="8">
        <v>0</v>
      </c>
      <c r="H79" s="8">
        <v>1</v>
      </c>
      <c r="I79" s="8">
        <v>1</v>
      </c>
      <c r="J79" s="2">
        <v>6000</v>
      </c>
      <c r="K79">
        <f>SUM($J$1:J79)</f>
        <v>379500</v>
      </c>
      <c r="L79">
        <f t="shared" si="2"/>
        <v>6000</v>
      </c>
    </row>
    <row r="80" spans="1:12">
      <c r="A80" s="8">
        <v>90010026</v>
      </c>
      <c r="B80" s="9" t="s">
        <v>293</v>
      </c>
      <c r="C80" s="8">
        <v>1</v>
      </c>
      <c r="D80" s="8">
        <v>2</v>
      </c>
      <c r="E80" s="10" t="s">
        <v>118</v>
      </c>
      <c r="F80" s="8">
        <v>34</v>
      </c>
      <c r="G80" s="8">
        <v>0</v>
      </c>
      <c r="H80" s="8">
        <v>2</v>
      </c>
      <c r="I80" s="8">
        <v>1</v>
      </c>
      <c r="J80" s="2">
        <v>100000</v>
      </c>
      <c r="K80">
        <f>SUM($J$1:J80)</f>
        <v>479500</v>
      </c>
      <c r="L80">
        <f t="shared" si="2"/>
        <v>100000</v>
      </c>
    </row>
    <row r="81" spans="1:12">
      <c r="A81" s="8">
        <v>90010208</v>
      </c>
      <c r="B81" s="9" t="s">
        <v>309</v>
      </c>
      <c r="C81" s="8">
        <v>1</v>
      </c>
      <c r="D81" s="8">
        <v>3</v>
      </c>
      <c r="E81" s="10" t="s">
        <v>142</v>
      </c>
      <c r="F81" s="8">
        <v>34</v>
      </c>
      <c r="G81" s="8">
        <v>1600</v>
      </c>
      <c r="H81" s="8">
        <v>3</v>
      </c>
      <c r="I81" s="8">
        <v>1</v>
      </c>
      <c r="J81" s="2">
        <v>100000</v>
      </c>
      <c r="K81">
        <f>SUM($J$1:J81)</f>
        <v>579500</v>
      </c>
      <c r="L81">
        <f t="shared" si="2"/>
        <v>100000</v>
      </c>
    </row>
    <row r="82" spans="1:12">
      <c r="A82" s="8">
        <v>90011502</v>
      </c>
      <c r="B82" s="9" t="s">
        <v>327</v>
      </c>
      <c r="C82" s="8">
        <v>2</v>
      </c>
      <c r="D82" s="8">
        <v>1</v>
      </c>
      <c r="E82" s="10" t="s">
        <v>196</v>
      </c>
      <c r="F82" s="8">
        <v>35</v>
      </c>
      <c r="G82" s="8">
        <v>0</v>
      </c>
      <c r="H82" s="8">
        <v>1</v>
      </c>
      <c r="I82" s="8">
        <v>1</v>
      </c>
      <c r="J82" s="2">
        <v>7000</v>
      </c>
      <c r="K82">
        <f>SUM($J$1:J82)</f>
        <v>586500</v>
      </c>
      <c r="L82">
        <f t="shared" si="2"/>
        <v>7000</v>
      </c>
    </row>
    <row r="83" spans="1:12">
      <c r="A83" s="8">
        <v>90011503</v>
      </c>
      <c r="B83" s="9" t="s">
        <v>327</v>
      </c>
      <c r="C83" s="8">
        <v>3</v>
      </c>
      <c r="D83" s="8">
        <v>1</v>
      </c>
      <c r="E83" s="10" t="s">
        <v>196</v>
      </c>
      <c r="F83" s="8">
        <v>36</v>
      </c>
      <c r="G83" s="8">
        <v>0</v>
      </c>
      <c r="H83" s="8">
        <v>1</v>
      </c>
      <c r="I83" s="8">
        <v>1</v>
      </c>
      <c r="J83" s="2">
        <v>8000</v>
      </c>
      <c r="K83">
        <f>SUM($J$1:J83)</f>
        <v>594500</v>
      </c>
      <c r="L83">
        <f t="shared" si="2"/>
        <v>8000</v>
      </c>
    </row>
    <row r="84" spans="1:12">
      <c r="A84" s="8">
        <v>90010027</v>
      </c>
      <c r="B84" s="9" t="s">
        <v>294</v>
      </c>
      <c r="C84" s="8">
        <v>1</v>
      </c>
      <c r="D84" s="8">
        <v>2</v>
      </c>
      <c r="E84" s="10" t="s">
        <v>119</v>
      </c>
      <c r="F84" s="8">
        <v>36</v>
      </c>
      <c r="G84" s="8">
        <v>0</v>
      </c>
      <c r="H84" s="8">
        <v>2</v>
      </c>
      <c r="I84" s="8">
        <v>1</v>
      </c>
      <c r="J84" s="2">
        <v>120000</v>
      </c>
      <c r="K84">
        <f>SUM($J$1:J84)</f>
        <v>714500</v>
      </c>
      <c r="L84">
        <f t="shared" si="2"/>
        <v>120000</v>
      </c>
    </row>
    <row r="85" spans="1:12">
      <c r="A85" s="8">
        <v>90011504</v>
      </c>
      <c r="B85" s="9" t="s">
        <v>327</v>
      </c>
      <c r="C85" s="8">
        <v>4</v>
      </c>
      <c r="D85" s="8">
        <v>1</v>
      </c>
      <c r="E85" s="10" t="s">
        <v>196</v>
      </c>
      <c r="F85" s="8">
        <v>37</v>
      </c>
      <c r="G85" s="8">
        <v>0</v>
      </c>
      <c r="H85" s="8">
        <v>1</v>
      </c>
      <c r="I85" s="8">
        <v>1</v>
      </c>
      <c r="J85" s="2">
        <v>10000</v>
      </c>
      <c r="K85">
        <f>SUM($J$1:J85)</f>
        <v>724500</v>
      </c>
      <c r="L85">
        <f t="shared" si="2"/>
        <v>10000</v>
      </c>
    </row>
    <row r="86" spans="1:12">
      <c r="A86" s="8">
        <v>90010028</v>
      </c>
      <c r="B86" s="9" t="s">
        <v>296</v>
      </c>
      <c r="C86" s="8">
        <v>1</v>
      </c>
      <c r="D86" s="8">
        <v>2</v>
      </c>
      <c r="E86" s="10" t="s">
        <v>121</v>
      </c>
      <c r="F86" s="8">
        <v>37</v>
      </c>
      <c r="G86" s="8">
        <v>0</v>
      </c>
      <c r="H86" s="8">
        <v>2</v>
      </c>
      <c r="I86" s="8">
        <v>1</v>
      </c>
      <c r="J86" s="2">
        <v>150000</v>
      </c>
      <c r="K86">
        <f>SUM($J$1:J86)</f>
        <v>874500</v>
      </c>
      <c r="L86">
        <f t="shared" si="2"/>
        <v>150000</v>
      </c>
    </row>
    <row r="87" spans="1:12">
      <c r="A87" s="8">
        <v>90011505</v>
      </c>
      <c r="B87" s="9" t="s">
        <v>327</v>
      </c>
      <c r="C87" s="8">
        <v>5</v>
      </c>
      <c r="D87" s="8">
        <v>1</v>
      </c>
      <c r="E87" s="10" t="s">
        <v>196</v>
      </c>
      <c r="F87" s="8">
        <v>38</v>
      </c>
      <c r="G87" s="8">
        <v>0</v>
      </c>
      <c r="H87" s="8">
        <v>1</v>
      </c>
      <c r="I87" s="8">
        <v>1</v>
      </c>
      <c r="J87" s="2">
        <v>12000</v>
      </c>
      <c r="K87">
        <f>SUM($J$1:J87)</f>
        <v>886500</v>
      </c>
      <c r="L87">
        <f t="shared" si="2"/>
        <v>12000</v>
      </c>
    </row>
    <row r="88" spans="1:12">
      <c r="A88" s="8">
        <v>90011506</v>
      </c>
      <c r="B88" s="9" t="s">
        <v>327</v>
      </c>
      <c r="C88" s="8">
        <v>6</v>
      </c>
      <c r="D88" s="8">
        <v>1</v>
      </c>
      <c r="E88" s="10" t="s">
        <v>196</v>
      </c>
      <c r="F88" s="8">
        <v>39</v>
      </c>
      <c r="G88" s="8">
        <v>0</v>
      </c>
      <c r="H88" s="8">
        <v>1</v>
      </c>
      <c r="I88" s="8">
        <v>1</v>
      </c>
      <c r="J88" s="2">
        <v>15000</v>
      </c>
      <c r="K88">
        <f>SUM($J$1:J88)</f>
        <v>901500</v>
      </c>
      <c r="L88">
        <f t="shared" si="2"/>
        <v>15000</v>
      </c>
    </row>
    <row r="89" spans="1:12">
      <c r="A89" s="8">
        <v>90010209</v>
      </c>
      <c r="B89" s="9" t="s">
        <v>224</v>
      </c>
      <c r="C89" s="8">
        <v>1</v>
      </c>
      <c r="D89" s="8">
        <v>3</v>
      </c>
      <c r="E89" s="10" t="s">
        <v>32</v>
      </c>
      <c r="F89" s="8">
        <v>39</v>
      </c>
      <c r="G89" s="8">
        <v>2000</v>
      </c>
      <c r="H89" s="8">
        <v>3</v>
      </c>
      <c r="I89" s="8">
        <v>1</v>
      </c>
      <c r="J89" s="2">
        <v>150000</v>
      </c>
      <c r="K89">
        <f>SUM($J$1:J89)</f>
        <v>1051500</v>
      </c>
      <c r="L89">
        <f t="shared" si="2"/>
        <v>150000</v>
      </c>
    </row>
    <row r="90" spans="1:12">
      <c r="A90" s="8">
        <v>90011601</v>
      </c>
      <c r="B90" s="9" t="s">
        <v>328</v>
      </c>
      <c r="C90" s="8">
        <v>1</v>
      </c>
      <c r="D90" s="8">
        <v>1</v>
      </c>
      <c r="E90" s="10" t="s">
        <v>203</v>
      </c>
      <c r="F90" s="8">
        <v>40</v>
      </c>
      <c r="G90" s="8">
        <v>0</v>
      </c>
      <c r="H90" s="8">
        <v>1</v>
      </c>
      <c r="I90" s="8">
        <v>1</v>
      </c>
      <c r="J90" s="2">
        <v>10000</v>
      </c>
      <c r="K90">
        <f>SUM($J$1:J90)</f>
        <v>1061500</v>
      </c>
      <c r="L90">
        <f t="shared" si="2"/>
        <v>10000</v>
      </c>
    </row>
    <row r="91" spans="1:12">
      <c r="A91" s="8">
        <v>90010029</v>
      </c>
      <c r="B91" s="9" t="s">
        <v>297</v>
      </c>
      <c r="C91" s="8">
        <v>1</v>
      </c>
      <c r="D91" s="8">
        <v>2</v>
      </c>
      <c r="E91" s="10" t="s">
        <v>122</v>
      </c>
      <c r="F91" s="8">
        <v>40</v>
      </c>
      <c r="G91" s="8">
        <v>0</v>
      </c>
      <c r="H91" s="8">
        <v>2</v>
      </c>
      <c r="I91" s="8">
        <v>1</v>
      </c>
      <c r="J91" s="2">
        <v>180000</v>
      </c>
      <c r="K91">
        <f>SUM($J$1:J91)</f>
        <v>1241500</v>
      </c>
      <c r="L91">
        <f t="shared" si="2"/>
        <v>180000</v>
      </c>
    </row>
    <row r="92" spans="1:12">
      <c r="A92" s="8">
        <v>90011602</v>
      </c>
      <c r="B92" s="9" t="s">
        <v>328</v>
      </c>
      <c r="C92" s="8">
        <v>2</v>
      </c>
      <c r="D92" s="8">
        <v>1</v>
      </c>
      <c r="E92" s="10" t="s">
        <v>203</v>
      </c>
      <c r="F92" s="8">
        <v>41</v>
      </c>
      <c r="G92" s="8">
        <v>0</v>
      </c>
      <c r="H92" s="8">
        <v>1</v>
      </c>
      <c r="I92" s="8">
        <v>1</v>
      </c>
      <c r="J92" s="2">
        <v>12000</v>
      </c>
      <c r="K92">
        <f>SUM($J$1:J92)</f>
        <v>1253500</v>
      </c>
      <c r="L92">
        <f t="shared" si="2"/>
        <v>12000</v>
      </c>
    </row>
    <row r="93" spans="1:12">
      <c r="A93" s="8">
        <v>90011603</v>
      </c>
      <c r="B93" s="9" t="s">
        <v>328</v>
      </c>
      <c r="C93" s="8">
        <v>3</v>
      </c>
      <c r="D93" s="8">
        <v>1</v>
      </c>
      <c r="E93" s="10" t="s">
        <v>203</v>
      </c>
      <c r="F93" s="8">
        <v>42</v>
      </c>
      <c r="G93" s="8">
        <v>0</v>
      </c>
      <c r="H93" s="8">
        <v>1</v>
      </c>
      <c r="I93" s="8">
        <v>1</v>
      </c>
      <c r="J93" s="2">
        <v>15000</v>
      </c>
      <c r="K93">
        <f>SUM($J$1:J93)</f>
        <v>1268500</v>
      </c>
      <c r="L93">
        <f t="shared" si="2"/>
        <v>15000</v>
      </c>
    </row>
    <row r="94" spans="1:12">
      <c r="A94" s="8">
        <v>90010030</v>
      </c>
      <c r="B94" s="9" t="s">
        <v>298</v>
      </c>
      <c r="C94" s="8">
        <v>1</v>
      </c>
      <c r="D94" s="8">
        <v>2</v>
      </c>
      <c r="E94" s="10" t="s">
        <v>123</v>
      </c>
      <c r="F94" s="8">
        <v>42</v>
      </c>
      <c r="G94" s="8">
        <v>0</v>
      </c>
      <c r="H94" s="8">
        <v>2</v>
      </c>
      <c r="I94" s="8">
        <v>1</v>
      </c>
      <c r="J94" s="2">
        <v>220000</v>
      </c>
      <c r="K94">
        <f>SUM($J$1:J94)</f>
        <v>1488500</v>
      </c>
      <c r="L94">
        <f t="shared" si="2"/>
        <v>220000</v>
      </c>
    </row>
    <row r="95" spans="1:12">
      <c r="A95" s="8">
        <v>90011604</v>
      </c>
      <c r="B95" s="9" t="s">
        <v>328</v>
      </c>
      <c r="C95" s="8">
        <v>4</v>
      </c>
      <c r="D95" s="8">
        <v>1</v>
      </c>
      <c r="E95" s="10" t="s">
        <v>203</v>
      </c>
      <c r="F95" s="8">
        <v>43</v>
      </c>
      <c r="G95" s="8">
        <v>0</v>
      </c>
      <c r="H95" s="8">
        <v>1</v>
      </c>
      <c r="I95" s="8">
        <v>1</v>
      </c>
      <c r="J95" s="2">
        <v>18000</v>
      </c>
      <c r="K95">
        <f>SUM($J$1:J95)</f>
        <v>1506500</v>
      </c>
      <c r="L95">
        <f t="shared" si="2"/>
        <v>18000</v>
      </c>
    </row>
    <row r="96" spans="1:12">
      <c r="A96" s="8">
        <v>90010210</v>
      </c>
      <c r="B96" s="9" t="s">
        <v>310</v>
      </c>
      <c r="C96" s="8">
        <v>1</v>
      </c>
      <c r="D96" s="8">
        <v>3</v>
      </c>
      <c r="E96" s="10" t="s">
        <v>143</v>
      </c>
      <c r="F96" s="8">
        <v>43</v>
      </c>
      <c r="G96" s="8">
        <v>2500</v>
      </c>
      <c r="H96" s="8">
        <v>3</v>
      </c>
      <c r="I96" s="8">
        <v>1</v>
      </c>
      <c r="J96" s="2">
        <v>280000</v>
      </c>
      <c r="K96">
        <f>SUM($J$1:J96)</f>
        <v>1786500</v>
      </c>
      <c r="L96">
        <f t="shared" si="2"/>
        <v>280000</v>
      </c>
    </row>
    <row r="97" spans="1:12">
      <c r="A97" s="8">
        <v>90011605</v>
      </c>
      <c r="B97" s="9" t="s">
        <v>328</v>
      </c>
      <c r="C97" s="8">
        <v>5</v>
      </c>
      <c r="D97" s="8">
        <v>1</v>
      </c>
      <c r="E97" s="10" t="s">
        <v>203</v>
      </c>
      <c r="F97" s="8">
        <v>44</v>
      </c>
      <c r="G97" s="8">
        <v>0</v>
      </c>
      <c r="H97" s="8">
        <v>1</v>
      </c>
      <c r="I97" s="8">
        <v>1</v>
      </c>
      <c r="J97" s="2">
        <v>20000</v>
      </c>
      <c r="K97">
        <f>SUM($J$1:J97)</f>
        <v>1806500</v>
      </c>
      <c r="L97">
        <f t="shared" si="2"/>
        <v>20000</v>
      </c>
    </row>
    <row r="98" spans="1:12">
      <c r="A98" s="8">
        <v>90011606</v>
      </c>
      <c r="B98" s="9" t="s">
        <v>328</v>
      </c>
      <c r="C98" s="8">
        <v>6</v>
      </c>
      <c r="D98" s="8">
        <v>1</v>
      </c>
      <c r="E98" s="10" t="s">
        <v>203</v>
      </c>
      <c r="F98" s="8">
        <v>45</v>
      </c>
      <c r="G98" s="8">
        <v>0</v>
      </c>
      <c r="H98" s="8">
        <v>1</v>
      </c>
      <c r="I98" s="8">
        <v>1</v>
      </c>
      <c r="J98" s="2">
        <v>20000</v>
      </c>
      <c r="K98">
        <f>SUM($J$1:J98)</f>
        <v>1826500</v>
      </c>
      <c r="L98">
        <f t="shared" si="2"/>
        <v>20000</v>
      </c>
    </row>
    <row r="99" spans="1:12">
      <c r="A99" s="8">
        <v>90011801</v>
      </c>
      <c r="B99" s="9" t="s">
        <v>329</v>
      </c>
      <c r="C99" s="8">
        <v>1</v>
      </c>
      <c r="D99" s="8">
        <v>1</v>
      </c>
      <c r="E99" s="10" t="s">
        <v>208</v>
      </c>
      <c r="F99" s="8">
        <v>46</v>
      </c>
      <c r="G99" s="8">
        <v>0</v>
      </c>
      <c r="H99" s="8">
        <v>1</v>
      </c>
      <c r="I99" s="8">
        <v>1</v>
      </c>
      <c r="J99" s="2">
        <v>15000</v>
      </c>
      <c r="K99">
        <f>SUM($J$1:J99)</f>
        <v>1841500</v>
      </c>
      <c r="L99">
        <f t="shared" si="2"/>
        <v>15000</v>
      </c>
    </row>
    <row r="100" spans="1:12">
      <c r="A100" s="8">
        <v>90010031</v>
      </c>
      <c r="B100" s="9" t="s">
        <v>299</v>
      </c>
      <c r="C100" s="8">
        <v>1</v>
      </c>
      <c r="D100" s="8">
        <v>2</v>
      </c>
      <c r="E100" s="10" t="s">
        <v>124</v>
      </c>
      <c r="F100" s="8">
        <v>46</v>
      </c>
      <c r="G100" s="8">
        <v>0</v>
      </c>
      <c r="H100" s="8">
        <v>2</v>
      </c>
      <c r="I100" s="8">
        <v>1</v>
      </c>
      <c r="J100" s="2">
        <v>280000</v>
      </c>
      <c r="K100">
        <f>SUM($J$1:J100)</f>
        <v>2121500</v>
      </c>
      <c r="L100">
        <f t="shared" si="2"/>
        <v>280000</v>
      </c>
    </row>
    <row r="101" spans="1:12">
      <c r="A101" s="8">
        <v>90011802</v>
      </c>
      <c r="B101" s="9" t="s">
        <v>329</v>
      </c>
      <c r="C101" s="8">
        <v>2</v>
      </c>
      <c r="D101" s="8">
        <v>1</v>
      </c>
      <c r="E101" s="10" t="s">
        <v>208</v>
      </c>
      <c r="F101" s="8">
        <v>47</v>
      </c>
      <c r="G101" s="8">
        <v>0</v>
      </c>
      <c r="H101" s="8">
        <v>1</v>
      </c>
      <c r="I101" s="8">
        <v>1</v>
      </c>
      <c r="J101" s="2">
        <v>18000</v>
      </c>
      <c r="K101">
        <f>SUM($J$1:J101)</f>
        <v>2139500</v>
      </c>
      <c r="L101">
        <f t="shared" si="2"/>
        <v>18000</v>
      </c>
    </row>
    <row r="102" spans="1:12">
      <c r="A102" s="8">
        <v>90011803</v>
      </c>
      <c r="B102" s="9" t="s">
        <v>329</v>
      </c>
      <c r="C102" s="8">
        <v>3</v>
      </c>
      <c r="D102" s="8">
        <v>1</v>
      </c>
      <c r="E102" s="10" t="s">
        <v>208</v>
      </c>
      <c r="F102" s="8">
        <v>48</v>
      </c>
      <c r="G102" s="8">
        <v>0</v>
      </c>
      <c r="H102" s="8">
        <v>1</v>
      </c>
      <c r="I102" s="8">
        <v>1</v>
      </c>
      <c r="J102" s="2">
        <v>20000</v>
      </c>
      <c r="K102">
        <f>SUM($J$1:J102)</f>
        <v>2159500</v>
      </c>
      <c r="L102">
        <f t="shared" si="2"/>
        <v>20000</v>
      </c>
    </row>
    <row r="103" spans="1:12">
      <c r="A103" s="8">
        <v>90010032</v>
      </c>
      <c r="B103" s="9" t="s">
        <v>300</v>
      </c>
      <c r="C103" s="8">
        <v>1</v>
      </c>
      <c r="D103" s="8">
        <v>2</v>
      </c>
      <c r="E103" s="10" t="s">
        <v>125</v>
      </c>
      <c r="F103" s="8">
        <v>48</v>
      </c>
      <c r="G103" s="8">
        <v>0</v>
      </c>
      <c r="H103" s="8">
        <v>2</v>
      </c>
      <c r="I103" s="8">
        <v>1</v>
      </c>
      <c r="J103" s="2">
        <v>300000</v>
      </c>
      <c r="K103">
        <f>SUM($J$1:J103)</f>
        <v>2459500</v>
      </c>
      <c r="L103">
        <f t="shared" si="2"/>
        <v>300000</v>
      </c>
    </row>
    <row r="104" spans="1:12">
      <c r="A104" s="8">
        <v>90011804</v>
      </c>
      <c r="B104" s="9" t="s">
        <v>329</v>
      </c>
      <c r="C104" s="8">
        <v>4</v>
      </c>
      <c r="D104" s="8">
        <v>1</v>
      </c>
      <c r="E104" s="10" t="s">
        <v>208</v>
      </c>
      <c r="F104" s="8">
        <v>49</v>
      </c>
      <c r="G104" s="8">
        <v>0</v>
      </c>
      <c r="H104" s="8">
        <v>1</v>
      </c>
      <c r="I104" s="8">
        <v>1</v>
      </c>
      <c r="J104" s="2">
        <v>22000</v>
      </c>
      <c r="K104">
        <f>SUM($J$1:J104)</f>
        <v>2481500</v>
      </c>
      <c r="L104">
        <f t="shared" si="2"/>
        <v>22000</v>
      </c>
    </row>
    <row r="105" spans="1:12">
      <c r="A105" s="8">
        <v>90011901</v>
      </c>
      <c r="B105" s="9" t="s">
        <v>330</v>
      </c>
      <c r="C105" s="8">
        <v>1</v>
      </c>
      <c r="D105" s="8">
        <v>1</v>
      </c>
      <c r="E105" s="10" t="s">
        <v>211</v>
      </c>
      <c r="F105" s="8">
        <v>50</v>
      </c>
      <c r="G105" s="8">
        <v>0</v>
      </c>
      <c r="H105" s="8">
        <v>1</v>
      </c>
      <c r="I105" s="8">
        <v>1</v>
      </c>
      <c r="J105" s="2">
        <v>22000</v>
      </c>
      <c r="K105">
        <f>SUM($J$1:J105)</f>
        <v>2503500</v>
      </c>
      <c r="L105">
        <f t="shared" si="2"/>
        <v>22000</v>
      </c>
    </row>
    <row r="106" spans="1:12">
      <c r="A106" s="8">
        <v>90011902</v>
      </c>
      <c r="B106" s="9" t="s">
        <v>330</v>
      </c>
      <c r="C106" s="8">
        <v>2</v>
      </c>
      <c r="D106" s="8">
        <v>1</v>
      </c>
      <c r="E106" s="10" t="s">
        <v>211</v>
      </c>
      <c r="F106" s="8">
        <v>51</v>
      </c>
      <c r="G106" s="8">
        <v>0</v>
      </c>
      <c r="H106" s="8">
        <v>1</v>
      </c>
      <c r="I106" s="8">
        <v>1</v>
      </c>
      <c r="J106" s="2">
        <v>25000</v>
      </c>
      <c r="K106">
        <f>SUM($J$1:J106)</f>
        <v>2528500</v>
      </c>
      <c r="L106">
        <f t="shared" si="2"/>
        <v>25000</v>
      </c>
    </row>
    <row r="107" spans="1:12">
      <c r="A107" s="8">
        <v>90011903</v>
      </c>
      <c r="B107" s="9" t="s">
        <v>330</v>
      </c>
      <c r="C107" s="8">
        <v>3</v>
      </c>
      <c r="D107" s="8">
        <v>1</v>
      </c>
      <c r="E107" s="10" t="s">
        <v>211</v>
      </c>
      <c r="F107" s="8">
        <v>52</v>
      </c>
      <c r="G107" s="8">
        <v>0</v>
      </c>
      <c r="H107" s="8">
        <v>1</v>
      </c>
      <c r="I107" s="8">
        <v>1</v>
      </c>
      <c r="J107" s="2">
        <v>28000</v>
      </c>
      <c r="K107">
        <f>SUM($J$1:J107)</f>
        <v>2556500</v>
      </c>
      <c r="L107">
        <f t="shared" si="2"/>
        <v>28000</v>
      </c>
    </row>
    <row r="108" spans="1:12">
      <c r="A108" s="8">
        <v>90010033</v>
      </c>
      <c r="B108" s="9" t="s">
        <v>301</v>
      </c>
      <c r="C108" s="8">
        <v>1</v>
      </c>
      <c r="D108" s="8">
        <v>2</v>
      </c>
      <c r="E108" s="10" t="s">
        <v>126</v>
      </c>
      <c r="F108" s="8">
        <v>52</v>
      </c>
      <c r="G108" s="8">
        <v>0</v>
      </c>
      <c r="H108" s="8">
        <v>2</v>
      </c>
      <c r="I108" s="8">
        <v>1</v>
      </c>
      <c r="J108" s="2">
        <v>320000</v>
      </c>
      <c r="K108">
        <f>SUM($J$1:J108)</f>
        <v>2876500</v>
      </c>
      <c r="L108">
        <f t="shared" si="2"/>
        <v>320000</v>
      </c>
    </row>
    <row r="109" spans="1:12">
      <c r="A109" s="8">
        <v>90011904</v>
      </c>
      <c r="B109" s="9" t="s">
        <v>330</v>
      </c>
      <c r="C109" s="8">
        <v>4</v>
      </c>
      <c r="D109" s="8">
        <v>1</v>
      </c>
      <c r="E109" s="10" t="s">
        <v>211</v>
      </c>
      <c r="F109" s="8">
        <v>53</v>
      </c>
      <c r="G109" s="8">
        <v>0</v>
      </c>
      <c r="H109" s="8">
        <v>1</v>
      </c>
      <c r="I109" s="8">
        <v>1</v>
      </c>
      <c r="J109" s="2">
        <v>30000</v>
      </c>
      <c r="K109">
        <f>SUM($J$1:J109)</f>
        <v>2906500</v>
      </c>
      <c r="L109">
        <f t="shared" si="2"/>
        <v>30000</v>
      </c>
    </row>
    <row r="110" spans="1:12">
      <c r="A110" s="8">
        <v>90011905</v>
      </c>
      <c r="B110" s="9" t="s">
        <v>330</v>
      </c>
      <c r="C110" s="8">
        <v>5</v>
      </c>
      <c r="D110" s="8">
        <v>1</v>
      </c>
      <c r="E110" s="10" t="s">
        <v>211</v>
      </c>
      <c r="F110" s="8">
        <v>54</v>
      </c>
      <c r="G110" s="8">
        <v>0</v>
      </c>
      <c r="H110" s="8">
        <v>1</v>
      </c>
      <c r="I110" s="8">
        <v>1</v>
      </c>
      <c r="J110" s="2">
        <v>35000</v>
      </c>
      <c r="K110">
        <f>SUM($J$1:J110)</f>
        <v>2941500</v>
      </c>
      <c r="L110">
        <f t="shared" si="2"/>
        <v>35000</v>
      </c>
    </row>
    <row r="111" spans="1:12">
      <c r="A111" s="8">
        <v>90010034</v>
      </c>
      <c r="B111" s="9" t="s">
        <v>302</v>
      </c>
      <c r="C111" s="8">
        <v>1</v>
      </c>
      <c r="D111" s="8">
        <v>2</v>
      </c>
      <c r="E111" s="10" t="s">
        <v>127</v>
      </c>
      <c r="F111" s="8">
        <v>54</v>
      </c>
      <c r="G111" s="8">
        <v>0</v>
      </c>
      <c r="H111" s="8">
        <v>2</v>
      </c>
      <c r="I111" s="8">
        <v>1</v>
      </c>
      <c r="J111" s="2">
        <v>350000</v>
      </c>
      <c r="K111">
        <f>SUM($J$1:J111)</f>
        <v>3291500</v>
      </c>
      <c r="L111">
        <f t="shared" si="2"/>
        <v>350000</v>
      </c>
    </row>
    <row r="112" spans="1:12">
      <c r="A112" s="8">
        <v>90010211</v>
      </c>
      <c r="B112" s="9" t="s">
        <v>304</v>
      </c>
      <c r="C112" s="8">
        <v>1</v>
      </c>
      <c r="D112" s="8">
        <v>3</v>
      </c>
      <c r="E112" s="10" t="s">
        <v>129</v>
      </c>
      <c r="F112" s="8">
        <v>54</v>
      </c>
      <c r="G112" s="8">
        <v>3600</v>
      </c>
      <c r="H112" s="8">
        <v>3</v>
      </c>
      <c r="I112" s="8">
        <v>1</v>
      </c>
      <c r="J112" s="2">
        <v>350000</v>
      </c>
      <c r="K112">
        <f>SUM($J$1:J112)</f>
        <v>3641500</v>
      </c>
      <c r="L112">
        <f t="shared" si="2"/>
        <v>350000</v>
      </c>
    </row>
    <row r="113" spans="1:12">
      <c r="A113" s="8">
        <v>90012101</v>
      </c>
      <c r="B113" s="9" t="s">
        <v>216</v>
      </c>
      <c r="C113" s="8">
        <v>1</v>
      </c>
      <c r="D113" s="8">
        <v>1</v>
      </c>
      <c r="E113" s="10" t="s">
        <v>222</v>
      </c>
      <c r="F113" s="8">
        <v>55</v>
      </c>
      <c r="G113" s="8">
        <v>0</v>
      </c>
      <c r="H113" s="8">
        <v>1</v>
      </c>
      <c r="I113" s="8">
        <v>1</v>
      </c>
      <c r="J113" s="2">
        <v>30000</v>
      </c>
      <c r="K113">
        <f>SUM($J$1:J113)</f>
        <v>3671500</v>
      </c>
      <c r="L113">
        <f t="shared" si="2"/>
        <v>30000</v>
      </c>
    </row>
    <row r="114" spans="1:12">
      <c r="A114" s="8">
        <v>90012102</v>
      </c>
      <c r="B114" s="9" t="s">
        <v>216</v>
      </c>
      <c r="C114" s="8">
        <v>2</v>
      </c>
      <c r="D114" s="8">
        <v>1</v>
      </c>
      <c r="E114" s="10" t="s">
        <v>222</v>
      </c>
      <c r="F114" s="8">
        <v>56</v>
      </c>
      <c r="G114" s="8">
        <v>0</v>
      </c>
      <c r="H114" s="8">
        <v>1</v>
      </c>
      <c r="I114" s="8">
        <v>1</v>
      </c>
      <c r="J114" s="2">
        <v>35000</v>
      </c>
      <c r="K114">
        <f>SUM($J$1:J114)</f>
        <v>3706500</v>
      </c>
      <c r="L114">
        <f t="shared" si="2"/>
        <v>35000</v>
      </c>
    </row>
    <row r="115" spans="1:12">
      <c r="A115" s="8">
        <v>90012103</v>
      </c>
      <c r="B115" s="9" t="s">
        <v>216</v>
      </c>
      <c r="C115" s="8">
        <v>3</v>
      </c>
      <c r="D115" s="8">
        <v>1</v>
      </c>
      <c r="E115" s="10" t="s">
        <v>222</v>
      </c>
      <c r="F115" s="8">
        <v>57</v>
      </c>
      <c r="G115" s="8">
        <v>0</v>
      </c>
      <c r="H115" s="8">
        <v>1</v>
      </c>
      <c r="I115" s="8">
        <v>1</v>
      </c>
      <c r="J115" s="2">
        <v>40000</v>
      </c>
      <c r="K115">
        <f>SUM($J$1:J115)</f>
        <v>3746500</v>
      </c>
      <c r="L115">
        <f t="shared" si="2"/>
        <v>40000</v>
      </c>
    </row>
    <row r="116" spans="1:12">
      <c r="A116" s="8">
        <v>90012104</v>
      </c>
      <c r="B116" s="9" t="s">
        <v>216</v>
      </c>
      <c r="C116" s="8">
        <v>4</v>
      </c>
      <c r="D116" s="8">
        <v>1</v>
      </c>
      <c r="E116" s="10" t="s">
        <v>222</v>
      </c>
      <c r="F116" s="8">
        <v>58</v>
      </c>
      <c r="G116" s="8">
        <v>0</v>
      </c>
      <c r="H116" s="8">
        <v>1</v>
      </c>
      <c r="I116" s="8">
        <v>1</v>
      </c>
      <c r="J116" s="2">
        <v>45000</v>
      </c>
      <c r="K116">
        <f>SUM($J$1:J116)</f>
        <v>3791500</v>
      </c>
      <c r="L116">
        <f t="shared" si="2"/>
        <v>45000</v>
      </c>
    </row>
    <row r="117" spans="1:12">
      <c r="A117" s="8">
        <v>90010035</v>
      </c>
      <c r="B117" s="9" t="s">
        <v>303</v>
      </c>
      <c r="C117" s="8">
        <v>1</v>
      </c>
      <c r="D117" s="8">
        <v>2</v>
      </c>
      <c r="E117" s="10" t="s">
        <v>128</v>
      </c>
      <c r="F117" s="8">
        <v>58</v>
      </c>
      <c r="G117" s="8">
        <v>0</v>
      </c>
      <c r="H117" s="8">
        <v>2</v>
      </c>
      <c r="I117" s="8">
        <v>1</v>
      </c>
      <c r="J117" s="2">
        <v>380000</v>
      </c>
      <c r="K117">
        <f>SUM($J$1:J117)</f>
        <v>4171500</v>
      </c>
      <c r="L117">
        <f t="shared" si="2"/>
        <v>380000</v>
      </c>
    </row>
    <row r="118" spans="1:12">
      <c r="A118" s="8">
        <v>90012301</v>
      </c>
      <c r="B118" s="9" t="s">
        <v>331</v>
      </c>
      <c r="C118" s="8">
        <v>1</v>
      </c>
      <c r="D118" s="8">
        <v>1</v>
      </c>
      <c r="E118" s="10" t="s">
        <v>212</v>
      </c>
      <c r="F118" s="8">
        <v>59</v>
      </c>
      <c r="G118" s="8">
        <v>0</v>
      </c>
      <c r="H118" s="8">
        <v>1</v>
      </c>
      <c r="I118" s="8">
        <v>1</v>
      </c>
      <c r="J118" s="2">
        <v>40000</v>
      </c>
      <c r="K118">
        <f>SUM($J$1:J118)</f>
        <v>4211500</v>
      </c>
      <c r="L118">
        <f t="shared" si="2"/>
        <v>40000</v>
      </c>
    </row>
    <row r="119" spans="1:12">
      <c r="A119" s="8">
        <v>90012302</v>
      </c>
      <c r="B119" s="9" t="s">
        <v>331</v>
      </c>
      <c r="C119" s="8">
        <v>2</v>
      </c>
      <c r="D119" s="8">
        <v>1</v>
      </c>
      <c r="E119" s="10" t="s">
        <v>212</v>
      </c>
      <c r="F119" s="8">
        <v>60</v>
      </c>
      <c r="G119" s="8">
        <v>0</v>
      </c>
      <c r="H119" s="8">
        <v>1</v>
      </c>
      <c r="I119" s="8">
        <v>1</v>
      </c>
      <c r="J119" s="2">
        <v>50000</v>
      </c>
      <c r="K119">
        <f>SUM($J$1:J119)</f>
        <v>4261500</v>
      </c>
      <c r="L119">
        <f t="shared" si="2"/>
        <v>50000</v>
      </c>
    </row>
    <row r="120" spans="1:12">
      <c r="A120" s="8">
        <v>90012303</v>
      </c>
      <c r="B120" s="9" t="s">
        <v>331</v>
      </c>
      <c r="C120" s="8">
        <v>3</v>
      </c>
      <c r="D120" s="8">
        <v>1</v>
      </c>
      <c r="E120" s="10" t="s">
        <v>212</v>
      </c>
      <c r="F120" s="8">
        <v>61</v>
      </c>
      <c r="G120" s="8">
        <v>0</v>
      </c>
      <c r="H120" s="8">
        <v>1</v>
      </c>
      <c r="I120" s="8">
        <v>1</v>
      </c>
      <c r="J120" s="2">
        <v>60000</v>
      </c>
      <c r="K120">
        <f>SUM($J$1:J120)</f>
        <v>4321500</v>
      </c>
      <c r="L120">
        <f t="shared" si="2"/>
        <v>60000</v>
      </c>
    </row>
  </sheetData>
  <sortState ref="A1:M163">
    <sortCondition ref="F1:F163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13"/>
  <sheetViews>
    <sheetView workbookViewId="0">
      <selection activeCell="J13" sqref="J13"/>
    </sheetView>
  </sheetViews>
  <sheetFormatPr defaultRowHeight="13.5"/>
  <cols>
    <col min="2" max="2" width="14.25" customWidth="1"/>
    <col min="4" max="4" width="12.125" customWidth="1"/>
    <col min="10" max="10" width="25.25" customWidth="1"/>
    <col min="13" max="14" width="11.25" customWidth="1"/>
    <col min="15" max="15" width="9.625" customWidth="1"/>
    <col min="16" max="16" width="11.75" customWidth="1"/>
    <col min="17" max="17" width="17.875" customWidth="1"/>
    <col min="18" max="18" width="27.875" customWidth="1"/>
  </cols>
  <sheetData>
    <row r="1" spans="1:21">
      <c r="A1" s="1" t="s">
        <v>340</v>
      </c>
      <c r="B1" s="1" t="s">
        <v>342</v>
      </c>
      <c r="C1" s="1" t="s">
        <v>343</v>
      </c>
      <c r="D1" s="1" t="s">
        <v>341</v>
      </c>
      <c r="E1" s="1" t="s">
        <v>344</v>
      </c>
      <c r="F1" s="1" t="s">
        <v>345</v>
      </c>
      <c r="G1" s="1" t="s">
        <v>347</v>
      </c>
      <c r="H1" s="1" t="s">
        <v>346</v>
      </c>
      <c r="I1" s="1" t="s">
        <v>452</v>
      </c>
      <c r="J1" s="1" t="s">
        <v>451</v>
      </c>
      <c r="K1" s="1" t="s">
        <v>344</v>
      </c>
      <c r="L1" s="11" t="s">
        <v>453</v>
      </c>
      <c r="M1" s="1" t="s">
        <v>347</v>
      </c>
      <c r="N1" s="11" t="s">
        <v>454</v>
      </c>
      <c r="O1" s="1"/>
      <c r="P1" s="1" t="s">
        <v>340</v>
      </c>
      <c r="Q1" s="1" t="s">
        <v>342</v>
      </c>
      <c r="R1" s="1" t="s">
        <v>451</v>
      </c>
      <c r="S1" s="1" t="s">
        <v>452</v>
      </c>
      <c r="T1" s="1" t="s">
        <v>347</v>
      </c>
      <c r="U1" s="1" t="s">
        <v>346</v>
      </c>
    </row>
    <row r="2" spans="1:21">
      <c r="A2" s="8">
        <v>90010001</v>
      </c>
      <c r="B2" s="9" t="s">
        <v>223</v>
      </c>
      <c r="C2" s="8">
        <v>1</v>
      </c>
      <c r="D2" s="10">
        <v>10010012</v>
      </c>
      <c r="E2" s="8">
        <v>1</v>
      </c>
      <c r="F2" s="8">
        <v>0</v>
      </c>
      <c r="G2" s="10">
        <f t="shared" ref="G2:G33" si="0">VLOOKUP(D2,$P$2:$U$197,5,FALSE)</f>
        <v>0</v>
      </c>
      <c r="H2">
        <f t="shared" ref="H2:H33" si="1">VLOOKUP(D2,$P$2:$U$197,6,FALSE)</f>
        <v>15</v>
      </c>
      <c r="I2">
        <f t="shared" ref="I2:I33" si="2">VLOOKUP(D2,$P$2:$U$197,4,FALSE)</f>
        <v>20</v>
      </c>
      <c r="J2" t="str">
        <f t="shared" ref="J2:J36" si="3">IF(VLOOKUP(D2,$P$2:$U$197,3,FALSE)="0","",VLOOKUP(D2,$P$2:$U$197,3,FALSE))</f>
        <v>3006_1,3007_1,3008_1</v>
      </c>
      <c r="K2">
        <v>1</v>
      </c>
      <c r="L2">
        <f>COUNTIF($E$2:$E$36,K2)</f>
        <v>1</v>
      </c>
      <c r="M2">
        <v>50</v>
      </c>
      <c r="N2">
        <f>SUM($M$2:M2)</f>
        <v>50</v>
      </c>
      <c r="O2">
        <v>0</v>
      </c>
      <c r="P2">
        <v>10010001</v>
      </c>
      <c r="Q2" t="s">
        <v>348</v>
      </c>
      <c r="R2">
        <v>0</v>
      </c>
      <c r="S2">
        <v>10</v>
      </c>
      <c r="T2">
        <v>0</v>
      </c>
      <c r="U2">
        <v>0</v>
      </c>
    </row>
    <row r="3" spans="1:21">
      <c r="A3" s="8">
        <v>90010002</v>
      </c>
      <c r="B3" s="9" t="s">
        <v>225</v>
      </c>
      <c r="C3" s="8">
        <v>1</v>
      </c>
      <c r="D3" s="10">
        <v>10010003</v>
      </c>
      <c r="E3" s="8">
        <v>3</v>
      </c>
      <c r="F3" s="8">
        <v>0</v>
      </c>
      <c r="G3" s="10">
        <f t="shared" si="0"/>
        <v>0</v>
      </c>
      <c r="H3">
        <f t="shared" si="1"/>
        <v>20</v>
      </c>
      <c r="I3">
        <f t="shared" si="2"/>
        <v>40</v>
      </c>
      <c r="J3" t="str">
        <f t="shared" si="3"/>
        <v>3006_1,3007_2,3008_1</v>
      </c>
      <c r="K3">
        <v>2</v>
      </c>
      <c r="L3">
        <f t="shared" ref="L3:L61" si="4">COUNTIF($E$2:$E$36,K3)</f>
        <v>0</v>
      </c>
      <c r="M3" t="str">
        <f t="shared" ref="M3:M61" si="5">IF(L3=0,"",VLOOKUP(K3,$E$2:$H$36,4,FALSE))</f>
        <v/>
      </c>
      <c r="N3">
        <f>SUM($M$2:M3)</f>
        <v>50</v>
      </c>
      <c r="O3">
        <v>0</v>
      </c>
      <c r="P3">
        <v>10010003</v>
      </c>
      <c r="Q3" t="s">
        <v>225</v>
      </c>
      <c r="R3" t="s">
        <v>349</v>
      </c>
      <c r="S3">
        <v>40</v>
      </c>
      <c r="T3">
        <v>0</v>
      </c>
      <c r="U3">
        <v>20</v>
      </c>
    </row>
    <row r="4" spans="1:21">
      <c r="A4" s="8">
        <v>90010003</v>
      </c>
      <c r="B4" s="9" t="s">
        <v>226</v>
      </c>
      <c r="C4" s="8">
        <v>1</v>
      </c>
      <c r="D4" s="10">
        <v>10010007</v>
      </c>
      <c r="E4" s="8">
        <v>5</v>
      </c>
      <c r="F4" s="8">
        <v>0</v>
      </c>
      <c r="G4" s="10">
        <f t="shared" si="0"/>
        <v>0</v>
      </c>
      <c r="H4">
        <f t="shared" si="1"/>
        <v>25</v>
      </c>
      <c r="I4">
        <f t="shared" si="2"/>
        <v>60</v>
      </c>
      <c r="J4" t="str">
        <f t="shared" si="3"/>
        <v>3006_1,3007_2,3008_2</v>
      </c>
      <c r="K4">
        <v>3</v>
      </c>
      <c r="L4">
        <f t="shared" si="4"/>
        <v>1</v>
      </c>
      <c r="M4">
        <f t="shared" si="5"/>
        <v>20</v>
      </c>
      <c r="N4">
        <f>SUM($M$2:M4)</f>
        <v>70</v>
      </c>
      <c r="O4">
        <v>40</v>
      </c>
      <c r="P4">
        <v>10010004</v>
      </c>
      <c r="Q4" t="s">
        <v>224</v>
      </c>
      <c r="R4">
        <v>0</v>
      </c>
      <c r="S4">
        <v>9000</v>
      </c>
      <c r="T4">
        <v>0</v>
      </c>
      <c r="U4">
        <v>0</v>
      </c>
    </row>
    <row r="5" spans="1:21">
      <c r="A5" s="8">
        <v>90010004</v>
      </c>
      <c r="B5" s="9" t="s">
        <v>227</v>
      </c>
      <c r="C5" s="8">
        <v>1</v>
      </c>
      <c r="D5" s="10">
        <v>10010005</v>
      </c>
      <c r="E5" s="8">
        <v>7</v>
      </c>
      <c r="F5" s="8">
        <v>0</v>
      </c>
      <c r="G5" s="10">
        <f t="shared" si="0"/>
        <v>0</v>
      </c>
      <c r="H5">
        <f t="shared" si="1"/>
        <v>30</v>
      </c>
      <c r="I5">
        <f t="shared" si="2"/>
        <v>90</v>
      </c>
      <c r="J5" t="str">
        <f t="shared" si="3"/>
        <v>3006_3,3007_1,3008_2</v>
      </c>
      <c r="K5">
        <v>4</v>
      </c>
      <c r="L5">
        <f t="shared" si="4"/>
        <v>0</v>
      </c>
      <c r="M5" t="str">
        <f t="shared" si="5"/>
        <v/>
      </c>
      <c r="N5">
        <f>SUM($M$2:M5)</f>
        <v>70</v>
      </c>
      <c r="O5">
        <v>80</v>
      </c>
      <c r="P5">
        <v>10010005</v>
      </c>
      <c r="Q5" t="s">
        <v>227</v>
      </c>
      <c r="R5" t="s">
        <v>350</v>
      </c>
      <c r="S5">
        <v>90</v>
      </c>
      <c r="T5">
        <v>0</v>
      </c>
      <c r="U5">
        <v>30</v>
      </c>
    </row>
    <row r="6" spans="1:21">
      <c r="A6" s="8">
        <v>90010005</v>
      </c>
      <c r="B6" s="9" t="s">
        <v>228</v>
      </c>
      <c r="C6" s="8">
        <v>1</v>
      </c>
      <c r="D6" s="10">
        <v>10010025</v>
      </c>
      <c r="E6" s="8">
        <v>9</v>
      </c>
      <c r="F6" s="8">
        <v>0</v>
      </c>
      <c r="G6" s="10">
        <f t="shared" si="0"/>
        <v>0</v>
      </c>
      <c r="H6">
        <f t="shared" si="1"/>
        <v>35</v>
      </c>
      <c r="I6">
        <f t="shared" si="2"/>
        <v>120</v>
      </c>
      <c r="J6" t="str">
        <f t="shared" si="3"/>
        <v>3006_3,3007_2,3008_2</v>
      </c>
      <c r="K6">
        <v>5</v>
      </c>
      <c r="L6">
        <f t="shared" si="4"/>
        <v>1</v>
      </c>
      <c r="M6">
        <f t="shared" si="5"/>
        <v>25</v>
      </c>
      <c r="N6">
        <f>SUM($M$2:M6)</f>
        <v>95</v>
      </c>
      <c r="O6">
        <v>90</v>
      </c>
      <c r="P6">
        <v>10010007</v>
      </c>
      <c r="Q6" t="s">
        <v>226</v>
      </c>
      <c r="R6" t="s">
        <v>351</v>
      </c>
      <c r="S6">
        <v>60</v>
      </c>
      <c r="T6">
        <v>0</v>
      </c>
      <c r="U6">
        <v>25</v>
      </c>
    </row>
    <row r="7" spans="1:21">
      <c r="A7" s="8">
        <v>90010006</v>
      </c>
      <c r="B7" s="9" t="s">
        <v>229</v>
      </c>
      <c r="C7" s="8">
        <v>1</v>
      </c>
      <c r="D7" s="10">
        <v>10010014</v>
      </c>
      <c r="E7" s="8">
        <v>10</v>
      </c>
      <c r="F7" s="8">
        <v>0</v>
      </c>
      <c r="G7" s="10">
        <f t="shared" si="0"/>
        <v>0</v>
      </c>
      <c r="H7">
        <f t="shared" si="1"/>
        <v>40</v>
      </c>
      <c r="I7">
        <f t="shared" si="2"/>
        <v>240</v>
      </c>
      <c r="J7" t="str">
        <f t="shared" si="3"/>
        <v>3006_3,3007_2,3008_3</v>
      </c>
      <c r="K7">
        <v>6</v>
      </c>
      <c r="L7">
        <f t="shared" si="4"/>
        <v>0</v>
      </c>
      <c r="M7" t="str">
        <f t="shared" si="5"/>
        <v/>
      </c>
      <c r="N7">
        <f>SUM($M$2:M7)</f>
        <v>95</v>
      </c>
      <c r="O7">
        <v>130</v>
      </c>
      <c r="P7">
        <v>10010008</v>
      </c>
      <c r="Q7" t="s">
        <v>352</v>
      </c>
      <c r="R7">
        <v>0</v>
      </c>
      <c r="S7">
        <v>60</v>
      </c>
      <c r="T7">
        <v>0</v>
      </c>
      <c r="U7">
        <v>0</v>
      </c>
    </row>
    <row r="8" spans="1:21">
      <c r="A8" s="8">
        <v>90010007</v>
      </c>
      <c r="B8" s="9" t="s">
        <v>230</v>
      </c>
      <c r="C8" s="8">
        <v>1</v>
      </c>
      <c r="D8" s="10">
        <v>10010026</v>
      </c>
      <c r="E8" s="8">
        <v>11</v>
      </c>
      <c r="F8" s="8">
        <v>0</v>
      </c>
      <c r="G8" s="10">
        <f t="shared" si="0"/>
        <v>0</v>
      </c>
      <c r="H8">
        <f t="shared" si="1"/>
        <v>45</v>
      </c>
      <c r="I8">
        <f t="shared" si="2"/>
        <v>300</v>
      </c>
      <c r="J8" t="str">
        <f t="shared" si="3"/>
        <v>3006_4,3007_3,3008_3</v>
      </c>
      <c r="K8">
        <v>7</v>
      </c>
      <c r="L8">
        <f t="shared" si="4"/>
        <v>1</v>
      </c>
      <c r="M8">
        <f t="shared" si="5"/>
        <v>30</v>
      </c>
      <c r="N8">
        <f>SUM($M$2:M8)</f>
        <v>125</v>
      </c>
      <c r="O8">
        <v>160</v>
      </c>
      <c r="P8">
        <v>10010009</v>
      </c>
      <c r="Q8" t="s">
        <v>353</v>
      </c>
      <c r="R8" t="s">
        <v>354</v>
      </c>
      <c r="S8">
        <v>30</v>
      </c>
      <c r="T8">
        <v>0</v>
      </c>
      <c r="U8">
        <v>0</v>
      </c>
    </row>
    <row r="9" spans="1:21">
      <c r="A9" s="8">
        <v>90010008</v>
      </c>
      <c r="B9" s="9" t="s">
        <v>231</v>
      </c>
      <c r="C9" s="8">
        <v>1</v>
      </c>
      <c r="D9" s="10">
        <v>10010021</v>
      </c>
      <c r="E9" s="8">
        <v>12</v>
      </c>
      <c r="F9" s="8">
        <v>0</v>
      </c>
      <c r="G9" s="10">
        <f t="shared" si="0"/>
        <v>0</v>
      </c>
      <c r="H9">
        <f t="shared" si="1"/>
        <v>50</v>
      </c>
      <c r="I9">
        <f t="shared" si="2"/>
        <v>480</v>
      </c>
      <c r="J9" t="str">
        <f t="shared" si="3"/>
        <v>3006_3,3007_5,3008_4</v>
      </c>
      <c r="K9">
        <v>8</v>
      </c>
      <c r="L9">
        <f t="shared" si="4"/>
        <v>0</v>
      </c>
      <c r="M9" t="str">
        <f t="shared" si="5"/>
        <v/>
      </c>
      <c r="N9">
        <f>SUM($M$2:M9)</f>
        <v>125</v>
      </c>
      <c r="O9">
        <v>195</v>
      </c>
      <c r="P9">
        <v>10010012</v>
      </c>
      <c r="Q9" t="s">
        <v>223</v>
      </c>
      <c r="R9" t="s">
        <v>354</v>
      </c>
      <c r="S9">
        <v>20</v>
      </c>
      <c r="T9">
        <v>0</v>
      </c>
      <c r="U9">
        <v>15</v>
      </c>
    </row>
    <row r="10" spans="1:21">
      <c r="A10" s="8">
        <v>90010009</v>
      </c>
      <c r="B10" s="9" t="s">
        <v>232</v>
      </c>
      <c r="C10" s="8">
        <v>1</v>
      </c>
      <c r="D10" s="10">
        <v>10010016</v>
      </c>
      <c r="E10" s="8">
        <v>13</v>
      </c>
      <c r="F10" s="8">
        <v>0</v>
      </c>
      <c r="G10" s="10">
        <f t="shared" si="0"/>
        <v>0</v>
      </c>
      <c r="H10">
        <f t="shared" si="1"/>
        <v>55</v>
      </c>
      <c r="I10">
        <f t="shared" si="2"/>
        <v>600</v>
      </c>
      <c r="J10" t="str">
        <f t="shared" si="3"/>
        <v>3006_3,3007_5,3008_5</v>
      </c>
      <c r="K10">
        <v>9</v>
      </c>
      <c r="L10">
        <f t="shared" si="4"/>
        <v>1</v>
      </c>
      <c r="M10">
        <f t="shared" si="5"/>
        <v>35</v>
      </c>
      <c r="N10">
        <f>SUM($M$2:M10)</f>
        <v>160</v>
      </c>
      <c r="O10">
        <v>230</v>
      </c>
      <c r="P10">
        <v>10010013</v>
      </c>
      <c r="Q10" t="s">
        <v>355</v>
      </c>
      <c r="R10" t="s">
        <v>356</v>
      </c>
      <c r="S10">
        <v>90000</v>
      </c>
      <c r="T10">
        <v>0</v>
      </c>
      <c r="U10">
        <v>195</v>
      </c>
    </row>
    <row r="11" spans="1:21">
      <c r="A11" s="8">
        <v>90010010</v>
      </c>
      <c r="B11" s="9" t="s">
        <v>233</v>
      </c>
      <c r="C11" s="8">
        <v>1</v>
      </c>
      <c r="D11" s="10">
        <v>10010142</v>
      </c>
      <c r="E11" s="8">
        <v>14</v>
      </c>
      <c r="F11" s="8">
        <v>0</v>
      </c>
      <c r="G11" s="10">
        <f t="shared" si="0"/>
        <v>0</v>
      </c>
      <c r="H11">
        <f t="shared" si="1"/>
        <v>60</v>
      </c>
      <c r="I11">
        <f t="shared" si="2"/>
        <v>720</v>
      </c>
      <c r="J11" t="str">
        <f t="shared" si="3"/>
        <v>3006_6,3007_3,3008_6</v>
      </c>
      <c r="K11">
        <v>10</v>
      </c>
      <c r="L11">
        <f t="shared" si="4"/>
        <v>1</v>
      </c>
      <c r="M11">
        <f t="shared" si="5"/>
        <v>40</v>
      </c>
      <c r="N11">
        <f>SUM($M$2:M11)</f>
        <v>200</v>
      </c>
      <c r="O11">
        <v>245</v>
      </c>
      <c r="P11">
        <v>10010014</v>
      </c>
      <c r="Q11" t="s">
        <v>229</v>
      </c>
      <c r="R11" t="s">
        <v>357</v>
      </c>
      <c r="S11">
        <v>240</v>
      </c>
      <c r="T11">
        <v>0</v>
      </c>
      <c r="U11">
        <v>40</v>
      </c>
    </row>
    <row r="12" spans="1:21">
      <c r="A12" s="8">
        <v>90010011</v>
      </c>
      <c r="B12" s="9" t="s">
        <v>234</v>
      </c>
      <c r="C12" s="8">
        <v>1</v>
      </c>
      <c r="D12" s="10">
        <v>10010152</v>
      </c>
      <c r="E12" s="8">
        <v>15</v>
      </c>
      <c r="F12" s="8">
        <v>0</v>
      </c>
      <c r="G12" s="10">
        <f t="shared" si="0"/>
        <v>0</v>
      </c>
      <c r="H12">
        <f t="shared" si="1"/>
        <v>65</v>
      </c>
      <c r="I12">
        <f t="shared" si="2"/>
        <v>900</v>
      </c>
      <c r="J12" t="str">
        <f t="shared" si="3"/>
        <v>3006_6,3007_3,3008_7</v>
      </c>
      <c r="K12">
        <v>11</v>
      </c>
      <c r="L12">
        <f t="shared" si="4"/>
        <v>1</v>
      </c>
      <c r="M12">
        <f t="shared" si="5"/>
        <v>45</v>
      </c>
      <c r="N12">
        <f>SUM($M$2:M12)</f>
        <v>245</v>
      </c>
      <c r="O12">
        <v>265</v>
      </c>
      <c r="P12">
        <v>10010015</v>
      </c>
      <c r="Q12" t="s">
        <v>297</v>
      </c>
      <c r="R12" t="s">
        <v>358</v>
      </c>
      <c r="S12">
        <v>50400</v>
      </c>
      <c r="T12">
        <v>0</v>
      </c>
      <c r="U12">
        <v>185</v>
      </c>
    </row>
    <row r="13" spans="1:21">
      <c r="A13" s="8">
        <v>90010012</v>
      </c>
      <c r="B13" s="9" t="s">
        <v>235</v>
      </c>
      <c r="C13" s="8">
        <v>1</v>
      </c>
      <c r="D13" s="10">
        <v>10010143</v>
      </c>
      <c r="E13" s="8">
        <v>16</v>
      </c>
      <c r="F13" s="8">
        <v>0</v>
      </c>
      <c r="G13" s="10">
        <f t="shared" si="0"/>
        <v>0</v>
      </c>
      <c r="H13">
        <f t="shared" si="1"/>
        <v>70</v>
      </c>
      <c r="I13">
        <f t="shared" si="2"/>
        <v>1080</v>
      </c>
      <c r="J13" t="str">
        <f t="shared" si="3"/>
        <v>3006_3,3007_8,3008_8</v>
      </c>
      <c r="K13">
        <v>12</v>
      </c>
      <c r="L13">
        <f t="shared" si="4"/>
        <v>1</v>
      </c>
      <c r="M13">
        <f t="shared" si="5"/>
        <v>50</v>
      </c>
      <c r="N13">
        <f>SUM($M$2:M13)</f>
        <v>295</v>
      </c>
      <c r="O13">
        <v>315</v>
      </c>
      <c r="P13">
        <v>10010016</v>
      </c>
      <c r="Q13" t="s">
        <v>232</v>
      </c>
      <c r="R13" t="s">
        <v>359</v>
      </c>
      <c r="S13">
        <v>600</v>
      </c>
      <c r="T13">
        <v>0</v>
      </c>
      <c r="U13">
        <v>55</v>
      </c>
    </row>
    <row r="14" spans="1:21">
      <c r="A14" s="8">
        <v>90010013</v>
      </c>
      <c r="B14" s="9" t="s">
        <v>237</v>
      </c>
      <c r="C14" s="8">
        <v>1</v>
      </c>
      <c r="D14" s="10">
        <v>10010144</v>
      </c>
      <c r="E14" s="8">
        <v>17</v>
      </c>
      <c r="F14" s="8">
        <v>0</v>
      </c>
      <c r="G14" s="10">
        <f t="shared" si="0"/>
        <v>0</v>
      </c>
      <c r="H14">
        <f t="shared" si="1"/>
        <v>75</v>
      </c>
      <c r="I14">
        <f t="shared" si="2"/>
        <v>1200</v>
      </c>
      <c r="J14" t="str">
        <f t="shared" si="3"/>
        <v>3006_6,3007_3,3008_11</v>
      </c>
      <c r="K14">
        <v>13</v>
      </c>
      <c r="L14">
        <f t="shared" si="4"/>
        <v>1</v>
      </c>
      <c r="M14">
        <f t="shared" si="5"/>
        <v>55</v>
      </c>
      <c r="N14">
        <f>SUM($M$2:M14)</f>
        <v>350</v>
      </c>
      <c r="O14">
        <v>365</v>
      </c>
      <c r="P14">
        <v>10010017</v>
      </c>
      <c r="Q14" t="s">
        <v>360</v>
      </c>
      <c r="R14" t="s">
        <v>361</v>
      </c>
      <c r="S14">
        <v>108000</v>
      </c>
      <c r="T14">
        <v>0</v>
      </c>
      <c r="U14">
        <v>250</v>
      </c>
    </row>
    <row r="15" spans="1:21">
      <c r="A15" s="8">
        <v>90010014</v>
      </c>
      <c r="B15" s="9" t="s">
        <v>238</v>
      </c>
      <c r="C15" s="8">
        <v>1</v>
      </c>
      <c r="D15" s="10">
        <v>10010020</v>
      </c>
      <c r="E15" s="8">
        <v>18</v>
      </c>
      <c r="F15" s="8">
        <v>0</v>
      </c>
      <c r="G15" s="10">
        <f t="shared" si="0"/>
        <v>0</v>
      </c>
      <c r="H15">
        <f t="shared" si="1"/>
        <v>80</v>
      </c>
      <c r="I15">
        <f t="shared" si="2"/>
        <v>1500</v>
      </c>
      <c r="J15" t="str">
        <f t="shared" si="3"/>
        <v>3006_8,3007_8,3008_6</v>
      </c>
      <c r="K15">
        <v>14</v>
      </c>
      <c r="L15">
        <f t="shared" si="4"/>
        <v>1</v>
      </c>
      <c r="M15">
        <f t="shared" si="5"/>
        <v>60</v>
      </c>
      <c r="N15">
        <f>SUM($M$2:M15)</f>
        <v>410</v>
      </c>
      <c r="O15">
        <v>415</v>
      </c>
      <c r="P15">
        <v>10010018</v>
      </c>
      <c r="Q15" t="s">
        <v>362</v>
      </c>
      <c r="R15" t="s">
        <v>363</v>
      </c>
      <c r="S15">
        <v>72000</v>
      </c>
      <c r="T15">
        <v>0</v>
      </c>
      <c r="U15">
        <v>145</v>
      </c>
    </row>
    <row r="16" spans="1:21">
      <c r="A16" s="8">
        <v>90010015</v>
      </c>
      <c r="B16" s="9" t="s">
        <v>239</v>
      </c>
      <c r="C16" s="8">
        <v>1</v>
      </c>
      <c r="D16" s="10">
        <v>10010147</v>
      </c>
      <c r="E16" s="8">
        <v>20</v>
      </c>
      <c r="F16" s="8">
        <v>0</v>
      </c>
      <c r="G16" s="10">
        <f t="shared" si="0"/>
        <v>0</v>
      </c>
      <c r="H16">
        <f t="shared" si="1"/>
        <v>90</v>
      </c>
      <c r="I16">
        <f t="shared" si="2"/>
        <v>1800</v>
      </c>
      <c r="J16" t="str">
        <f t="shared" si="3"/>
        <v>3006_6,3007_8,3008_11</v>
      </c>
      <c r="K16">
        <v>15</v>
      </c>
      <c r="L16">
        <f t="shared" si="4"/>
        <v>1</v>
      </c>
      <c r="M16">
        <f t="shared" si="5"/>
        <v>65</v>
      </c>
      <c r="N16">
        <f>SUM($M$2:M16)</f>
        <v>475</v>
      </c>
      <c r="O16">
        <v>450</v>
      </c>
      <c r="P16">
        <v>10010019</v>
      </c>
      <c r="Q16" t="s">
        <v>289</v>
      </c>
      <c r="R16" t="s">
        <v>364</v>
      </c>
      <c r="S16">
        <v>9000</v>
      </c>
      <c r="T16">
        <v>0</v>
      </c>
      <c r="U16">
        <v>135</v>
      </c>
    </row>
    <row r="17" spans="1:21">
      <c r="A17" s="8">
        <v>90010016</v>
      </c>
      <c r="B17" s="9" t="s">
        <v>246</v>
      </c>
      <c r="C17" s="8">
        <v>1</v>
      </c>
      <c r="D17" s="10">
        <v>10010135</v>
      </c>
      <c r="E17" s="8">
        <v>21</v>
      </c>
      <c r="F17" s="8">
        <v>0</v>
      </c>
      <c r="G17" s="10">
        <f t="shared" si="0"/>
        <v>0</v>
      </c>
      <c r="H17">
        <f t="shared" si="1"/>
        <v>95</v>
      </c>
      <c r="I17">
        <f t="shared" si="2"/>
        <v>2100</v>
      </c>
      <c r="J17" t="str">
        <f t="shared" si="3"/>
        <v>3006_8,3007_10,3008_10</v>
      </c>
      <c r="K17">
        <v>16</v>
      </c>
      <c r="L17">
        <f t="shared" si="4"/>
        <v>1</v>
      </c>
      <c r="M17">
        <f t="shared" si="5"/>
        <v>70</v>
      </c>
      <c r="N17">
        <f>SUM($M$2:M17)</f>
        <v>545</v>
      </c>
      <c r="O17">
        <v>485</v>
      </c>
      <c r="P17">
        <v>10010020</v>
      </c>
      <c r="Q17" t="s">
        <v>238</v>
      </c>
      <c r="R17" t="s">
        <v>365</v>
      </c>
      <c r="S17">
        <v>1500</v>
      </c>
      <c r="T17">
        <v>0</v>
      </c>
      <c r="U17">
        <v>80</v>
      </c>
    </row>
    <row r="18" spans="1:21">
      <c r="A18" s="8">
        <v>90010017</v>
      </c>
      <c r="B18" s="9" t="s">
        <v>247</v>
      </c>
      <c r="C18" s="8">
        <v>1</v>
      </c>
      <c r="D18" s="10">
        <v>10010148</v>
      </c>
      <c r="E18" s="8">
        <v>22</v>
      </c>
      <c r="F18" s="8">
        <v>0</v>
      </c>
      <c r="G18" s="10">
        <f t="shared" si="0"/>
        <v>0</v>
      </c>
      <c r="H18">
        <f t="shared" si="1"/>
        <v>100</v>
      </c>
      <c r="I18">
        <f t="shared" si="2"/>
        <v>2700</v>
      </c>
      <c r="J18" t="str">
        <f t="shared" si="3"/>
        <v>3006_10,3007_8,3008_11</v>
      </c>
      <c r="K18">
        <v>17</v>
      </c>
      <c r="L18">
        <f t="shared" si="4"/>
        <v>1</v>
      </c>
      <c r="M18">
        <f t="shared" si="5"/>
        <v>75</v>
      </c>
      <c r="N18">
        <f>SUM($M$2:M18)</f>
        <v>620</v>
      </c>
      <c r="O18">
        <v>520</v>
      </c>
      <c r="P18">
        <v>10010021</v>
      </c>
      <c r="Q18" t="s">
        <v>231</v>
      </c>
      <c r="R18" t="s">
        <v>366</v>
      </c>
      <c r="S18">
        <v>480</v>
      </c>
      <c r="T18">
        <v>0</v>
      </c>
      <c r="U18">
        <v>50</v>
      </c>
    </row>
    <row r="19" spans="1:21">
      <c r="A19" s="8">
        <v>90010018</v>
      </c>
      <c r="B19" s="9" t="s">
        <v>248</v>
      </c>
      <c r="C19" s="8">
        <v>1</v>
      </c>
      <c r="D19" s="10">
        <v>10010140</v>
      </c>
      <c r="E19" s="8">
        <v>24</v>
      </c>
      <c r="F19" s="8">
        <v>0</v>
      </c>
      <c r="G19" s="10">
        <f t="shared" si="0"/>
        <v>0</v>
      </c>
      <c r="H19">
        <f t="shared" si="1"/>
        <v>110</v>
      </c>
      <c r="I19">
        <f t="shared" si="2"/>
        <v>3000</v>
      </c>
      <c r="J19" t="str">
        <f t="shared" si="3"/>
        <v>3006_10,3007_12,3008_16</v>
      </c>
      <c r="K19">
        <v>18</v>
      </c>
      <c r="L19">
        <f t="shared" si="4"/>
        <v>1</v>
      </c>
      <c r="M19">
        <f t="shared" si="5"/>
        <v>80</v>
      </c>
      <c r="N19">
        <f>SUM($M$2:M19)</f>
        <v>700</v>
      </c>
      <c r="O19">
        <v>560</v>
      </c>
      <c r="P19">
        <v>10010022</v>
      </c>
      <c r="Q19" t="s">
        <v>288</v>
      </c>
      <c r="R19" t="s">
        <v>367</v>
      </c>
      <c r="S19">
        <v>7200</v>
      </c>
      <c r="T19">
        <v>0</v>
      </c>
      <c r="U19">
        <v>130</v>
      </c>
    </row>
    <row r="20" spans="1:21">
      <c r="A20" s="8">
        <v>90010019</v>
      </c>
      <c r="B20" s="9" t="s">
        <v>213</v>
      </c>
      <c r="C20" s="8">
        <v>1</v>
      </c>
      <c r="D20" s="10">
        <v>10010137</v>
      </c>
      <c r="E20" s="8">
        <v>25</v>
      </c>
      <c r="F20" s="8">
        <v>0</v>
      </c>
      <c r="G20" s="10">
        <f t="shared" si="0"/>
        <v>0</v>
      </c>
      <c r="H20">
        <f t="shared" si="1"/>
        <v>115</v>
      </c>
      <c r="I20">
        <f t="shared" si="2"/>
        <v>3600</v>
      </c>
      <c r="J20" t="str">
        <f t="shared" si="3"/>
        <v>3006_15,3007_13,3008_11</v>
      </c>
      <c r="K20">
        <v>19</v>
      </c>
      <c r="L20">
        <f t="shared" si="4"/>
        <v>0</v>
      </c>
      <c r="M20" t="str">
        <f t="shared" si="5"/>
        <v/>
      </c>
      <c r="N20">
        <f>SUM($M$2:M20)</f>
        <v>700</v>
      </c>
      <c r="O20">
        <v>600</v>
      </c>
      <c r="P20">
        <v>10010024</v>
      </c>
      <c r="Q20" t="s">
        <v>368</v>
      </c>
      <c r="R20" t="s">
        <v>369</v>
      </c>
      <c r="S20">
        <v>25200</v>
      </c>
      <c r="T20">
        <v>0</v>
      </c>
      <c r="U20">
        <v>105</v>
      </c>
    </row>
    <row r="21" spans="1:21">
      <c r="A21" s="8">
        <v>90010020</v>
      </c>
      <c r="B21" s="9" t="s">
        <v>287</v>
      </c>
      <c r="C21" s="8">
        <v>1</v>
      </c>
      <c r="D21" s="10">
        <v>10010159</v>
      </c>
      <c r="E21" s="8">
        <v>26</v>
      </c>
      <c r="F21" s="8">
        <v>0</v>
      </c>
      <c r="G21" s="10">
        <f t="shared" si="0"/>
        <v>0</v>
      </c>
      <c r="H21">
        <f t="shared" si="1"/>
        <v>120</v>
      </c>
      <c r="I21">
        <f t="shared" si="2"/>
        <v>5400</v>
      </c>
      <c r="J21" t="str">
        <f t="shared" si="3"/>
        <v>3006_13,3007_16,3008_15</v>
      </c>
      <c r="K21">
        <v>20</v>
      </c>
      <c r="L21">
        <f t="shared" si="4"/>
        <v>1</v>
      </c>
      <c r="M21">
        <f t="shared" si="5"/>
        <v>90</v>
      </c>
      <c r="N21">
        <f>SUM($M$2:M21)</f>
        <v>790</v>
      </c>
      <c r="O21">
        <v>640</v>
      </c>
      <c r="P21">
        <v>10010025</v>
      </c>
      <c r="Q21" t="s">
        <v>228</v>
      </c>
      <c r="R21" t="s">
        <v>370</v>
      </c>
      <c r="S21">
        <v>120</v>
      </c>
      <c r="T21">
        <v>0</v>
      </c>
      <c r="U21">
        <v>35</v>
      </c>
    </row>
    <row r="22" spans="1:21">
      <c r="A22" s="8">
        <v>90010021</v>
      </c>
      <c r="B22" s="9" t="s">
        <v>288</v>
      </c>
      <c r="C22" s="8">
        <v>1</v>
      </c>
      <c r="D22" s="10">
        <v>10010022</v>
      </c>
      <c r="E22" s="8">
        <v>28</v>
      </c>
      <c r="F22" s="8">
        <v>0</v>
      </c>
      <c r="G22" s="10">
        <f t="shared" si="0"/>
        <v>0</v>
      </c>
      <c r="H22">
        <f t="shared" si="1"/>
        <v>130</v>
      </c>
      <c r="I22">
        <f t="shared" si="2"/>
        <v>7200</v>
      </c>
      <c r="J22" t="str">
        <f t="shared" si="3"/>
        <v>3006_21,3007_19,3008_15</v>
      </c>
      <c r="K22">
        <v>21</v>
      </c>
      <c r="L22">
        <f t="shared" si="4"/>
        <v>1</v>
      </c>
      <c r="M22">
        <f t="shared" si="5"/>
        <v>95</v>
      </c>
      <c r="N22">
        <f>SUM($M$2:M22)</f>
        <v>885</v>
      </c>
      <c r="O22">
        <v>685</v>
      </c>
      <c r="P22">
        <v>10010026</v>
      </c>
      <c r="Q22" t="s">
        <v>230</v>
      </c>
      <c r="R22" t="s">
        <v>371</v>
      </c>
      <c r="S22">
        <v>300</v>
      </c>
      <c r="T22">
        <v>0</v>
      </c>
      <c r="U22">
        <v>45</v>
      </c>
    </row>
    <row r="23" spans="1:21">
      <c r="A23" s="8">
        <v>90010022</v>
      </c>
      <c r="B23" s="9" t="s">
        <v>289</v>
      </c>
      <c r="C23" s="8">
        <v>1</v>
      </c>
      <c r="D23" s="10">
        <v>10010019</v>
      </c>
      <c r="E23" s="8">
        <v>29</v>
      </c>
      <c r="F23" s="8">
        <v>0</v>
      </c>
      <c r="G23" s="10">
        <f t="shared" si="0"/>
        <v>0</v>
      </c>
      <c r="H23">
        <f t="shared" si="1"/>
        <v>135</v>
      </c>
      <c r="I23">
        <f t="shared" si="2"/>
        <v>9000</v>
      </c>
      <c r="J23" t="str">
        <f t="shared" si="3"/>
        <v>3006_15,3007_20,3008_16</v>
      </c>
      <c r="K23">
        <v>22</v>
      </c>
      <c r="L23">
        <f t="shared" si="4"/>
        <v>1</v>
      </c>
      <c r="M23">
        <f t="shared" si="5"/>
        <v>100</v>
      </c>
      <c r="N23">
        <f>SUM($M$2:M23)</f>
        <v>985</v>
      </c>
      <c r="O23">
        <v>730</v>
      </c>
      <c r="P23">
        <v>10010027</v>
      </c>
      <c r="Q23" t="s">
        <v>302</v>
      </c>
      <c r="R23" t="s">
        <v>372</v>
      </c>
      <c r="S23">
        <v>120000</v>
      </c>
      <c r="T23">
        <v>0</v>
      </c>
      <c r="U23">
        <v>220</v>
      </c>
    </row>
    <row r="24" spans="1:21">
      <c r="A24" s="8">
        <v>90010023</v>
      </c>
      <c r="B24" s="9" t="s">
        <v>290</v>
      </c>
      <c r="C24" s="8">
        <v>1</v>
      </c>
      <c r="D24" s="10">
        <v>10010136</v>
      </c>
      <c r="E24" s="8">
        <v>30</v>
      </c>
      <c r="F24" s="8">
        <v>0</v>
      </c>
      <c r="G24" s="10">
        <f t="shared" si="0"/>
        <v>0</v>
      </c>
      <c r="H24">
        <f t="shared" si="1"/>
        <v>140</v>
      </c>
      <c r="I24">
        <f t="shared" si="2"/>
        <v>10800</v>
      </c>
      <c r="J24" t="str">
        <f t="shared" si="3"/>
        <v>3006_21,3007_22,3008_15</v>
      </c>
      <c r="K24">
        <v>23</v>
      </c>
      <c r="L24">
        <f t="shared" si="4"/>
        <v>0</v>
      </c>
      <c r="M24" t="str">
        <f t="shared" si="5"/>
        <v/>
      </c>
      <c r="N24">
        <f>SUM($M$2:M24)</f>
        <v>985</v>
      </c>
      <c r="O24">
        <v>775</v>
      </c>
      <c r="P24">
        <v>10010028</v>
      </c>
      <c r="Q24" t="s">
        <v>300</v>
      </c>
      <c r="R24" t="s">
        <v>373</v>
      </c>
      <c r="S24">
        <v>90000</v>
      </c>
      <c r="T24">
        <v>0</v>
      </c>
      <c r="U24">
        <v>205</v>
      </c>
    </row>
    <row r="25" spans="1:21">
      <c r="A25" s="8">
        <v>90010024</v>
      </c>
      <c r="B25" s="9" t="s">
        <v>291</v>
      </c>
      <c r="C25" s="8">
        <v>1</v>
      </c>
      <c r="D25" s="10">
        <v>10010133</v>
      </c>
      <c r="E25" s="8">
        <v>32</v>
      </c>
      <c r="F25" s="8">
        <v>0</v>
      </c>
      <c r="G25" s="10">
        <f t="shared" si="0"/>
        <v>0</v>
      </c>
      <c r="H25">
        <f t="shared" si="1"/>
        <v>150</v>
      </c>
      <c r="I25">
        <f t="shared" si="2"/>
        <v>12600</v>
      </c>
      <c r="J25" t="str">
        <f t="shared" si="3"/>
        <v>3006_20,3007_20,3008_20</v>
      </c>
      <c r="K25">
        <v>24</v>
      </c>
      <c r="L25">
        <f t="shared" si="4"/>
        <v>1</v>
      </c>
      <c r="M25">
        <f t="shared" si="5"/>
        <v>110</v>
      </c>
      <c r="N25">
        <f>SUM($M$2:M25)</f>
        <v>1095</v>
      </c>
      <c r="O25">
        <v>820</v>
      </c>
      <c r="P25">
        <v>10010029</v>
      </c>
      <c r="Q25" t="s">
        <v>294</v>
      </c>
      <c r="R25" t="s">
        <v>374</v>
      </c>
      <c r="S25">
        <v>25200</v>
      </c>
      <c r="T25">
        <v>0</v>
      </c>
      <c r="U25">
        <v>170</v>
      </c>
    </row>
    <row r="26" spans="1:21">
      <c r="A26" s="8">
        <v>90010025</v>
      </c>
      <c r="B26" s="9" t="s">
        <v>292</v>
      </c>
      <c r="C26" s="8">
        <v>1</v>
      </c>
      <c r="D26" s="10">
        <v>10010123</v>
      </c>
      <c r="E26" s="8">
        <v>33</v>
      </c>
      <c r="F26" s="8">
        <v>0</v>
      </c>
      <c r="G26" s="10">
        <f t="shared" si="0"/>
        <v>0</v>
      </c>
      <c r="H26">
        <f t="shared" si="1"/>
        <v>155</v>
      </c>
      <c r="I26">
        <f t="shared" si="2"/>
        <v>14400</v>
      </c>
      <c r="J26" t="str">
        <f t="shared" si="3"/>
        <v>3006_18,3007_20,3008_25</v>
      </c>
      <c r="K26">
        <v>25</v>
      </c>
      <c r="L26">
        <f t="shared" si="4"/>
        <v>1</v>
      </c>
      <c r="M26">
        <f t="shared" si="5"/>
        <v>115</v>
      </c>
      <c r="N26">
        <f>SUM($M$2:M26)</f>
        <v>1210</v>
      </c>
      <c r="O26">
        <v>875</v>
      </c>
      <c r="P26">
        <v>10010031</v>
      </c>
      <c r="Q26" t="s">
        <v>240</v>
      </c>
      <c r="R26">
        <v>0</v>
      </c>
      <c r="S26">
        <v>300</v>
      </c>
      <c r="T26">
        <v>0</v>
      </c>
      <c r="U26">
        <v>0</v>
      </c>
    </row>
    <row r="27" spans="1:21">
      <c r="A27" s="8">
        <v>90010026</v>
      </c>
      <c r="B27" s="9" t="s">
        <v>293</v>
      </c>
      <c r="C27" s="8">
        <v>1</v>
      </c>
      <c r="D27" s="10">
        <v>10010141</v>
      </c>
      <c r="E27" s="8">
        <v>34</v>
      </c>
      <c r="F27" s="8">
        <v>0</v>
      </c>
      <c r="G27" s="10">
        <f t="shared" si="0"/>
        <v>0</v>
      </c>
      <c r="H27">
        <f t="shared" si="1"/>
        <v>160</v>
      </c>
      <c r="I27">
        <f t="shared" si="2"/>
        <v>18000</v>
      </c>
      <c r="J27" t="str">
        <f t="shared" si="3"/>
        <v>3006_28,3007_24,3008_23</v>
      </c>
      <c r="K27">
        <v>26</v>
      </c>
      <c r="L27">
        <f t="shared" si="4"/>
        <v>1</v>
      </c>
      <c r="M27">
        <f t="shared" si="5"/>
        <v>120</v>
      </c>
      <c r="N27">
        <f>SUM($M$2:M27)</f>
        <v>1330</v>
      </c>
      <c r="O27">
        <v>930</v>
      </c>
      <c r="P27">
        <v>10010032</v>
      </c>
      <c r="Q27" t="s">
        <v>241</v>
      </c>
      <c r="R27">
        <v>0</v>
      </c>
      <c r="S27">
        <v>40</v>
      </c>
      <c r="T27">
        <v>0</v>
      </c>
      <c r="U27">
        <v>0</v>
      </c>
    </row>
    <row r="28" spans="1:21">
      <c r="A28" s="8">
        <v>90010027</v>
      </c>
      <c r="B28" s="9" t="s">
        <v>294</v>
      </c>
      <c r="C28" s="8">
        <v>1</v>
      </c>
      <c r="D28" s="10">
        <v>10010029</v>
      </c>
      <c r="E28" s="8">
        <v>36</v>
      </c>
      <c r="F28" s="8">
        <v>0</v>
      </c>
      <c r="G28" s="10">
        <f t="shared" si="0"/>
        <v>0</v>
      </c>
      <c r="H28">
        <f t="shared" si="1"/>
        <v>170</v>
      </c>
      <c r="I28">
        <f t="shared" si="2"/>
        <v>25200</v>
      </c>
      <c r="J28" t="str">
        <f t="shared" si="3"/>
        <v>3006_18,3007_28,3008_26</v>
      </c>
      <c r="K28">
        <v>27</v>
      </c>
      <c r="L28">
        <f t="shared" si="4"/>
        <v>0</v>
      </c>
      <c r="M28" t="str">
        <f t="shared" si="5"/>
        <v/>
      </c>
      <c r="N28">
        <f>SUM($M$2:M28)</f>
        <v>1330</v>
      </c>
      <c r="O28">
        <v>985</v>
      </c>
      <c r="P28">
        <v>10010033</v>
      </c>
      <c r="Q28" t="s">
        <v>242</v>
      </c>
      <c r="R28">
        <v>0</v>
      </c>
      <c r="S28">
        <v>20</v>
      </c>
      <c r="T28">
        <v>0</v>
      </c>
      <c r="U28">
        <v>0</v>
      </c>
    </row>
    <row r="29" spans="1:21">
      <c r="A29" s="8">
        <v>90010028</v>
      </c>
      <c r="B29" s="9" t="s">
        <v>296</v>
      </c>
      <c r="C29" s="8">
        <v>1</v>
      </c>
      <c r="D29" s="10">
        <v>10010121</v>
      </c>
      <c r="E29" s="8">
        <v>37</v>
      </c>
      <c r="F29" s="8">
        <v>0</v>
      </c>
      <c r="G29" s="10">
        <f t="shared" si="0"/>
        <v>0</v>
      </c>
      <c r="H29">
        <f t="shared" si="1"/>
        <v>175</v>
      </c>
      <c r="I29">
        <f t="shared" si="2"/>
        <v>36000</v>
      </c>
      <c r="J29" t="str">
        <f t="shared" si="3"/>
        <v>3006_21,3007_16,3008_40</v>
      </c>
      <c r="K29">
        <v>28</v>
      </c>
      <c r="L29">
        <f t="shared" si="4"/>
        <v>1</v>
      </c>
      <c r="M29">
        <f t="shared" si="5"/>
        <v>130</v>
      </c>
      <c r="N29">
        <f>SUM($M$2:M29)</f>
        <v>1460</v>
      </c>
      <c r="O29">
        <v>1045</v>
      </c>
      <c r="P29">
        <v>10010034</v>
      </c>
      <c r="Q29" t="s">
        <v>243</v>
      </c>
      <c r="R29">
        <v>0</v>
      </c>
      <c r="S29">
        <v>600</v>
      </c>
      <c r="T29">
        <v>0</v>
      </c>
      <c r="U29">
        <v>0</v>
      </c>
    </row>
    <row r="30" spans="1:21">
      <c r="A30" s="8">
        <v>90010029</v>
      </c>
      <c r="B30" s="9" t="s">
        <v>297</v>
      </c>
      <c r="C30" s="8">
        <v>1</v>
      </c>
      <c r="D30" s="10">
        <v>10010015</v>
      </c>
      <c r="E30" s="8">
        <v>40</v>
      </c>
      <c r="F30" s="8">
        <v>0</v>
      </c>
      <c r="G30" s="10">
        <f t="shared" si="0"/>
        <v>0</v>
      </c>
      <c r="H30">
        <f t="shared" si="1"/>
        <v>185</v>
      </c>
      <c r="I30">
        <f t="shared" si="2"/>
        <v>50400</v>
      </c>
      <c r="J30" t="str">
        <f t="shared" si="3"/>
        <v>3006_30,3007_23,3008_36</v>
      </c>
      <c r="K30">
        <v>29</v>
      </c>
      <c r="L30">
        <f t="shared" si="4"/>
        <v>1</v>
      </c>
      <c r="M30">
        <f t="shared" si="5"/>
        <v>135</v>
      </c>
      <c r="N30">
        <f>SUM($M$2:M30)</f>
        <v>1595</v>
      </c>
      <c r="O30">
        <v>1105</v>
      </c>
      <c r="P30">
        <v>10010035</v>
      </c>
      <c r="Q30" t="s">
        <v>311</v>
      </c>
      <c r="R30">
        <v>0</v>
      </c>
      <c r="S30">
        <v>900</v>
      </c>
      <c r="T30">
        <v>0</v>
      </c>
      <c r="U30">
        <v>0</v>
      </c>
    </row>
    <row r="31" spans="1:21">
      <c r="A31" s="8">
        <v>90010030</v>
      </c>
      <c r="B31" s="9" t="s">
        <v>298</v>
      </c>
      <c r="C31" s="8">
        <v>1</v>
      </c>
      <c r="D31" s="10">
        <v>10010150</v>
      </c>
      <c r="E31" s="8">
        <v>42</v>
      </c>
      <c r="F31" s="8">
        <v>0</v>
      </c>
      <c r="G31" s="10">
        <f t="shared" si="0"/>
        <v>0</v>
      </c>
      <c r="H31">
        <f t="shared" si="1"/>
        <v>190</v>
      </c>
      <c r="I31">
        <f t="shared" si="2"/>
        <v>61200</v>
      </c>
      <c r="J31" t="str">
        <f t="shared" si="3"/>
        <v>3006_23,3007_26,3008_36</v>
      </c>
      <c r="K31">
        <v>30</v>
      </c>
      <c r="L31">
        <f t="shared" si="4"/>
        <v>1</v>
      </c>
      <c r="M31">
        <f t="shared" si="5"/>
        <v>140</v>
      </c>
      <c r="N31">
        <f>SUM($M$2:M31)</f>
        <v>1735</v>
      </c>
      <c r="O31">
        <v>1165</v>
      </c>
      <c r="P31">
        <v>10010036</v>
      </c>
      <c r="Q31" t="s">
        <v>375</v>
      </c>
      <c r="R31">
        <v>0</v>
      </c>
      <c r="S31">
        <v>60</v>
      </c>
      <c r="T31">
        <v>0</v>
      </c>
      <c r="U31">
        <v>0</v>
      </c>
    </row>
    <row r="32" spans="1:21">
      <c r="A32" s="8">
        <v>90010031</v>
      </c>
      <c r="B32" s="9" t="s">
        <v>299</v>
      </c>
      <c r="C32" s="8">
        <v>1</v>
      </c>
      <c r="D32" s="10">
        <v>10010126</v>
      </c>
      <c r="E32" s="8">
        <v>46</v>
      </c>
      <c r="F32" s="8">
        <v>0</v>
      </c>
      <c r="G32" s="10">
        <f t="shared" si="0"/>
        <v>0</v>
      </c>
      <c r="H32">
        <f t="shared" si="1"/>
        <v>200</v>
      </c>
      <c r="I32">
        <f t="shared" si="2"/>
        <v>72000</v>
      </c>
      <c r="J32" t="str">
        <f t="shared" si="3"/>
        <v>3006_36,3007_33,3008_25</v>
      </c>
      <c r="K32">
        <v>31</v>
      </c>
      <c r="L32">
        <f t="shared" si="4"/>
        <v>0</v>
      </c>
      <c r="M32" t="str">
        <f t="shared" si="5"/>
        <v/>
      </c>
      <c r="N32">
        <f>SUM($M$2:M32)</f>
        <v>1735</v>
      </c>
      <c r="O32">
        <v>1225</v>
      </c>
      <c r="P32">
        <v>10010037</v>
      </c>
      <c r="Q32" t="s">
        <v>244</v>
      </c>
      <c r="R32">
        <v>0</v>
      </c>
      <c r="S32">
        <v>90</v>
      </c>
      <c r="T32">
        <v>0</v>
      </c>
      <c r="U32">
        <v>0</v>
      </c>
    </row>
    <row r="33" spans="1:21">
      <c r="A33" s="8">
        <v>90010032</v>
      </c>
      <c r="B33" s="9" t="s">
        <v>300</v>
      </c>
      <c r="C33" s="8">
        <v>1</v>
      </c>
      <c r="D33" s="10">
        <v>10010028</v>
      </c>
      <c r="E33" s="8">
        <v>48</v>
      </c>
      <c r="F33" s="8">
        <v>0</v>
      </c>
      <c r="G33" s="10">
        <f t="shared" si="0"/>
        <v>0</v>
      </c>
      <c r="H33">
        <f t="shared" si="1"/>
        <v>205</v>
      </c>
      <c r="I33">
        <f t="shared" si="2"/>
        <v>90000</v>
      </c>
      <c r="J33" t="str">
        <f t="shared" si="3"/>
        <v>3006_36,3007_31,3008_33</v>
      </c>
      <c r="K33">
        <v>32</v>
      </c>
      <c r="L33">
        <f t="shared" si="4"/>
        <v>1</v>
      </c>
      <c r="M33">
        <f t="shared" si="5"/>
        <v>150</v>
      </c>
      <c r="N33">
        <f>SUM($M$2:M33)</f>
        <v>1885</v>
      </c>
      <c r="O33">
        <v>1285</v>
      </c>
      <c r="P33">
        <v>10010038</v>
      </c>
      <c r="Q33" t="s">
        <v>316</v>
      </c>
      <c r="R33">
        <v>0</v>
      </c>
      <c r="S33">
        <v>1800</v>
      </c>
      <c r="T33">
        <v>0</v>
      </c>
      <c r="U33">
        <v>0</v>
      </c>
    </row>
    <row r="34" spans="1:21">
      <c r="A34" s="8">
        <v>90010033</v>
      </c>
      <c r="B34" s="9" t="s">
        <v>301</v>
      </c>
      <c r="C34" s="8">
        <v>1</v>
      </c>
      <c r="D34" s="10">
        <v>10010160</v>
      </c>
      <c r="E34" s="8">
        <v>52</v>
      </c>
      <c r="F34" s="8">
        <v>0</v>
      </c>
      <c r="G34" s="10">
        <f t="shared" ref="G34:G53" si="6">VLOOKUP(D34,$P$2:$U$197,5,FALSE)</f>
        <v>0</v>
      </c>
      <c r="H34">
        <f t="shared" ref="H34:H53" si="7">VLOOKUP(D34,$P$2:$U$197,6,FALSE)</f>
        <v>215</v>
      </c>
      <c r="I34">
        <f t="shared" ref="I34:I53" si="8">VLOOKUP(D34,$P$2:$U$197,4,FALSE)</f>
        <v>108000</v>
      </c>
      <c r="J34" t="str">
        <f t="shared" si="3"/>
        <v>3006_41,3007_38,3008_25</v>
      </c>
      <c r="K34">
        <v>33</v>
      </c>
      <c r="L34">
        <f t="shared" si="4"/>
        <v>1</v>
      </c>
      <c r="M34">
        <f t="shared" si="5"/>
        <v>155</v>
      </c>
      <c r="N34">
        <f>SUM($M$2:M34)</f>
        <v>2040</v>
      </c>
      <c r="O34">
        <v>1345</v>
      </c>
      <c r="P34">
        <v>10010039</v>
      </c>
      <c r="Q34" t="s">
        <v>376</v>
      </c>
      <c r="R34">
        <v>0</v>
      </c>
      <c r="S34">
        <v>120</v>
      </c>
      <c r="T34">
        <v>0</v>
      </c>
      <c r="U34">
        <v>0</v>
      </c>
    </row>
    <row r="35" spans="1:21">
      <c r="A35" s="8">
        <v>90010034</v>
      </c>
      <c r="B35" s="9" t="s">
        <v>302</v>
      </c>
      <c r="C35" s="8">
        <v>1</v>
      </c>
      <c r="D35" s="10">
        <v>10010027</v>
      </c>
      <c r="E35" s="8">
        <v>54</v>
      </c>
      <c r="F35" s="8">
        <v>0</v>
      </c>
      <c r="G35" s="10">
        <f t="shared" si="6"/>
        <v>0</v>
      </c>
      <c r="H35">
        <f t="shared" si="7"/>
        <v>220</v>
      </c>
      <c r="I35">
        <f t="shared" si="8"/>
        <v>120000</v>
      </c>
      <c r="J35" t="str">
        <f t="shared" si="3"/>
        <v>3006_38,3007_40,3008_30</v>
      </c>
      <c r="K35">
        <v>34</v>
      </c>
      <c r="L35">
        <f t="shared" si="4"/>
        <v>1</v>
      </c>
      <c r="M35">
        <f t="shared" si="5"/>
        <v>160</v>
      </c>
      <c r="N35">
        <f>SUM($M$2:M35)</f>
        <v>2200</v>
      </c>
      <c r="O35">
        <v>1415</v>
      </c>
      <c r="P35">
        <v>10010040</v>
      </c>
      <c r="Q35" t="s">
        <v>377</v>
      </c>
      <c r="R35">
        <v>0</v>
      </c>
      <c r="S35">
        <v>2400</v>
      </c>
      <c r="T35">
        <v>0</v>
      </c>
      <c r="U35">
        <v>0</v>
      </c>
    </row>
    <row r="36" spans="1:21">
      <c r="A36" s="8">
        <v>90010035</v>
      </c>
      <c r="B36" s="9" t="s">
        <v>303</v>
      </c>
      <c r="C36" s="8">
        <v>1</v>
      </c>
      <c r="D36" s="10">
        <v>10010125</v>
      </c>
      <c r="E36" s="8">
        <v>58</v>
      </c>
      <c r="F36" s="8">
        <v>0</v>
      </c>
      <c r="G36" s="10">
        <f t="shared" si="6"/>
        <v>0</v>
      </c>
      <c r="H36">
        <f t="shared" si="7"/>
        <v>240</v>
      </c>
      <c r="I36">
        <f t="shared" si="8"/>
        <v>144000</v>
      </c>
      <c r="J36" t="str">
        <f t="shared" si="3"/>
        <v>3006_40,3007_35,3008_40</v>
      </c>
      <c r="K36">
        <v>35</v>
      </c>
      <c r="L36">
        <f t="shared" si="4"/>
        <v>0</v>
      </c>
      <c r="M36" t="str">
        <f t="shared" si="5"/>
        <v/>
      </c>
      <c r="N36">
        <f>SUM($M$2:M36)</f>
        <v>2200</v>
      </c>
      <c r="O36">
        <v>1485</v>
      </c>
      <c r="P36">
        <v>10010041</v>
      </c>
      <c r="Q36" t="s">
        <v>245</v>
      </c>
      <c r="R36">
        <v>0</v>
      </c>
      <c r="S36">
        <v>0</v>
      </c>
      <c r="T36">
        <v>0</v>
      </c>
      <c r="U36">
        <v>0</v>
      </c>
    </row>
    <row r="37" spans="1:21">
      <c r="A37" s="8">
        <v>90010201</v>
      </c>
      <c r="B37" s="9" t="s">
        <v>306</v>
      </c>
      <c r="C37" s="8">
        <v>1</v>
      </c>
      <c r="D37" s="10">
        <v>10010163</v>
      </c>
      <c r="E37" s="8">
        <v>2</v>
      </c>
      <c r="F37" s="8">
        <v>0</v>
      </c>
      <c r="G37" s="10">
        <f t="shared" si="6"/>
        <v>0</v>
      </c>
      <c r="H37">
        <f t="shared" si="7"/>
        <v>0</v>
      </c>
      <c r="I37">
        <f t="shared" si="8"/>
        <v>10</v>
      </c>
      <c r="K37">
        <v>36</v>
      </c>
      <c r="L37">
        <f t="shared" si="4"/>
        <v>1</v>
      </c>
      <c r="M37">
        <f t="shared" si="5"/>
        <v>170</v>
      </c>
      <c r="N37">
        <f>SUM($M$2:M37)</f>
        <v>2370</v>
      </c>
      <c r="O37">
        <v>1555</v>
      </c>
      <c r="P37">
        <v>10010042</v>
      </c>
      <c r="Q37" t="s">
        <v>378</v>
      </c>
      <c r="R37">
        <v>0</v>
      </c>
      <c r="S37">
        <v>36000</v>
      </c>
      <c r="T37">
        <v>0</v>
      </c>
      <c r="U37">
        <v>0</v>
      </c>
    </row>
    <row r="38" spans="1:21">
      <c r="A38" s="8">
        <v>90010202</v>
      </c>
      <c r="B38" s="9" t="s">
        <v>241</v>
      </c>
      <c r="C38" s="8">
        <v>1</v>
      </c>
      <c r="D38" s="10">
        <v>10010032</v>
      </c>
      <c r="E38" s="8">
        <v>5</v>
      </c>
      <c r="F38" s="8">
        <v>10</v>
      </c>
      <c r="G38" s="10">
        <f t="shared" si="6"/>
        <v>0</v>
      </c>
      <c r="H38">
        <f t="shared" si="7"/>
        <v>0</v>
      </c>
      <c r="I38">
        <f t="shared" si="8"/>
        <v>40</v>
      </c>
      <c r="K38">
        <v>37</v>
      </c>
      <c r="L38">
        <f t="shared" si="4"/>
        <v>1</v>
      </c>
      <c r="M38">
        <f t="shared" si="5"/>
        <v>175</v>
      </c>
      <c r="N38">
        <f>SUM($M$2:M38)</f>
        <v>2545</v>
      </c>
      <c r="O38">
        <v>1625</v>
      </c>
      <c r="P38">
        <v>10010043</v>
      </c>
      <c r="Q38" t="s">
        <v>379</v>
      </c>
      <c r="R38">
        <v>0</v>
      </c>
      <c r="S38">
        <v>36000</v>
      </c>
      <c r="T38">
        <v>0</v>
      </c>
      <c r="U38">
        <v>0</v>
      </c>
    </row>
    <row r="39" spans="1:21">
      <c r="A39" s="8">
        <v>90010203</v>
      </c>
      <c r="B39" s="9" t="s">
        <v>307</v>
      </c>
      <c r="C39" s="8">
        <v>1</v>
      </c>
      <c r="D39" s="10">
        <v>10010164</v>
      </c>
      <c r="E39" s="8">
        <v>7</v>
      </c>
      <c r="F39" s="8">
        <v>50</v>
      </c>
      <c r="G39" s="10">
        <f t="shared" si="6"/>
        <v>0</v>
      </c>
      <c r="H39">
        <f t="shared" si="7"/>
        <v>0</v>
      </c>
      <c r="I39">
        <f t="shared" si="8"/>
        <v>150</v>
      </c>
      <c r="K39">
        <v>38</v>
      </c>
      <c r="L39">
        <f t="shared" si="4"/>
        <v>0</v>
      </c>
      <c r="M39" t="str">
        <f t="shared" si="5"/>
        <v/>
      </c>
      <c r="N39">
        <f>SUM($M$2:M39)</f>
        <v>2545</v>
      </c>
      <c r="O39">
        <v>1695</v>
      </c>
      <c r="P39">
        <v>10010044</v>
      </c>
      <c r="Q39" t="s">
        <v>380</v>
      </c>
      <c r="R39">
        <v>0</v>
      </c>
      <c r="S39">
        <v>36000</v>
      </c>
      <c r="T39">
        <v>0</v>
      </c>
      <c r="U39">
        <v>0</v>
      </c>
    </row>
    <row r="40" spans="1:21">
      <c r="A40" s="8">
        <v>90010204</v>
      </c>
      <c r="B40" s="9" t="s">
        <v>308</v>
      </c>
      <c r="C40" s="8">
        <v>1</v>
      </c>
      <c r="D40" s="10">
        <v>10010165</v>
      </c>
      <c r="E40" s="8">
        <v>16</v>
      </c>
      <c r="F40" s="8">
        <v>420</v>
      </c>
      <c r="G40" s="10">
        <f t="shared" si="6"/>
        <v>0</v>
      </c>
      <c r="H40">
        <f t="shared" si="7"/>
        <v>0</v>
      </c>
      <c r="I40">
        <f t="shared" si="8"/>
        <v>1200</v>
      </c>
      <c r="K40">
        <v>39</v>
      </c>
      <c r="L40">
        <f t="shared" si="4"/>
        <v>0</v>
      </c>
      <c r="M40" t="str">
        <f t="shared" si="5"/>
        <v/>
      </c>
      <c r="N40">
        <f>SUM($M$2:M40)</f>
        <v>2545</v>
      </c>
      <c r="O40">
        <v>1765</v>
      </c>
      <c r="P40">
        <v>10010045</v>
      </c>
      <c r="Q40" t="s">
        <v>381</v>
      </c>
      <c r="R40">
        <v>0</v>
      </c>
      <c r="S40">
        <v>36000</v>
      </c>
      <c r="T40">
        <v>0</v>
      </c>
      <c r="U40">
        <v>0</v>
      </c>
    </row>
    <row r="41" spans="1:21">
      <c r="A41" s="8">
        <v>90010205</v>
      </c>
      <c r="B41" s="9" t="s">
        <v>236</v>
      </c>
      <c r="C41" s="8">
        <v>1</v>
      </c>
      <c r="D41" s="10">
        <v>10010057</v>
      </c>
      <c r="E41" s="8">
        <v>19</v>
      </c>
      <c r="F41" s="8">
        <v>600</v>
      </c>
      <c r="G41" s="10">
        <f t="shared" si="6"/>
        <v>0</v>
      </c>
      <c r="H41">
        <f t="shared" si="7"/>
        <v>0</v>
      </c>
      <c r="I41">
        <f t="shared" si="8"/>
        <v>1800</v>
      </c>
      <c r="K41">
        <v>40</v>
      </c>
      <c r="L41">
        <f t="shared" si="4"/>
        <v>1</v>
      </c>
      <c r="M41">
        <f t="shared" si="5"/>
        <v>185</v>
      </c>
      <c r="N41">
        <f>SUM($M$2:M41)</f>
        <v>2730</v>
      </c>
      <c r="O41">
        <v>1840</v>
      </c>
      <c r="P41">
        <v>10010046</v>
      </c>
      <c r="Q41" t="s">
        <v>382</v>
      </c>
      <c r="R41">
        <v>0</v>
      </c>
      <c r="S41">
        <v>36000</v>
      </c>
      <c r="T41">
        <v>0</v>
      </c>
      <c r="U41">
        <v>0</v>
      </c>
    </row>
    <row r="42" spans="1:21">
      <c r="A42" s="8">
        <v>90010206</v>
      </c>
      <c r="B42" s="9" t="s">
        <v>295</v>
      </c>
      <c r="C42" s="8">
        <v>1</v>
      </c>
      <c r="D42" s="10">
        <v>10010055</v>
      </c>
      <c r="E42" s="8">
        <v>23</v>
      </c>
      <c r="F42" s="8">
        <v>800</v>
      </c>
      <c r="G42" s="10">
        <f t="shared" si="6"/>
        <v>0</v>
      </c>
      <c r="H42">
        <f t="shared" si="7"/>
        <v>0</v>
      </c>
      <c r="I42">
        <f t="shared" si="8"/>
        <v>2400</v>
      </c>
      <c r="K42">
        <v>41</v>
      </c>
      <c r="L42">
        <f t="shared" si="4"/>
        <v>0</v>
      </c>
      <c r="M42" t="str">
        <f t="shared" si="5"/>
        <v/>
      </c>
      <c r="N42">
        <f>SUM($M$2:M42)</f>
        <v>2730</v>
      </c>
      <c r="O42">
        <v>1915</v>
      </c>
      <c r="P42">
        <v>10010047</v>
      </c>
      <c r="Q42" t="s">
        <v>383</v>
      </c>
      <c r="R42">
        <v>0</v>
      </c>
      <c r="S42">
        <v>36000</v>
      </c>
      <c r="T42">
        <v>0</v>
      </c>
      <c r="U42">
        <v>0</v>
      </c>
    </row>
    <row r="43" spans="1:21">
      <c r="A43" s="8">
        <v>90010207</v>
      </c>
      <c r="B43" s="9" t="s">
        <v>305</v>
      </c>
      <c r="C43" s="8">
        <v>1</v>
      </c>
      <c r="D43" s="10">
        <v>10010162</v>
      </c>
      <c r="E43" s="8">
        <v>28</v>
      </c>
      <c r="F43" s="8">
        <v>1200</v>
      </c>
      <c r="G43" s="10">
        <f t="shared" si="6"/>
        <v>0</v>
      </c>
      <c r="H43">
        <f t="shared" si="7"/>
        <v>0</v>
      </c>
      <c r="I43">
        <f t="shared" si="8"/>
        <v>3000</v>
      </c>
      <c r="K43">
        <v>42</v>
      </c>
      <c r="L43">
        <f t="shared" si="4"/>
        <v>1</v>
      </c>
      <c r="M43">
        <f t="shared" si="5"/>
        <v>190</v>
      </c>
      <c r="N43">
        <f>SUM($M$2:M43)</f>
        <v>2920</v>
      </c>
      <c r="O43">
        <v>1990</v>
      </c>
      <c r="P43">
        <v>10010048</v>
      </c>
      <c r="Q43" t="s">
        <v>384</v>
      </c>
      <c r="R43">
        <v>0</v>
      </c>
      <c r="S43">
        <v>36000</v>
      </c>
      <c r="T43">
        <v>0</v>
      </c>
      <c r="U43">
        <v>0</v>
      </c>
    </row>
    <row r="44" spans="1:21">
      <c r="A44" s="8">
        <v>90010208</v>
      </c>
      <c r="B44" s="9" t="s">
        <v>309</v>
      </c>
      <c r="C44" s="8">
        <v>1</v>
      </c>
      <c r="D44" s="10">
        <v>10010166</v>
      </c>
      <c r="E44" s="8">
        <v>32</v>
      </c>
      <c r="F44" s="8">
        <v>1600</v>
      </c>
      <c r="G44" s="10">
        <f t="shared" si="6"/>
        <v>0</v>
      </c>
      <c r="H44">
        <f t="shared" si="7"/>
        <v>0</v>
      </c>
      <c r="I44">
        <f t="shared" si="8"/>
        <v>4800</v>
      </c>
      <c r="K44">
        <v>43</v>
      </c>
      <c r="L44">
        <f t="shared" si="4"/>
        <v>0</v>
      </c>
      <c r="M44" t="str">
        <f t="shared" si="5"/>
        <v/>
      </c>
      <c r="N44">
        <f>SUM($M$2:M44)</f>
        <v>2920</v>
      </c>
      <c r="O44">
        <v>2065</v>
      </c>
      <c r="P44">
        <v>10010052</v>
      </c>
      <c r="Q44" t="s">
        <v>385</v>
      </c>
      <c r="R44" t="s">
        <v>386</v>
      </c>
      <c r="S44">
        <v>21600</v>
      </c>
      <c r="T44">
        <v>0</v>
      </c>
      <c r="U44">
        <v>85</v>
      </c>
    </row>
    <row r="45" spans="1:21">
      <c r="A45" s="8">
        <v>90010209</v>
      </c>
      <c r="B45" s="9" t="s">
        <v>224</v>
      </c>
      <c r="C45" s="8">
        <v>1</v>
      </c>
      <c r="D45" s="10">
        <v>10010004</v>
      </c>
      <c r="E45" s="8">
        <v>37</v>
      </c>
      <c r="F45" s="8">
        <v>2000</v>
      </c>
      <c r="G45" s="10">
        <f t="shared" si="6"/>
        <v>0</v>
      </c>
      <c r="H45">
        <f t="shared" si="7"/>
        <v>0</v>
      </c>
      <c r="I45">
        <f t="shared" si="8"/>
        <v>9000</v>
      </c>
      <c r="K45">
        <v>44</v>
      </c>
      <c r="L45">
        <f t="shared" si="4"/>
        <v>0</v>
      </c>
      <c r="M45" t="str">
        <f t="shared" si="5"/>
        <v/>
      </c>
      <c r="N45">
        <f>SUM($M$2:M45)</f>
        <v>2920</v>
      </c>
      <c r="O45">
        <v>2140</v>
      </c>
      <c r="P45">
        <v>10010053</v>
      </c>
      <c r="Q45" t="s">
        <v>387</v>
      </c>
      <c r="R45">
        <v>0</v>
      </c>
      <c r="S45">
        <v>300</v>
      </c>
      <c r="T45">
        <v>0</v>
      </c>
      <c r="U45">
        <v>0</v>
      </c>
    </row>
    <row r="46" spans="1:21">
      <c r="A46" s="8">
        <v>90010210</v>
      </c>
      <c r="B46" s="9" t="s">
        <v>310</v>
      </c>
      <c r="C46" s="8">
        <v>1</v>
      </c>
      <c r="D46" s="10">
        <v>10010167</v>
      </c>
      <c r="E46" s="8">
        <v>43</v>
      </c>
      <c r="F46" s="8">
        <v>2500</v>
      </c>
      <c r="G46" s="10">
        <f t="shared" si="6"/>
        <v>0</v>
      </c>
      <c r="H46">
        <f t="shared" si="7"/>
        <v>0</v>
      </c>
      <c r="I46">
        <f t="shared" si="8"/>
        <v>36000</v>
      </c>
      <c r="K46">
        <v>45</v>
      </c>
      <c r="L46">
        <f t="shared" si="4"/>
        <v>0</v>
      </c>
      <c r="M46" t="str">
        <f t="shared" si="5"/>
        <v/>
      </c>
      <c r="N46">
        <f>SUM($M$2:M46)</f>
        <v>2920</v>
      </c>
      <c r="O46">
        <v>2215</v>
      </c>
      <c r="P46">
        <v>10010054</v>
      </c>
      <c r="Q46" t="s">
        <v>388</v>
      </c>
      <c r="R46">
        <v>0</v>
      </c>
      <c r="S46">
        <v>6000</v>
      </c>
      <c r="T46">
        <v>0</v>
      </c>
      <c r="U46">
        <v>0</v>
      </c>
    </row>
    <row r="47" spans="1:21">
      <c r="A47" s="8">
        <v>90010211</v>
      </c>
      <c r="B47" s="9" t="s">
        <v>304</v>
      </c>
      <c r="C47" s="8">
        <v>1</v>
      </c>
      <c r="D47" s="10">
        <v>10010161</v>
      </c>
      <c r="E47" s="8">
        <v>54</v>
      </c>
      <c r="F47" s="8">
        <v>3600</v>
      </c>
      <c r="G47" s="10">
        <f t="shared" si="6"/>
        <v>0</v>
      </c>
      <c r="H47">
        <f t="shared" si="7"/>
        <v>0</v>
      </c>
      <c r="I47">
        <f t="shared" si="8"/>
        <v>120000</v>
      </c>
      <c r="K47">
        <v>46</v>
      </c>
      <c r="L47">
        <f t="shared" si="4"/>
        <v>1</v>
      </c>
      <c r="M47">
        <f t="shared" si="5"/>
        <v>200</v>
      </c>
      <c r="N47">
        <f>SUM($M$2:M47)</f>
        <v>3120</v>
      </c>
      <c r="O47">
        <v>2300</v>
      </c>
      <c r="P47">
        <v>10010055</v>
      </c>
      <c r="Q47" t="s">
        <v>295</v>
      </c>
      <c r="R47">
        <v>0</v>
      </c>
      <c r="S47">
        <v>2400</v>
      </c>
      <c r="T47">
        <v>0</v>
      </c>
      <c r="U47">
        <v>0</v>
      </c>
    </row>
    <row r="48" spans="1:21">
      <c r="A48" s="8">
        <v>90010221</v>
      </c>
      <c r="B48" s="9" t="s">
        <v>242</v>
      </c>
      <c r="C48" s="8">
        <v>1</v>
      </c>
      <c r="D48" s="10">
        <v>10010033</v>
      </c>
      <c r="E48" s="8">
        <v>3</v>
      </c>
      <c r="F48" s="8">
        <v>0</v>
      </c>
      <c r="G48" s="10">
        <f t="shared" si="6"/>
        <v>0</v>
      </c>
      <c r="H48">
        <f t="shared" si="7"/>
        <v>0</v>
      </c>
      <c r="I48">
        <f t="shared" si="8"/>
        <v>20</v>
      </c>
      <c r="K48">
        <v>47</v>
      </c>
      <c r="L48">
        <f t="shared" si="4"/>
        <v>0</v>
      </c>
      <c r="M48" t="str">
        <f t="shared" si="5"/>
        <v/>
      </c>
      <c r="N48">
        <f>SUM($M$2:M48)</f>
        <v>3120</v>
      </c>
      <c r="O48">
        <v>2385</v>
      </c>
      <c r="P48">
        <v>10010056</v>
      </c>
      <c r="Q48" t="s">
        <v>389</v>
      </c>
      <c r="R48" t="s">
        <v>390</v>
      </c>
      <c r="S48">
        <v>108000</v>
      </c>
      <c r="T48">
        <v>0</v>
      </c>
      <c r="U48">
        <v>210</v>
      </c>
    </row>
    <row r="49" spans="1:21">
      <c r="A49" s="8">
        <v>90010222</v>
      </c>
      <c r="B49" s="9" t="s">
        <v>244</v>
      </c>
      <c r="C49" s="8">
        <v>1</v>
      </c>
      <c r="D49" s="10">
        <v>10010037</v>
      </c>
      <c r="E49" s="8">
        <v>6</v>
      </c>
      <c r="F49" s="8">
        <v>10</v>
      </c>
      <c r="G49" s="10">
        <f t="shared" si="6"/>
        <v>0</v>
      </c>
      <c r="H49">
        <f t="shared" si="7"/>
        <v>0</v>
      </c>
      <c r="I49">
        <f t="shared" si="8"/>
        <v>90</v>
      </c>
      <c r="K49">
        <v>48</v>
      </c>
      <c r="L49">
        <f t="shared" si="4"/>
        <v>1</v>
      </c>
      <c r="M49">
        <f t="shared" si="5"/>
        <v>205</v>
      </c>
      <c r="N49">
        <f>SUM($M$2:M49)</f>
        <v>3325</v>
      </c>
      <c r="O49">
        <v>2470</v>
      </c>
      <c r="P49">
        <v>10010057</v>
      </c>
      <c r="Q49" t="s">
        <v>236</v>
      </c>
      <c r="R49">
        <v>0</v>
      </c>
      <c r="S49">
        <v>1800</v>
      </c>
      <c r="T49">
        <v>0</v>
      </c>
      <c r="U49">
        <v>0</v>
      </c>
    </row>
    <row r="50" spans="1:21">
      <c r="A50" s="8">
        <v>90010223</v>
      </c>
      <c r="B50" s="9" t="s">
        <v>240</v>
      </c>
      <c r="C50" s="8">
        <v>1</v>
      </c>
      <c r="D50" s="10">
        <v>10010031</v>
      </c>
      <c r="E50" s="8">
        <v>9</v>
      </c>
      <c r="F50" s="8">
        <v>120</v>
      </c>
      <c r="G50" s="10">
        <f t="shared" si="6"/>
        <v>0</v>
      </c>
      <c r="H50">
        <f t="shared" si="7"/>
        <v>0</v>
      </c>
      <c r="I50">
        <f t="shared" si="8"/>
        <v>300</v>
      </c>
      <c r="K50">
        <v>49</v>
      </c>
      <c r="L50">
        <f t="shared" si="4"/>
        <v>0</v>
      </c>
      <c r="M50" t="str">
        <f t="shared" si="5"/>
        <v/>
      </c>
      <c r="N50">
        <f>SUM($M$2:M50)</f>
        <v>3325</v>
      </c>
      <c r="O50">
        <v>2555</v>
      </c>
      <c r="P50">
        <v>10010058</v>
      </c>
      <c r="Q50" t="s">
        <v>391</v>
      </c>
      <c r="R50" t="s">
        <v>392</v>
      </c>
      <c r="S50">
        <v>126000</v>
      </c>
      <c r="T50">
        <v>0</v>
      </c>
      <c r="U50">
        <v>260</v>
      </c>
    </row>
    <row r="51" spans="1:21">
      <c r="A51" s="8">
        <v>90010224</v>
      </c>
      <c r="B51" s="9" t="s">
        <v>243</v>
      </c>
      <c r="C51" s="8">
        <v>1</v>
      </c>
      <c r="D51" s="10">
        <v>10010034</v>
      </c>
      <c r="E51" s="8">
        <v>10</v>
      </c>
      <c r="F51" s="8">
        <v>160</v>
      </c>
      <c r="G51" s="10">
        <f t="shared" si="6"/>
        <v>0</v>
      </c>
      <c r="H51">
        <f t="shared" si="7"/>
        <v>0</v>
      </c>
      <c r="I51">
        <f t="shared" si="8"/>
        <v>600</v>
      </c>
      <c r="K51">
        <v>50</v>
      </c>
      <c r="L51">
        <f t="shared" si="4"/>
        <v>0</v>
      </c>
      <c r="M51" t="str">
        <f t="shared" si="5"/>
        <v/>
      </c>
      <c r="N51">
        <f>SUM($M$2:M51)</f>
        <v>3325</v>
      </c>
      <c r="O51">
        <v>2645</v>
      </c>
      <c r="P51">
        <v>10010059</v>
      </c>
      <c r="Q51" t="s">
        <v>393</v>
      </c>
      <c r="R51">
        <v>0</v>
      </c>
      <c r="S51">
        <v>36000</v>
      </c>
      <c r="T51">
        <v>0</v>
      </c>
      <c r="U51">
        <v>0</v>
      </c>
    </row>
    <row r="52" spans="1:21">
      <c r="A52" s="8">
        <v>90010225</v>
      </c>
      <c r="B52" s="9" t="s">
        <v>311</v>
      </c>
      <c r="C52" s="8">
        <v>1</v>
      </c>
      <c r="D52" s="10">
        <v>10010035</v>
      </c>
      <c r="E52" s="8">
        <v>14</v>
      </c>
      <c r="F52" s="8">
        <v>300</v>
      </c>
      <c r="G52" s="10">
        <f t="shared" si="6"/>
        <v>0</v>
      </c>
      <c r="H52">
        <f t="shared" si="7"/>
        <v>0</v>
      </c>
      <c r="I52">
        <f t="shared" si="8"/>
        <v>900</v>
      </c>
      <c r="K52">
        <v>51</v>
      </c>
      <c r="L52">
        <f t="shared" si="4"/>
        <v>0</v>
      </c>
      <c r="M52" t="str">
        <f t="shared" si="5"/>
        <v/>
      </c>
      <c r="N52">
        <f>SUM($M$2:M52)</f>
        <v>3325</v>
      </c>
      <c r="O52">
        <v>2735</v>
      </c>
      <c r="P52">
        <v>10010060</v>
      </c>
      <c r="Q52" t="s">
        <v>394</v>
      </c>
      <c r="R52">
        <v>0</v>
      </c>
      <c r="S52">
        <v>36000</v>
      </c>
      <c r="T52">
        <v>0</v>
      </c>
      <c r="U52">
        <v>0</v>
      </c>
    </row>
    <row r="53" spans="1:21">
      <c r="A53" s="8">
        <v>90010226</v>
      </c>
      <c r="B53" s="9" t="s">
        <v>316</v>
      </c>
      <c r="C53" s="8">
        <v>1</v>
      </c>
      <c r="D53" s="10">
        <v>10010038</v>
      </c>
      <c r="E53" s="8">
        <v>15</v>
      </c>
      <c r="F53" s="8">
        <v>400</v>
      </c>
      <c r="G53" s="10">
        <f t="shared" si="6"/>
        <v>0</v>
      </c>
      <c r="H53">
        <f t="shared" si="7"/>
        <v>0</v>
      </c>
      <c r="I53">
        <f t="shared" si="8"/>
        <v>1800</v>
      </c>
      <c r="K53">
        <v>52</v>
      </c>
      <c r="L53">
        <f t="shared" si="4"/>
        <v>1</v>
      </c>
      <c r="M53">
        <f t="shared" si="5"/>
        <v>215</v>
      </c>
      <c r="N53">
        <f>SUM($M$2:M53)</f>
        <v>3540</v>
      </c>
      <c r="O53">
        <v>2825</v>
      </c>
      <c r="P53">
        <v>10010061</v>
      </c>
      <c r="Q53" t="s">
        <v>395</v>
      </c>
      <c r="R53">
        <v>0</v>
      </c>
      <c r="S53">
        <v>36000</v>
      </c>
      <c r="T53">
        <v>0</v>
      </c>
      <c r="U53">
        <v>0</v>
      </c>
    </row>
    <row r="54" spans="1:21">
      <c r="K54">
        <v>53</v>
      </c>
      <c r="L54">
        <f t="shared" si="4"/>
        <v>0</v>
      </c>
      <c r="M54" t="str">
        <f t="shared" si="5"/>
        <v/>
      </c>
      <c r="N54">
        <f>SUM($M$2:M54)</f>
        <v>3540</v>
      </c>
      <c r="O54">
        <v>2915</v>
      </c>
      <c r="P54">
        <v>10010062</v>
      </c>
      <c r="Q54" t="s">
        <v>396</v>
      </c>
      <c r="R54">
        <v>0</v>
      </c>
      <c r="S54">
        <v>36000</v>
      </c>
      <c r="T54">
        <v>0</v>
      </c>
      <c r="U54">
        <v>0</v>
      </c>
    </row>
    <row r="55" spans="1:21">
      <c r="K55">
        <v>54</v>
      </c>
      <c r="L55">
        <f t="shared" si="4"/>
        <v>1</v>
      </c>
      <c r="M55">
        <f t="shared" si="5"/>
        <v>220</v>
      </c>
      <c r="N55">
        <f>SUM($M$2:M55)</f>
        <v>3760</v>
      </c>
      <c r="O55">
        <v>3005</v>
      </c>
      <c r="P55">
        <v>10010063</v>
      </c>
      <c r="Q55" t="s">
        <v>397</v>
      </c>
      <c r="R55">
        <v>0</v>
      </c>
      <c r="S55">
        <v>36000</v>
      </c>
      <c r="T55">
        <v>0</v>
      </c>
      <c r="U55">
        <v>0</v>
      </c>
    </row>
    <row r="56" spans="1:21">
      <c r="K56">
        <v>55</v>
      </c>
      <c r="L56">
        <f t="shared" si="4"/>
        <v>0</v>
      </c>
      <c r="M56" t="str">
        <f t="shared" si="5"/>
        <v/>
      </c>
      <c r="N56">
        <f>SUM($M$2:M56)</f>
        <v>3760</v>
      </c>
      <c r="O56">
        <v>3115</v>
      </c>
      <c r="P56">
        <v>10010064</v>
      </c>
      <c r="Q56" t="s">
        <v>398</v>
      </c>
      <c r="R56">
        <v>0</v>
      </c>
      <c r="S56">
        <v>36000</v>
      </c>
      <c r="T56">
        <v>0</v>
      </c>
      <c r="U56">
        <v>0</v>
      </c>
    </row>
    <row r="57" spans="1:21">
      <c r="K57">
        <v>56</v>
      </c>
      <c r="L57">
        <f t="shared" si="4"/>
        <v>0</v>
      </c>
      <c r="M57" t="str">
        <f t="shared" si="5"/>
        <v/>
      </c>
      <c r="N57">
        <f>SUM($M$2:M57)</f>
        <v>3760</v>
      </c>
      <c r="O57">
        <v>3225</v>
      </c>
      <c r="P57">
        <v>10010065</v>
      </c>
      <c r="Q57" t="s">
        <v>249</v>
      </c>
      <c r="R57">
        <v>0</v>
      </c>
      <c r="S57">
        <v>0</v>
      </c>
      <c r="T57">
        <v>0</v>
      </c>
      <c r="U57">
        <v>0</v>
      </c>
    </row>
    <row r="58" spans="1:21">
      <c r="K58">
        <v>57</v>
      </c>
      <c r="L58">
        <f t="shared" si="4"/>
        <v>0</v>
      </c>
      <c r="M58" t="str">
        <f t="shared" si="5"/>
        <v/>
      </c>
      <c r="N58">
        <f>SUM($M$2:M58)</f>
        <v>3760</v>
      </c>
      <c r="O58">
        <v>3335</v>
      </c>
      <c r="P58">
        <v>10010066</v>
      </c>
      <c r="Q58" t="s">
        <v>250</v>
      </c>
      <c r="R58">
        <v>0</v>
      </c>
      <c r="S58">
        <v>0</v>
      </c>
      <c r="T58">
        <v>0</v>
      </c>
      <c r="U58">
        <v>0</v>
      </c>
    </row>
    <row r="59" spans="1:21">
      <c r="K59">
        <v>58</v>
      </c>
      <c r="L59">
        <f t="shared" si="4"/>
        <v>1</v>
      </c>
      <c r="M59">
        <f t="shared" si="5"/>
        <v>240</v>
      </c>
      <c r="N59">
        <f>SUM($M$2:M59)</f>
        <v>4000</v>
      </c>
      <c r="O59">
        <v>3445</v>
      </c>
      <c r="P59">
        <v>10010067</v>
      </c>
      <c r="Q59" t="s">
        <v>251</v>
      </c>
      <c r="R59">
        <v>0</v>
      </c>
      <c r="S59">
        <v>0</v>
      </c>
      <c r="T59">
        <v>0</v>
      </c>
      <c r="U59">
        <v>0</v>
      </c>
    </row>
    <row r="60" spans="1:21">
      <c r="K60">
        <v>59</v>
      </c>
      <c r="L60">
        <f t="shared" si="4"/>
        <v>0</v>
      </c>
      <c r="M60" t="str">
        <f t="shared" si="5"/>
        <v/>
      </c>
      <c r="O60">
        <v>3585</v>
      </c>
      <c r="P60">
        <v>10010070</v>
      </c>
      <c r="Q60" t="s">
        <v>252</v>
      </c>
      <c r="R60">
        <v>0</v>
      </c>
      <c r="S60">
        <v>60</v>
      </c>
      <c r="T60">
        <v>0</v>
      </c>
      <c r="U60">
        <v>0</v>
      </c>
    </row>
    <row r="61" spans="1:21">
      <c r="K61">
        <v>60</v>
      </c>
      <c r="L61">
        <f t="shared" si="4"/>
        <v>0</v>
      </c>
      <c r="M61" t="str">
        <f t="shared" si="5"/>
        <v/>
      </c>
      <c r="O61">
        <v>3725</v>
      </c>
      <c r="P61">
        <v>10010071</v>
      </c>
      <c r="Q61" t="s">
        <v>253</v>
      </c>
      <c r="R61">
        <v>0</v>
      </c>
      <c r="S61">
        <v>60</v>
      </c>
      <c r="T61">
        <v>0</v>
      </c>
      <c r="U61">
        <v>0</v>
      </c>
    </row>
    <row r="62" spans="1:21">
      <c r="O62">
        <v>3865</v>
      </c>
      <c r="P62">
        <v>10010072</v>
      </c>
      <c r="Q62" t="s">
        <v>254</v>
      </c>
      <c r="R62">
        <v>0</v>
      </c>
      <c r="S62">
        <v>60</v>
      </c>
      <c r="T62">
        <v>0</v>
      </c>
      <c r="U62">
        <v>0</v>
      </c>
    </row>
    <row r="63" spans="1:21">
      <c r="P63">
        <v>10010073</v>
      </c>
      <c r="Q63" t="s">
        <v>255</v>
      </c>
      <c r="R63">
        <v>0</v>
      </c>
      <c r="S63">
        <v>60</v>
      </c>
      <c r="T63">
        <v>0</v>
      </c>
      <c r="U63">
        <v>0</v>
      </c>
    </row>
    <row r="64" spans="1:21">
      <c r="P64">
        <v>10010074</v>
      </c>
      <c r="Q64" t="s">
        <v>256</v>
      </c>
      <c r="R64">
        <v>0</v>
      </c>
      <c r="S64">
        <v>60</v>
      </c>
      <c r="T64">
        <v>0</v>
      </c>
      <c r="U64">
        <v>0</v>
      </c>
    </row>
    <row r="65" spans="16:21">
      <c r="P65">
        <v>10010075</v>
      </c>
      <c r="Q65" t="s">
        <v>257</v>
      </c>
      <c r="R65">
        <v>0</v>
      </c>
      <c r="S65">
        <v>60</v>
      </c>
      <c r="T65">
        <v>0</v>
      </c>
      <c r="U65">
        <v>0</v>
      </c>
    </row>
    <row r="66" spans="16:21">
      <c r="P66">
        <v>10010076</v>
      </c>
      <c r="Q66" t="s">
        <v>258</v>
      </c>
      <c r="R66">
        <v>0</v>
      </c>
      <c r="S66">
        <v>60</v>
      </c>
      <c r="T66">
        <v>0</v>
      </c>
      <c r="U66">
        <v>0</v>
      </c>
    </row>
    <row r="67" spans="16:21">
      <c r="P67">
        <v>10010077</v>
      </c>
      <c r="Q67" t="s">
        <v>259</v>
      </c>
      <c r="R67">
        <v>0</v>
      </c>
      <c r="S67">
        <v>60</v>
      </c>
      <c r="T67">
        <v>0</v>
      </c>
      <c r="U67">
        <v>0</v>
      </c>
    </row>
    <row r="68" spans="16:21">
      <c r="P68">
        <v>10010078</v>
      </c>
      <c r="Q68" t="s">
        <v>260</v>
      </c>
      <c r="R68">
        <v>0</v>
      </c>
      <c r="S68">
        <v>60</v>
      </c>
      <c r="T68">
        <v>0</v>
      </c>
      <c r="U68">
        <v>0</v>
      </c>
    </row>
    <row r="69" spans="16:21">
      <c r="P69">
        <v>10010079</v>
      </c>
      <c r="Q69" t="s">
        <v>261</v>
      </c>
      <c r="R69">
        <v>0</v>
      </c>
      <c r="S69">
        <v>60</v>
      </c>
      <c r="T69">
        <v>0</v>
      </c>
      <c r="U69">
        <v>0</v>
      </c>
    </row>
    <row r="70" spans="16:21">
      <c r="P70">
        <v>10010080</v>
      </c>
      <c r="Q70" t="s">
        <v>262</v>
      </c>
      <c r="R70">
        <v>0</v>
      </c>
      <c r="S70">
        <v>60</v>
      </c>
      <c r="T70">
        <v>0</v>
      </c>
      <c r="U70">
        <v>0</v>
      </c>
    </row>
    <row r="71" spans="16:21">
      <c r="P71">
        <v>10010081</v>
      </c>
      <c r="Q71" t="s">
        <v>263</v>
      </c>
      <c r="R71">
        <v>0</v>
      </c>
      <c r="S71">
        <v>300</v>
      </c>
      <c r="T71">
        <v>0</v>
      </c>
      <c r="U71">
        <v>0</v>
      </c>
    </row>
    <row r="72" spans="16:21">
      <c r="P72">
        <v>10010082</v>
      </c>
      <c r="Q72" t="s">
        <v>264</v>
      </c>
      <c r="R72">
        <v>0</v>
      </c>
      <c r="S72">
        <v>300</v>
      </c>
      <c r="T72">
        <v>0</v>
      </c>
      <c r="U72">
        <v>0</v>
      </c>
    </row>
    <row r="73" spans="16:21">
      <c r="P73">
        <v>10010083</v>
      </c>
      <c r="Q73" t="s">
        <v>265</v>
      </c>
      <c r="R73">
        <v>0</v>
      </c>
      <c r="S73">
        <v>300</v>
      </c>
      <c r="T73">
        <v>0</v>
      </c>
      <c r="U73">
        <v>0</v>
      </c>
    </row>
    <row r="74" spans="16:21">
      <c r="P74">
        <v>10010084</v>
      </c>
      <c r="Q74" t="s">
        <v>266</v>
      </c>
      <c r="R74">
        <v>0</v>
      </c>
      <c r="S74">
        <v>300</v>
      </c>
      <c r="T74">
        <v>0</v>
      </c>
      <c r="U74">
        <v>0</v>
      </c>
    </row>
    <row r="75" spans="16:21">
      <c r="P75">
        <v>10010085</v>
      </c>
      <c r="Q75" t="s">
        <v>267</v>
      </c>
      <c r="R75">
        <v>0</v>
      </c>
      <c r="S75">
        <v>420</v>
      </c>
      <c r="T75">
        <v>0</v>
      </c>
      <c r="U75">
        <v>0</v>
      </c>
    </row>
    <row r="76" spans="16:21">
      <c r="P76">
        <v>10010086</v>
      </c>
      <c r="Q76" t="s">
        <v>268</v>
      </c>
      <c r="R76">
        <v>0</v>
      </c>
      <c r="S76">
        <v>420</v>
      </c>
      <c r="T76">
        <v>0</v>
      </c>
      <c r="U76">
        <v>0</v>
      </c>
    </row>
    <row r="77" spans="16:21">
      <c r="P77">
        <v>10010087</v>
      </c>
      <c r="Q77" t="s">
        <v>79</v>
      </c>
      <c r="R77">
        <v>0</v>
      </c>
      <c r="S77">
        <v>60</v>
      </c>
      <c r="T77">
        <v>0</v>
      </c>
      <c r="U77">
        <v>0</v>
      </c>
    </row>
    <row r="78" spans="16:21">
      <c r="P78">
        <v>10010088</v>
      </c>
      <c r="Q78" t="s">
        <v>80</v>
      </c>
      <c r="R78">
        <v>0</v>
      </c>
      <c r="S78">
        <v>60</v>
      </c>
      <c r="T78">
        <v>0</v>
      </c>
      <c r="U78">
        <v>0</v>
      </c>
    </row>
    <row r="79" spans="16:21">
      <c r="P79">
        <v>10010089</v>
      </c>
      <c r="Q79" t="s">
        <v>81</v>
      </c>
      <c r="R79">
        <v>0</v>
      </c>
      <c r="S79">
        <v>60</v>
      </c>
      <c r="T79">
        <v>0</v>
      </c>
      <c r="U79">
        <v>0</v>
      </c>
    </row>
    <row r="80" spans="16:21">
      <c r="P80">
        <v>10010090</v>
      </c>
      <c r="Q80" t="s">
        <v>82</v>
      </c>
      <c r="R80">
        <v>0</v>
      </c>
      <c r="S80">
        <v>60</v>
      </c>
      <c r="T80">
        <v>0</v>
      </c>
      <c r="U80">
        <v>0</v>
      </c>
    </row>
    <row r="81" spans="16:21">
      <c r="P81">
        <v>10010091</v>
      </c>
      <c r="Q81" t="s">
        <v>83</v>
      </c>
      <c r="R81">
        <v>0</v>
      </c>
      <c r="S81">
        <v>60</v>
      </c>
      <c r="T81">
        <v>0</v>
      </c>
      <c r="U81">
        <v>0</v>
      </c>
    </row>
    <row r="82" spans="16:21">
      <c r="P82">
        <v>10010092</v>
      </c>
      <c r="Q82" t="s">
        <v>399</v>
      </c>
      <c r="R82">
        <v>0</v>
      </c>
      <c r="S82">
        <v>30</v>
      </c>
      <c r="T82">
        <v>0</v>
      </c>
      <c r="U82">
        <v>0</v>
      </c>
    </row>
    <row r="83" spans="16:21">
      <c r="P83">
        <v>10010093</v>
      </c>
      <c r="Q83" t="s">
        <v>400</v>
      </c>
      <c r="R83">
        <v>0</v>
      </c>
      <c r="S83">
        <v>60</v>
      </c>
      <c r="T83">
        <v>0</v>
      </c>
      <c r="U83">
        <v>0</v>
      </c>
    </row>
    <row r="84" spans="16:21">
      <c r="P84">
        <v>10010094</v>
      </c>
      <c r="Q84" t="s">
        <v>269</v>
      </c>
      <c r="R84">
        <v>0</v>
      </c>
      <c r="S84">
        <v>180</v>
      </c>
      <c r="T84">
        <v>0</v>
      </c>
      <c r="U84">
        <v>0</v>
      </c>
    </row>
    <row r="85" spans="16:21">
      <c r="P85">
        <v>10010095</v>
      </c>
      <c r="Q85" t="s">
        <v>270</v>
      </c>
      <c r="R85">
        <v>0</v>
      </c>
      <c r="S85">
        <v>180</v>
      </c>
      <c r="T85">
        <v>0</v>
      </c>
      <c r="U85">
        <v>0</v>
      </c>
    </row>
    <row r="86" spans="16:21">
      <c r="P86">
        <v>10010096</v>
      </c>
      <c r="Q86" t="s">
        <v>86</v>
      </c>
      <c r="R86">
        <v>0</v>
      </c>
      <c r="S86">
        <v>60</v>
      </c>
      <c r="T86">
        <v>0</v>
      </c>
      <c r="U86">
        <v>0</v>
      </c>
    </row>
    <row r="87" spans="16:21">
      <c r="P87">
        <v>10010097</v>
      </c>
      <c r="Q87" t="s">
        <v>271</v>
      </c>
      <c r="R87">
        <v>0</v>
      </c>
      <c r="S87">
        <v>600</v>
      </c>
      <c r="T87">
        <v>0</v>
      </c>
      <c r="U87">
        <v>0</v>
      </c>
    </row>
    <row r="88" spans="16:21">
      <c r="P88">
        <v>10010098</v>
      </c>
      <c r="Q88" t="s">
        <v>272</v>
      </c>
      <c r="R88">
        <v>0</v>
      </c>
      <c r="S88">
        <v>600</v>
      </c>
      <c r="T88">
        <v>0</v>
      </c>
      <c r="U88">
        <v>0</v>
      </c>
    </row>
    <row r="89" spans="16:21">
      <c r="P89">
        <v>10010099</v>
      </c>
      <c r="Q89" t="s">
        <v>273</v>
      </c>
      <c r="R89">
        <v>0</v>
      </c>
      <c r="S89">
        <v>600</v>
      </c>
      <c r="T89">
        <v>0</v>
      </c>
      <c r="U89">
        <v>0</v>
      </c>
    </row>
    <row r="90" spans="16:21">
      <c r="P90">
        <v>10010100</v>
      </c>
      <c r="Q90" t="s">
        <v>274</v>
      </c>
      <c r="R90">
        <v>0</v>
      </c>
      <c r="S90">
        <v>600</v>
      </c>
      <c r="T90">
        <v>0</v>
      </c>
      <c r="U90">
        <v>0</v>
      </c>
    </row>
    <row r="91" spans="16:21">
      <c r="P91">
        <v>10010101</v>
      </c>
      <c r="Q91" t="s">
        <v>275</v>
      </c>
      <c r="R91">
        <v>0</v>
      </c>
      <c r="S91">
        <v>720</v>
      </c>
      <c r="T91">
        <v>0</v>
      </c>
      <c r="U91">
        <v>0</v>
      </c>
    </row>
    <row r="92" spans="16:21">
      <c r="P92">
        <v>10010102</v>
      </c>
      <c r="Q92" t="s">
        <v>92</v>
      </c>
      <c r="R92">
        <v>0</v>
      </c>
      <c r="S92">
        <v>900</v>
      </c>
      <c r="T92">
        <v>0</v>
      </c>
      <c r="U92">
        <v>0</v>
      </c>
    </row>
    <row r="93" spans="16:21">
      <c r="P93">
        <v>10010103</v>
      </c>
      <c r="Q93" t="s">
        <v>93</v>
      </c>
      <c r="R93">
        <v>0</v>
      </c>
      <c r="S93">
        <v>900</v>
      </c>
      <c r="T93">
        <v>0</v>
      </c>
      <c r="U93">
        <v>0</v>
      </c>
    </row>
    <row r="94" spans="16:21">
      <c r="P94">
        <v>10010104</v>
      </c>
      <c r="Q94" t="s">
        <v>276</v>
      </c>
      <c r="R94">
        <v>0</v>
      </c>
      <c r="S94">
        <v>900</v>
      </c>
      <c r="T94">
        <v>0</v>
      </c>
      <c r="U94">
        <v>0</v>
      </c>
    </row>
    <row r="95" spans="16:21">
      <c r="P95">
        <v>10010105</v>
      </c>
      <c r="Q95" t="s">
        <v>277</v>
      </c>
      <c r="R95">
        <v>0</v>
      </c>
      <c r="S95">
        <v>900</v>
      </c>
      <c r="T95">
        <v>0</v>
      </c>
      <c r="U95">
        <v>0</v>
      </c>
    </row>
    <row r="96" spans="16:21">
      <c r="P96">
        <v>10010106</v>
      </c>
      <c r="Q96" t="s">
        <v>278</v>
      </c>
      <c r="R96">
        <v>0</v>
      </c>
      <c r="S96">
        <v>900</v>
      </c>
      <c r="T96">
        <v>0</v>
      </c>
      <c r="U96">
        <v>0</v>
      </c>
    </row>
    <row r="97" spans="16:21">
      <c r="P97">
        <v>10010107</v>
      </c>
      <c r="Q97" t="s">
        <v>279</v>
      </c>
      <c r="R97">
        <v>0</v>
      </c>
      <c r="S97">
        <v>900</v>
      </c>
      <c r="T97">
        <v>0</v>
      </c>
      <c r="U97">
        <v>0</v>
      </c>
    </row>
    <row r="98" spans="16:21">
      <c r="P98">
        <v>10010108</v>
      </c>
      <c r="Q98" t="s">
        <v>280</v>
      </c>
      <c r="R98">
        <v>0</v>
      </c>
      <c r="S98">
        <v>900</v>
      </c>
      <c r="T98">
        <v>0</v>
      </c>
      <c r="U98">
        <v>0</v>
      </c>
    </row>
    <row r="99" spans="16:21">
      <c r="P99">
        <v>10010109</v>
      </c>
      <c r="Q99" t="s">
        <v>281</v>
      </c>
      <c r="R99">
        <v>0</v>
      </c>
      <c r="S99">
        <v>900</v>
      </c>
      <c r="T99">
        <v>0</v>
      </c>
      <c r="U99">
        <v>0</v>
      </c>
    </row>
    <row r="100" spans="16:21">
      <c r="P100">
        <v>10010110</v>
      </c>
      <c r="Q100" t="s">
        <v>282</v>
      </c>
      <c r="R100">
        <v>0</v>
      </c>
      <c r="S100">
        <v>900</v>
      </c>
      <c r="T100">
        <v>0</v>
      </c>
      <c r="U100">
        <v>0</v>
      </c>
    </row>
    <row r="101" spans="16:21">
      <c r="P101">
        <v>10010114</v>
      </c>
      <c r="Q101" t="s">
        <v>283</v>
      </c>
      <c r="R101">
        <v>0</v>
      </c>
      <c r="S101">
        <v>600</v>
      </c>
      <c r="T101">
        <v>0</v>
      </c>
      <c r="U101">
        <v>0</v>
      </c>
    </row>
    <row r="102" spans="16:21">
      <c r="P102">
        <v>10010115</v>
      </c>
      <c r="Q102" t="s">
        <v>284</v>
      </c>
      <c r="R102">
        <v>0</v>
      </c>
      <c r="S102">
        <v>600</v>
      </c>
      <c r="T102">
        <v>0</v>
      </c>
      <c r="U102">
        <v>0</v>
      </c>
    </row>
    <row r="103" spans="16:21">
      <c r="P103">
        <v>10010116</v>
      </c>
      <c r="Q103" t="s">
        <v>285</v>
      </c>
      <c r="R103">
        <v>0</v>
      </c>
      <c r="S103">
        <v>600</v>
      </c>
      <c r="T103">
        <v>0</v>
      </c>
      <c r="U103">
        <v>0</v>
      </c>
    </row>
    <row r="104" spans="16:21">
      <c r="P104">
        <v>10010117</v>
      </c>
      <c r="Q104" t="s">
        <v>286</v>
      </c>
      <c r="R104">
        <v>0</v>
      </c>
      <c r="S104">
        <v>600</v>
      </c>
      <c r="T104">
        <v>0</v>
      </c>
      <c r="U104">
        <v>0</v>
      </c>
    </row>
    <row r="105" spans="16:21">
      <c r="P105">
        <v>10010121</v>
      </c>
      <c r="Q105" t="s">
        <v>296</v>
      </c>
      <c r="R105" t="s">
        <v>401</v>
      </c>
      <c r="S105">
        <v>36000</v>
      </c>
      <c r="T105">
        <v>0</v>
      </c>
      <c r="U105">
        <v>175</v>
      </c>
    </row>
    <row r="106" spans="16:21">
      <c r="P106">
        <v>10010122</v>
      </c>
      <c r="Q106" t="s">
        <v>214</v>
      </c>
      <c r="R106" t="s">
        <v>402</v>
      </c>
      <c r="S106">
        <v>72000</v>
      </c>
      <c r="T106">
        <v>0</v>
      </c>
      <c r="U106">
        <v>165</v>
      </c>
    </row>
    <row r="107" spans="16:21">
      <c r="P107">
        <v>10010123</v>
      </c>
      <c r="Q107" t="s">
        <v>292</v>
      </c>
      <c r="R107" t="s">
        <v>403</v>
      </c>
      <c r="S107">
        <v>14400</v>
      </c>
      <c r="T107">
        <v>0</v>
      </c>
      <c r="U107">
        <v>155</v>
      </c>
    </row>
    <row r="108" spans="16:21">
      <c r="P108">
        <v>10010124</v>
      </c>
      <c r="Q108" t="s">
        <v>404</v>
      </c>
      <c r="R108" t="s">
        <v>405</v>
      </c>
      <c r="S108">
        <v>115200</v>
      </c>
      <c r="T108">
        <v>0</v>
      </c>
      <c r="U108">
        <v>230</v>
      </c>
    </row>
    <row r="109" spans="16:21">
      <c r="P109">
        <v>10010125</v>
      </c>
      <c r="Q109" t="s">
        <v>303</v>
      </c>
      <c r="R109" t="s">
        <v>406</v>
      </c>
      <c r="S109">
        <v>144000</v>
      </c>
      <c r="T109">
        <v>0</v>
      </c>
      <c r="U109">
        <v>240</v>
      </c>
    </row>
    <row r="110" spans="16:21">
      <c r="P110">
        <v>10010126</v>
      </c>
      <c r="Q110" t="s">
        <v>299</v>
      </c>
      <c r="R110" t="s">
        <v>407</v>
      </c>
      <c r="S110">
        <v>72000</v>
      </c>
      <c r="T110">
        <v>0</v>
      </c>
      <c r="U110">
        <v>200</v>
      </c>
    </row>
    <row r="111" spans="16:21">
      <c r="P111">
        <v>10010133</v>
      </c>
      <c r="Q111" t="s">
        <v>291</v>
      </c>
      <c r="R111" t="s">
        <v>408</v>
      </c>
      <c r="S111">
        <v>12600</v>
      </c>
      <c r="T111">
        <v>0</v>
      </c>
      <c r="U111">
        <v>150</v>
      </c>
    </row>
    <row r="112" spans="16:21">
      <c r="P112">
        <v>10010134</v>
      </c>
      <c r="Q112" t="s">
        <v>409</v>
      </c>
      <c r="R112" t="s">
        <v>410</v>
      </c>
      <c r="S112">
        <v>36000</v>
      </c>
      <c r="T112">
        <v>0</v>
      </c>
      <c r="U112">
        <v>0</v>
      </c>
    </row>
    <row r="113" spans="16:21">
      <c r="P113">
        <v>10010135</v>
      </c>
      <c r="Q113" t="s">
        <v>246</v>
      </c>
      <c r="R113" t="s">
        <v>411</v>
      </c>
      <c r="S113">
        <v>2100</v>
      </c>
      <c r="T113">
        <v>0</v>
      </c>
      <c r="U113">
        <v>95</v>
      </c>
    </row>
    <row r="114" spans="16:21">
      <c r="P114">
        <v>10010136</v>
      </c>
      <c r="Q114" t="s">
        <v>290</v>
      </c>
      <c r="R114" t="s">
        <v>412</v>
      </c>
      <c r="S114">
        <v>10800</v>
      </c>
      <c r="T114">
        <v>0</v>
      </c>
      <c r="U114">
        <v>140</v>
      </c>
    </row>
    <row r="115" spans="16:21">
      <c r="P115">
        <v>10010137</v>
      </c>
      <c r="Q115" t="s">
        <v>213</v>
      </c>
      <c r="R115" t="s">
        <v>413</v>
      </c>
      <c r="S115">
        <v>3600</v>
      </c>
      <c r="T115">
        <v>0</v>
      </c>
      <c r="U115">
        <v>115</v>
      </c>
    </row>
    <row r="116" spans="16:21">
      <c r="P116">
        <v>10010138</v>
      </c>
      <c r="Q116" t="s">
        <v>414</v>
      </c>
      <c r="R116" t="s">
        <v>415</v>
      </c>
      <c r="S116">
        <v>43200</v>
      </c>
      <c r="T116">
        <v>0</v>
      </c>
      <c r="U116">
        <v>125</v>
      </c>
    </row>
    <row r="117" spans="16:21">
      <c r="P117">
        <v>10010139</v>
      </c>
      <c r="Q117" t="s">
        <v>416</v>
      </c>
      <c r="R117">
        <v>0</v>
      </c>
      <c r="S117">
        <v>8400</v>
      </c>
      <c r="T117">
        <v>0</v>
      </c>
      <c r="U117">
        <v>0</v>
      </c>
    </row>
    <row r="118" spans="16:21">
      <c r="P118">
        <v>10010140</v>
      </c>
      <c r="Q118" t="s">
        <v>248</v>
      </c>
      <c r="R118" t="s">
        <v>417</v>
      </c>
      <c r="S118">
        <v>3000</v>
      </c>
      <c r="T118">
        <v>0</v>
      </c>
      <c r="U118">
        <v>110</v>
      </c>
    </row>
    <row r="119" spans="16:21">
      <c r="P119">
        <v>10010141</v>
      </c>
      <c r="Q119" t="s">
        <v>293</v>
      </c>
      <c r="R119" t="s">
        <v>418</v>
      </c>
      <c r="S119">
        <v>18000</v>
      </c>
      <c r="T119">
        <v>0</v>
      </c>
      <c r="U119">
        <v>160</v>
      </c>
    </row>
    <row r="120" spans="16:21">
      <c r="P120">
        <v>10010142</v>
      </c>
      <c r="Q120" t="s">
        <v>233</v>
      </c>
      <c r="R120" t="s">
        <v>419</v>
      </c>
      <c r="S120">
        <v>720</v>
      </c>
      <c r="T120">
        <v>0</v>
      </c>
      <c r="U120">
        <v>60</v>
      </c>
    </row>
    <row r="121" spans="16:21">
      <c r="P121">
        <v>10010143</v>
      </c>
      <c r="Q121" t="s">
        <v>235</v>
      </c>
      <c r="R121" t="s">
        <v>420</v>
      </c>
      <c r="S121">
        <v>1080</v>
      </c>
      <c r="T121">
        <v>0</v>
      </c>
      <c r="U121">
        <v>70</v>
      </c>
    </row>
    <row r="122" spans="16:21">
      <c r="P122">
        <v>10010144</v>
      </c>
      <c r="Q122" t="s">
        <v>237</v>
      </c>
      <c r="R122" t="s">
        <v>421</v>
      </c>
      <c r="S122">
        <v>1200</v>
      </c>
      <c r="T122">
        <v>0</v>
      </c>
      <c r="U122">
        <v>75</v>
      </c>
    </row>
    <row r="123" spans="16:21">
      <c r="P123">
        <v>10010145</v>
      </c>
      <c r="Q123" t="s">
        <v>422</v>
      </c>
      <c r="R123" t="s">
        <v>423</v>
      </c>
      <c r="S123">
        <v>300</v>
      </c>
      <c r="T123">
        <v>0</v>
      </c>
      <c r="U123">
        <v>0</v>
      </c>
    </row>
    <row r="124" spans="16:21">
      <c r="P124">
        <v>10010147</v>
      </c>
      <c r="Q124" t="s">
        <v>239</v>
      </c>
      <c r="R124" t="s">
        <v>424</v>
      </c>
      <c r="S124">
        <v>1800</v>
      </c>
      <c r="T124">
        <v>0</v>
      </c>
      <c r="U124">
        <v>90</v>
      </c>
    </row>
    <row r="125" spans="16:21">
      <c r="P125">
        <v>10010148</v>
      </c>
      <c r="Q125" t="s">
        <v>247</v>
      </c>
      <c r="R125" t="s">
        <v>425</v>
      </c>
      <c r="S125">
        <v>2700</v>
      </c>
      <c r="T125">
        <v>0</v>
      </c>
      <c r="U125">
        <v>100</v>
      </c>
    </row>
    <row r="126" spans="16:21">
      <c r="P126">
        <v>10010149</v>
      </c>
      <c r="Q126" t="s">
        <v>426</v>
      </c>
      <c r="R126">
        <v>0</v>
      </c>
      <c r="S126">
        <v>11100</v>
      </c>
      <c r="T126">
        <v>0</v>
      </c>
      <c r="U126">
        <v>0</v>
      </c>
    </row>
    <row r="127" spans="16:21">
      <c r="P127">
        <v>10010150</v>
      </c>
      <c r="Q127" t="s">
        <v>298</v>
      </c>
      <c r="R127" t="s">
        <v>427</v>
      </c>
      <c r="S127">
        <v>61200</v>
      </c>
      <c r="T127">
        <v>0</v>
      </c>
      <c r="U127">
        <v>190</v>
      </c>
    </row>
    <row r="128" spans="16:21">
      <c r="P128">
        <v>10010151</v>
      </c>
      <c r="Q128" t="s">
        <v>215</v>
      </c>
      <c r="R128" t="s">
        <v>428</v>
      </c>
      <c r="S128">
        <v>82800</v>
      </c>
      <c r="T128">
        <v>0</v>
      </c>
      <c r="U128">
        <v>180</v>
      </c>
    </row>
    <row r="129" spans="16:21">
      <c r="P129">
        <v>10010152</v>
      </c>
      <c r="Q129" t="s">
        <v>234</v>
      </c>
      <c r="R129" t="s">
        <v>429</v>
      </c>
      <c r="S129">
        <v>900</v>
      </c>
      <c r="T129">
        <v>0</v>
      </c>
      <c r="U129">
        <v>65</v>
      </c>
    </row>
    <row r="130" spans="16:21">
      <c r="P130">
        <v>10010153</v>
      </c>
      <c r="Q130" t="s">
        <v>430</v>
      </c>
      <c r="R130" t="s">
        <v>431</v>
      </c>
      <c r="S130">
        <v>300</v>
      </c>
      <c r="T130">
        <v>0</v>
      </c>
      <c r="U130">
        <v>0</v>
      </c>
    </row>
    <row r="131" spans="16:21">
      <c r="P131">
        <v>10010154</v>
      </c>
      <c r="Q131" t="s">
        <v>432</v>
      </c>
      <c r="R131" t="s">
        <v>433</v>
      </c>
      <c r="S131">
        <v>300</v>
      </c>
      <c r="T131">
        <v>0</v>
      </c>
      <c r="U131">
        <v>0</v>
      </c>
    </row>
    <row r="132" spans="16:21">
      <c r="P132">
        <v>10010155</v>
      </c>
      <c r="Q132" t="s">
        <v>434</v>
      </c>
      <c r="R132" t="s">
        <v>435</v>
      </c>
      <c r="S132">
        <v>300</v>
      </c>
      <c r="T132">
        <v>0</v>
      </c>
      <c r="U132">
        <v>0</v>
      </c>
    </row>
    <row r="133" spans="16:21">
      <c r="P133">
        <v>10010156</v>
      </c>
      <c r="Q133" t="s">
        <v>436</v>
      </c>
      <c r="R133" t="s">
        <v>437</v>
      </c>
      <c r="S133">
        <v>300</v>
      </c>
      <c r="T133">
        <v>0</v>
      </c>
      <c r="U133">
        <v>0</v>
      </c>
    </row>
    <row r="134" spans="16:21">
      <c r="P134">
        <v>10010157</v>
      </c>
      <c r="Q134" t="s">
        <v>438</v>
      </c>
      <c r="R134" t="s">
        <v>439</v>
      </c>
      <c r="S134">
        <v>300</v>
      </c>
      <c r="T134">
        <v>0</v>
      </c>
      <c r="U134">
        <v>0</v>
      </c>
    </row>
    <row r="135" spans="16:21">
      <c r="P135">
        <v>10010158</v>
      </c>
      <c r="Q135" t="s">
        <v>440</v>
      </c>
      <c r="R135" t="s">
        <v>441</v>
      </c>
      <c r="S135">
        <v>300</v>
      </c>
      <c r="T135">
        <v>0</v>
      </c>
      <c r="U135">
        <v>0</v>
      </c>
    </row>
    <row r="136" spans="16:21">
      <c r="P136">
        <v>10010159</v>
      </c>
      <c r="Q136" t="s">
        <v>287</v>
      </c>
      <c r="R136" t="s">
        <v>442</v>
      </c>
      <c r="S136">
        <v>5400</v>
      </c>
      <c r="T136">
        <v>0</v>
      </c>
      <c r="U136">
        <v>120</v>
      </c>
    </row>
    <row r="137" spans="16:21">
      <c r="P137">
        <v>10010160</v>
      </c>
      <c r="Q137" t="s">
        <v>301</v>
      </c>
      <c r="R137" t="s">
        <v>443</v>
      </c>
      <c r="S137">
        <v>108000</v>
      </c>
      <c r="T137">
        <v>0</v>
      </c>
      <c r="U137">
        <v>215</v>
      </c>
    </row>
    <row r="138" spans="16:21">
      <c r="P138">
        <v>10010161</v>
      </c>
      <c r="Q138" t="s">
        <v>304</v>
      </c>
      <c r="R138">
        <v>0</v>
      </c>
      <c r="S138">
        <v>120000</v>
      </c>
      <c r="T138">
        <v>0</v>
      </c>
      <c r="U138">
        <v>0</v>
      </c>
    </row>
    <row r="139" spans="16:21">
      <c r="P139">
        <v>10010162</v>
      </c>
      <c r="Q139" t="s">
        <v>305</v>
      </c>
      <c r="R139">
        <v>0</v>
      </c>
      <c r="S139">
        <v>3000</v>
      </c>
      <c r="T139">
        <v>0</v>
      </c>
      <c r="U139">
        <v>0</v>
      </c>
    </row>
    <row r="140" spans="16:21">
      <c r="P140">
        <v>10010163</v>
      </c>
      <c r="Q140" t="s">
        <v>306</v>
      </c>
      <c r="R140">
        <v>0</v>
      </c>
      <c r="S140">
        <v>10</v>
      </c>
      <c r="T140">
        <v>0</v>
      </c>
      <c r="U140">
        <v>0</v>
      </c>
    </row>
    <row r="141" spans="16:21">
      <c r="P141">
        <v>10010164</v>
      </c>
      <c r="Q141" t="s">
        <v>307</v>
      </c>
      <c r="R141">
        <v>0</v>
      </c>
      <c r="S141">
        <v>150</v>
      </c>
      <c r="T141">
        <v>0</v>
      </c>
      <c r="U141">
        <v>0</v>
      </c>
    </row>
    <row r="142" spans="16:21">
      <c r="P142">
        <v>10010165</v>
      </c>
      <c r="Q142" t="s">
        <v>308</v>
      </c>
      <c r="R142">
        <v>0</v>
      </c>
      <c r="S142">
        <v>1200</v>
      </c>
      <c r="T142">
        <v>0</v>
      </c>
      <c r="U142">
        <v>0</v>
      </c>
    </row>
    <row r="143" spans="16:21">
      <c r="P143">
        <v>10010166</v>
      </c>
      <c r="Q143" t="s">
        <v>309</v>
      </c>
      <c r="R143">
        <v>0</v>
      </c>
      <c r="S143">
        <v>4800</v>
      </c>
      <c r="T143">
        <v>0</v>
      </c>
      <c r="U143">
        <v>0</v>
      </c>
    </row>
    <row r="144" spans="16:21">
      <c r="P144">
        <v>10010167</v>
      </c>
      <c r="Q144" t="s">
        <v>310</v>
      </c>
      <c r="R144">
        <v>0</v>
      </c>
      <c r="S144">
        <v>36000</v>
      </c>
      <c r="T144">
        <v>0</v>
      </c>
      <c r="U144">
        <v>0</v>
      </c>
    </row>
    <row r="145" spans="16:21">
      <c r="P145">
        <v>10010183</v>
      </c>
      <c r="Q145" t="s">
        <v>312</v>
      </c>
      <c r="R145">
        <v>0</v>
      </c>
      <c r="S145">
        <v>0</v>
      </c>
      <c r="T145">
        <v>0</v>
      </c>
      <c r="U145">
        <v>0</v>
      </c>
    </row>
    <row r="146" spans="16:21">
      <c r="P146">
        <v>10010184</v>
      </c>
      <c r="Q146" t="s">
        <v>313</v>
      </c>
      <c r="R146">
        <v>0</v>
      </c>
      <c r="S146">
        <v>0</v>
      </c>
      <c r="T146">
        <v>0</v>
      </c>
      <c r="U146">
        <v>0</v>
      </c>
    </row>
    <row r="147" spans="16:21">
      <c r="P147">
        <v>10010185</v>
      </c>
      <c r="Q147" t="s">
        <v>314</v>
      </c>
      <c r="R147">
        <v>0</v>
      </c>
      <c r="S147">
        <v>0</v>
      </c>
      <c r="T147">
        <v>0</v>
      </c>
      <c r="U147">
        <v>0</v>
      </c>
    </row>
    <row r="148" spans="16:21">
      <c r="P148">
        <v>10010186</v>
      </c>
      <c r="Q148" t="s">
        <v>315</v>
      </c>
      <c r="R148">
        <v>0</v>
      </c>
      <c r="S148">
        <v>0</v>
      </c>
      <c r="T148">
        <v>0</v>
      </c>
      <c r="U148">
        <v>0</v>
      </c>
    </row>
    <row r="149" spans="16:21">
      <c r="P149">
        <v>10020007</v>
      </c>
      <c r="Q149" t="s">
        <v>385</v>
      </c>
      <c r="R149" t="s">
        <v>386</v>
      </c>
      <c r="S149">
        <v>21600</v>
      </c>
      <c r="T149">
        <v>0</v>
      </c>
      <c r="U149">
        <v>85</v>
      </c>
    </row>
    <row r="150" spans="16:21">
      <c r="P150">
        <v>10020008</v>
      </c>
      <c r="Q150" t="s">
        <v>368</v>
      </c>
      <c r="R150" t="s">
        <v>369</v>
      </c>
      <c r="S150">
        <v>28800</v>
      </c>
      <c r="T150">
        <v>0</v>
      </c>
      <c r="U150">
        <v>105</v>
      </c>
    </row>
    <row r="151" spans="16:21">
      <c r="P151">
        <v>10020009</v>
      </c>
      <c r="Q151" t="s">
        <v>414</v>
      </c>
      <c r="R151" t="s">
        <v>415</v>
      </c>
      <c r="S151">
        <v>43200</v>
      </c>
      <c r="T151">
        <v>0</v>
      </c>
      <c r="U151">
        <v>125</v>
      </c>
    </row>
    <row r="152" spans="16:21">
      <c r="P152">
        <v>10020010</v>
      </c>
      <c r="Q152" t="s">
        <v>362</v>
      </c>
      <c r="R152" t="s">
        <v>363</v>
      </c>
      <c r="S152">
        <v>57600</v>
      </c>
      <c r="T152">
        <v>0</v>
      </c>
      <c r="U152">
        <v>145</v>
      </c>
    </row>
    <row r="153" spans="16:21">
      <c r="P153">
        <v>10020011</v>
      </c>
      <c r="Q153" t="s">
        <v>214</v>
      </c>
      <c r="R153" t="s">
        <v>402</v>
      </c>
      <c r="S153">
        <v>72000</v>
      </c>
      <c r="T153">
        <v>0</v>
      </c>
      <c r="U153">
        <v>165</v>
      </c>
    </row>
    <row r="154" spans="16:21">
      <c r="P154">
        <v>10020012</v>
      </c>
      <c r="Q154" t="s">
        <v>215</v>
      </c>
      <c r="R154" t="s">
        <v>428</v>
      </c>
      <c r="S154">
        <v>82800</v>
      </c>
      <c r="T154">
        <v>0</v>
      </c>
      <c r="U154">
        <v>180</v>
      </c>
    </row>
    <row r="155" spans="16:21">
      <c r="P155">
        <v>10020013</v>
      </c>
      <c r="Q155" t="s">
        <v>355</v>
      </c>
      <c r="R155" t="s">
        <v>356</v>
      </c>
      <c r="S155">
        <v>93600</v>
      </c>
      <c r="T155">
        <v>0</v>
      </c>
      <c r="U155">
        <v>195</v>
      </c>
    </row>
    <row r="156" spans="16:21">
      <c r="P156">
        <v>10020014</v>
      </c>
      <c r="Q156" t="s">
        <v>389</v>
      </c>
      <c r="R156" t="s">
        <v>390</v>
      </c>
      <c r="S156">
        <v>104400</v>
      </c>
      <c r="T156">
        <v>0</v>
      </c>
      <c r="U156">
        <v>210</v>
      </c>
    </row>
    <row r="157" spans="16:21">
      <c r="P157">
        <v>10020015</v>
      </c>
      <c r="Q157" t="s">
        <v>404</v>
      </c>
      <c r="R157" t="s">
        <v>405</v>
      </c>
      <c r="S157">
        <v>115200</v>
      </c>
      <c r="T157">
        <v>0</v>
      </c>
      <c r="U157">
        <v>230</v>
      </c>
    </row>
    <row r="158" spans="16:21">
      <c r="P158">
        <v>10020016</v>
      </c>
      <c r="Q158" t="s">
        <v>360</v>
      </c>
      <c r="R158" t="s">
        <v>361</v>
      </c>
      <c r="S158">
        <v>122400</v>
      </c>
      <c r="T158">
        <v>0</v>
      </c>
      <c r="U158">
        <v>250</v>
      </c>
    </row>
    <row r="159" spans="16:21">
      <c r="P159">
        <v>10020017</v>
      </c>
      <c r="Q159" t="s">
        <v>391</v>
      </c>
      <c r="R159" t="s">
        <v>392</v>
      </c>
      <c r="S159">
        <v>126000</v>
      </c>
      <c r="T159">
        <v>0</v>
      </c>
      <c r="U159">
        <v>260</v>
      </c>
    </row>
    <row r="160" spans="16:21">
      <c r="P160">
        <v>10020018</v>
      </c>
      <c r="Q160" t="s">
        <v>378</v>
      </c>
      <c r="R160">
        <v>0</v>
      </c>
      <c r="S160">
        <v>36000</v>
      </c>
      <c r="T160">
        <v>0</v>
      </c>
      <c r="U160">
        <v>0</v>
      </c>
    </row>
    <row r="161" spans="16:21">
      <c r="P161">
        <v>10020019</v>
      </c>
      <c r="Q161" t="s">
        <v>379</v>
      </c>
      <c r="R161">
        <v>0</v>
      </c>
      <c r="S161">
        <v>36000</v>
      </c>
      <c r="T161">
        <v>0</v>
      </c>
      <c r="U161">
        <v>0</v>
      </c>
    </row>
    <row r="162" spans="16:21">
      <c r="P162">
        <v>10020020</v>
      </c>
      <c r="Q162" t="s">
        <v>380</v>
      </c>
      <c r="R162">
        <v>0</v>
      </c>
      <c r="S162">
        <v>36000</v>
      </c>
      <c r="T162">
        <v>0</v>
      </c>
      <c r="U162">
        <v>0</v>
      </c>
    </row>
    <row r="163" spans="16:21">
      <c r="P163">
        <v>10020021</v>
      </c>
      <c r="Q163" t="s">
        <v>381</v>
      </c>
      <c r="R163">
        <v>0</v>
      </c>
      <c r="S163">
        <v>36000</v>
      </c>
      <c r="T163">
        <v>0</v>
      </c>
      <c r="U163">
        <v>0</v>
      </c>
    </row>
    <row r="164" spans="16:21">
      <c r="P164">
        <v>10020022</v>
      </c>
      <c r="Q164" t="s">
        <v>382</v>
      </c>
      <c r="R164">
        <v>0</v>
      </c>
      <c r="S164">
        <v>36000</v>
      </c>
      <c r="T164">
        <v>0</v>
      </c>
      <c r="U164">
        <v>0</v>
      </c>
    </row>
    <row r="165" spans="16:21">
      <c r="P165">
        <v>10020001</v>
      </c>
      <c r="Q165" t="s">
        <v>220</v>
      </c>
      <c r="R165">
        <v>0</v>
      </c>
      <c r="S165">
        <v>14400</v>
      </c>
      <c r="T165">
        <v>160</v>
      </c>
      <c r="U165">
        <v>0</v>
      </c>
    </row>
    <row r="166" spans="16:21">
      <c r="P166">
        <v>10020002</v>
      </c>
      <c r="Q166" t="s">
        <v>219</v>
      </c>
      <c r="R166">
        <v>0</v>
      </c>
      <c r="S166">
        <v>28800</v>
      </c>
      <c r="T166">
        <v>120</v>
      </c>
      <c r="U166">
        <v>0</v>
      </c>
    </row>
    <row r="167" spans="16:21">
      <c r="P167">
        <v>10020003</v>
      </c>
      <c r="Q167" t="s">
        <v>217</v>
      </c>
      <c r="R167">
        <v>0</v>
      </c>
      <c r="S167">
        <v>57600</v>
      </c>
      <c r="T167">
        <v>80</v>
      </c>
      <c r="U167">
        <v>0</v>
      </c>
    </row>
    <row r="168" spans="16:21">
      <c r="P168">
        <v>10020004</v>
      </c>
      <c r="Q168" t="s">
        <v>444</v>
      </c>
      <c r="R168">
        <v>0</v>
      </c>
      <c r="S168">
        <v>100800</v>
      </c>
      <c r="T168">
        <v>50</v>
      </c>
      <c r="U168">
        <v>0</v>
      </c>
    </row>
    <row r="169" spans="16:21">
      <c r="P169">
        <v>10020005</v>
      </c>
      <c r="Q169" t="s">
        <v>445</v>
      </c>
      <c r="R169">
        <v>0</v>
      </c>
      <c r="S169">
        <v>129600</v>
      </c>
      <c r="T169">
        <v>65</v>
      </c>
      <c r="U169">
        <v>0</v>
      </c>
    </row>
    <row r="170" spans="16:21">
      <c r="P170">
        <v>10020006</v>
      </c>
      <c r="Q170" t="s">
        <v>218</v>
      </c>
      <c r="R170">
        <v>0</v>
      </c>
      <c r="S170">
        <v>158400</v>
      </c>
      <c r="T170">
        <v>120</v>
      </c>
      <c r="U170">
        <v>0</v>
      </c>
    </row>
    <row r="171" spans="16:21">
      <c r="P171">
        <v>10010181</v>
      </c>
      <c r="Q171" t="s">
        <v>446</v>
      </c>
      <c r="R171">
        <v>0</v>
      </c>
      <c r="S171">
        <v>45</v>
      </c>
      <c r="T171">
        <v>10</v>
      </c>
      <c r="U171">
        <v>0</v>
      </c>
    </row>
    <row r="172" spans="16:21">
      <c r="P172">
        <v>10010182</v>
      </c>
      <c r="Q172" t="s">
        <v>447</v>
      </c>
      <c r="R172">
        <v>0</v>
      </c>
      <c r="S172">
        <v>300</v>
      </c>
      <c r="T172">
        <v>5</v>
      </c>
      <c r="U172">
        <v>0</v>
      </c>
    </row>
    <row r="173" spans="16:21">
      <c r="P173">
        <v>10010179</v>
      </c>
      <c r="Q173" t="s">
        <v>448</v>
      </c>
      <c r="R173">
        <v>0</v>
      </c>
      <c r="S173">
        <v>60</v>
      </c>
      <c r="T173">
        <v>5</v>
      </c>
      <c r="U173">
        <v>0</v>
      </c>
    </row>
    <row r="174" spans="16:21">
      <c r="P174">
        <v>10010180</v>
      </c>
      <c r="Q174" t="s">
        <v>449</v>
      </c>
      <c r="R174">
        <v>0</v>
      </c>
      <c r="S174">
        <v>60</v>
      </c>
      <c r="T174">
        <v>5</v>
      </c>
      <c r="U174">
        <v>0</v>
      </c>
    </row>
    <row r="175" spans="16:21">
      <c r="P175">
        <v>10010111</v>
      </c>
      <c r="Q175" t="s">
        <v>317</v>
      </c>
      <c r="R175">
        <v>0</v>
      </c>
      <c r="S175">
        <v>1</v>
      </c>
      <c r="T175">
        <v>15</v>
      </c>
      <c r="U175">
        <v>0</v>
      </c>
    </row>
    <row r="176" spans="16:21">
      <c r="P176">
        <v>10010113</v>
      </c>
      <c r="Q176" t="s">
        <v>318</v>
      </c>
      <c r="R176">
        <v>0</v>
      </c>
      <c r="S176">
        <v>300</v>
      </c>
      <c r="T176">
        <v>20</v>
      </c>
      <c r="U176">
        <v>0</v>
      </c>
    </row>
    <row r="177" spans="16:21">
      <c r="P177">
        <v>10010023</v>
      </c>
      <c r="Q177" t="s">
        <v>319</v>
      </c>
      <c r="R177">
        <v>0</v>
      </c>
      <c r="S177">
        <v>20</v>
      </c>
      <c r="T177">
        <v>10</v>
      </c>
      <c r="U177">
        <v>0</v>
      </c>
    </row>
    <row r="178" spans="16:21">
      <c r="P178">
        <v>10010112</v>
      </c>
      <c r="Q178" t="s">
        <v>320</v>
      </c>
      <c r="R178">
        <v>0</v>
      </c>
      <c r="S178">
        <v>60</v>
      </c>
      <c r="T178">
        <v>25</v>
      </c>
      <c r="U178">
        <v>0</v>
      </c>
    </row>
    <row r="179" spans="16:21">
      <c r="P179">
        <v>10010128</v>
      </c>
      <c r="Q179" t="s">
        <v>321</v>
      </c>
      <c r="R179">
        <v>0</v>
      </c>
      <c r="S179">
        <v>360</v>
      </c>
      <c r="T179">
        <v>30</v>
      </c>
      <c r="U179">
        <v>0</v>
      </c>
    </row>
    <row r="180" spans="16:21">
      <c r="P180">
        <v>10010129</v>
      </c>
      <c r="Q180" t="s">
        <v>322</v>
      </c>
      <c r="R180">
        <v>0</v>
      </c>
      <c r="S180">
        <v>600</v>
      </c>
      <c r="T180">
        <v>35</v>
      </c>
      <c r="U180">
        <v>0</v>
      </c>
    </row>
    <row r="181" spans="16:21">
      <c r="P181">
        <v>10010130</v>
      </c>
      <c r="Q181" t="s">
        <v>323</v>
      </c>
      <c r="R181">
        <v>0</v>
      </c>
      <c r="S181">
        <v>900</v>
      </c>
      <c r="T181">
        <v>40</v>
      </c>
      <c r="U181">
        <v>0</v>
      </c>
    </row>
    <row r="182" spans="16:21">
      <c r="P182">
        <v>10010131</v>
      </c>
      <c r="Q182" t="s">
        <v>324</v>
      </c>
      <c r="R182">
        <v>0</v>
      </c>
      <c r="S182">
        <v>1200</v>
      </c>
      <c r="T182">
        <v>45</v>
      </c>
      <c r="U182">
        <v>0</v>
      </c>
    </row>
    <row r="183" spans="16:21">
      <c r="P183">
        <v>10010132</v>
      </c>
      <c r="Q183" t="s">
        <v>325</v>
      </c>
      <c r="R183">
        <v>0</v>
      </c>
      <c r="S183">
        <v>1500</v>
      </c>
      <c r="T183">
        <v>55</v>
      </c>
      <c r="U183">
        <v>0</v>
      </c>
    </row>
    <row r="184" spans="16:21">
      <c r="P184">
        <v>10010146</v>
      </c>
      <c r="Q184" t="s">
        <v>326</v>
      </c>
      <c r="R184">
        <v>0</v>
      </c>
      <c r="S184">
        <v>2400</v>
      </c>
      <c r="T184">
        <v>60</v>
      </c>
      <c r="U184">
        <v>0</v>
      </c>
    </row>
    <row r="185" spans="16:21">
      <c r="P185">
        <v>10010127</v>
      </c>
      <c r="Q185" t="s">
        <v>444</v>
      </c>
      <c r="R185">
        <v>0</v>
      </c>
      <c r="S185">
        <v>10800</v>
      </c>
      <c r="T185">
        <v>70</v>
      </c>
      <c r="U185">
        <v>0</v>
      </c>
    </row>
    <row r="186" spans="16:21">
      <c r="P186">
        <v>10010169</v>
      </c>
      <c r="Q186" t="s">
        <v>327</v>
      </c>
      <c r="R186">
        <v>0</v>
      </c>
      <c r="S186">
        <v>36000</v>
      </c>
      <c r="T186">
        <v>70</v>
      </c>
      <c r="U186">
        <v>0</v>
      </c>
    </row>
    <row r="187" spans="16:21">
      <c r="P187">
        <v>10010170</v>
      </c>
      <c r="Q187" t="s">
        <v>328</v>
      </c>
      <c r="R187">
        <v>0</v>
      </c>
      <c r="S187">
        <v>9000</v>
      </c>
      <c r="T187">
        <v>75</v>
      </c>
      <c r="U187">
        <v>0</v>
      </c>
    </row>
    <row r="188" spans="16:21">
      <c r="P188">
        <v>10010172</v>
      </c>
      <c r="Q188" t="s">
        <v>329</v>
      </c>
      <c r="R188">
        <v>0</v>
      </c>
      <c r="S188">
        <v>12000</v>
      </c>
      <c r="T188">
        <v>85</v>
      </c>
      <c r="U188">
        <v>0</v>
      </c>
    </row>
    <row r="189" spans="16:21">
      <c r="P189">
        <v>10010173</v>
      </c>
      <c r="Q189" t="s">
        <v>330</v>
      </c>
      <c r="R189">
        <v>0</v>
      </c>
      <c r="S189">
        <v>15000</v>
      </c>
      <c r="T189">
        <v>90</v>
      </c>
      <c r="U189">
        <v>0</v>
      </c>
    </row>
    <row r="190" spans="16:21">
      <c r="P190">
        <v>10010168</v>
      </c>
      <c r="Q190" t="s">
        <v>445</v>
      </c>
      <c r="R190">
        <v>0</v>
      </c>
      <c r="S190">
        <v>72000</v>
      </c>
      <c r="T190">
        <v>90</v>
      </c>
      <c r="U190">
        <v>0</v>
      </c>
    </row>
    <row r="191" spans="16:21">
      <c r="P191">
        <v>10010175</v>
      </c>
      <c r="Q191" t="s">
        <v>216</v>
      </c>
      <c r="R191">
        <v>0</v>
      </c>
      <c r="S191">
        <v>18000</v>
      </c>
      <c r="T191">
        <v>110</v>
      </c>
      <c r="U191">
        <v>0</v>
      </c>
    </row>
    <row r="192" spans="16:21">
      <c r="P192">
        <v>10010171</v>
      </c>
      <c r="Q192" t="s">
        <v>217</v>
      </c>
      <c r="R192">
        <v>0</v>
      </c>
      <c r="S192">
        <v>57600</v>
      </c>
      <c r="T192">
        <v>120</v>
      </c>
      <c r="U192">
        <v>0</v>
      </c>
    </row>
    <row r="193" spans="1:21">
      <c r="P193">
        <v>10010177</v>
      </c>
      <c r="Q193" t="s">
        <v>331</v>
      </c>
      <c r="R193">
        <v>0</v>
      </c>
      <c r="S193">
        <v>24000</v>
      </c>
      <c r="T193">
        <v>140</v>
      </c>
      <c r="U193">
        <v>0</v>
      </c>
    </row>
    <row r="194" spans="1:21">
      <c r="P194">
        <v>10010174</v>
      </c>
      <c r="Q194" t="s">
        <v>218</v>
      </c>
      <c r="R194">
        <v>0</v>
      </c>
      <c r="S194">
        <v>36000</v>
      </c>
      <c r="T194">
        <v>160</v>
      </c>
      <c r="U194">
        <v>0</v>
      </c>
    </row>
    <row r="195" spans="1:21">
      <c r="P195">
        <v>10010176</v>
      </c>
      <c r="Q195" t="s">
        <v>219</v>
      </c>
      <c r="R195">
        <v>0</v>
      </c>
      <c r="S195">
        <v>48000</v>
      </c>
      <c r="T195">
        <v>190</v>
      </c>
      <c r="U195">
        <v>0</v>
      </c>
    </row>
    <row r="196" spans="1:21">
      <c r="P196">
        <v>10010178</v>
      </c>
      <c r="Q196" t="s">
        <v>220</v>
      </c>
      <c r="R196">
        <v>0</v>
      </c>
      <c r="S196">
        <v>60000</v>
      </c>
      <c r="T196">
        <v>280</v>
      </c>
      <c r="U196">
        <v>0</v>
      </c>
    </row>
    <row r="197" spans="1:21">
      <c r="P197">
        <v>10010187</v>
      </c>
      <c r="Q197" t="s">
        <v>450</v>
      </c>
      <c r="R197">
        <v>0</v>
      </c>
      <c r="S197">
        <v>60</v>
      </c>
      <c r="T197">
        <v>0</v>
      </c>
      <c r="U197">
        <v>0</v>
      </c>
    </row>
    <row r="198" spans="1:21" s="2" customFormat="1" ht="12">
      <c r="A198" s="8">
        <v>90010501</v>
      </c>
      <c r="B198" s="9" t="s">
        <v>319</v>
      </c>
      <c r="C198" s="8">
        <v>1</v>
      </c>
      <c r="D198" s="8">
        <v>1</v>
      </c>
      <c r="E198" s="10" t="s">
        <v>102</v>
      </c>
      <c r="F198" s="8">
        <v>3</v>
      </c>
      <c r="G198" s="8">
        <v>0</v>
      </c>
      <c r="H198" s="8">
        <v>1</v>
      </c>
      <c r="I198" s="8">
        <v>1</v>
      </c>
    </row>
    <row r="199" spans="1:21" s="2" customFormat="1" ht="12">
      <c r="A199" s="8">
        <v>90010301</v>
      </c>
      <c r="B199" s="9" t="s">
        <v>317</v>
      </c>
      <c r="C199" s="8">
        <v>1</v>
      </c>
      <c r="D199" s="8">
        <v>1</v>
      </c>
      <c r="E199" s="10" t="s">
        <v>221</v>
      </c>
      <c r="F199" s="8">
        <v>1</v>
      </c>
      <c r="G199" s="8">
        <v>0</v>
      </c>
      <c r="H199" s="8">
        <v>1</v>
      </c>
      <c r="I199" s="8">
        <v>1</v>
      </c>
    </row>
    <row r="200" spans="1:21" s="2" customFormat="1" ht="12">
      <c r="A200" s="8">
        <v>90010401</v>
      </c>
      <c r="B200" s="9" t="s">
        <v>318</v>
      </c>
      <c r="C200" s="8">
        <v>1</v>
      </c>
      <c r="D200" s="8">
        <v>1</v>
      </c>
      <c r="E200" s="10" t="s">
        <v>101</v>
      </c>
      <c r="F200" s="8">
        <v>6</v>
      </c>
      <c r="G200" s="8">
        <v>0</v>
      </c>
      <c r="H200" s="8">
        <v>1</v>
      </c>
      <c r="I200" s="8">
        <v>1</v>
      </c>
    </row>
    <row r="201" spans="1:21" s="2" customFormat="1" ht="12">
      <c r="A201" s="8">
        <v>90010601</v>
      </c>
      <c r="B201" s="9" t="s">
        <v>320</v>
      </c>
      <c r="C201" s="8">
        <v>1</v>
      </c>
      <c r="D201" s="8">
        <v>1</v>
      </c>
      <c r="E201" s="10" t="s">
        <v>103</v>
      </c>
      <c r="F201" s="8">
        <v>4</v>
      </c>
      <c r="G201" s="8">
        <v>0</v>
      </c>
      <c r="H201" s="8">
        <v>1</v>
      </c>
      <c r="I201" s="8">
        <v>1</v>
      </c>
    </row>
    <row r="202" spans="1:21" s="2" customFormat="1" ht="12">
      <c r="A202" s="8">
        <v>90010702</v>
      </c>
      <c r="B202" s="9" t="s">
        <v>321</v>
      </c>
      <c r="C202" s="8">
        <v>1</v>
      </c>
      <c r="D202" s="8">
        <v>1</v>
      </c>
      <c r="E202" s="10" t="s">
        <v>112</v>
      </c>
      <c r="F202" s="8">
        <v>12</v>
      </c>
      <c r="G202" s="8">
        <v>0</v>
      </c>
      <c r="H202" s="8">
        <v>1</v>
      </c>
      <c r="I202" s="8">
        <v>1</v>
      </c>
    </row>
    <row r="203" spans="1:21" s="2" customFormat="1" ht="12">
      <c r="A203" s="8">
        <v>90010801</v>
      </c>
      <c r="B203" s="9" t="s">
        <v>322</v>
      </c>
      <c r="C203" s="8">
        <v>1</v>
      </c>
      <c r="D203" s="8">
        <v>1</v>
      </c>
      <c r="E203" s="10" t="s">
        <v>113</v>
      </c>
      <c r="F203" s="8">
        <v>15</v>
      </c>
      <c r="G203" s="8">
        <v>0</v>
      </c>
      <c r="H203" s="8">
        <v>1</v>
      </c>
      <c r="I203" s="8">
        <v>1</v>
      </c>
    </row>
    <row r="204" spans="1:21" s="2" customFormat="1" ht="12">
      <c r="A204" s="8">
        <v>90010901</v>
      </c>
      <c r="B204" s="9" t="s">
        <v>323</v>
      </c>
      <c r="C204" s="8">
        <v>1</v>
      </c>
      <c r="D204" s="8">
        <v>1</v>
      </c>
      <c r="E204" s="10" t="s">
        <v>114</v>
      </c>
      <c r="F204" s="8">
        <v>18</v>
      </c>
      <c r="G204" s="8">
        <v>0</v>
      </c>
      <c r="H204" s="8">
        <v>1</v>
      </c>
      <c r="I204" s="8">
        <v>1</v>
      </c>
    </row>
    <row r="205" spans="1:21" s="2" customFormat="1" ht="12">
      <c r="A205" s="8">
        <v>90011001</v>
      </c>
      <c r="B205" s="9" t="s">
        <v>324</v>
      </c>
      <c r="C205" s="8">
        <v>1</v>
      </c>
      <c r="D205" s="8">
        <v>1</v>
      </c>
      <c r="E205" s="10" t="s">
        <v>115</v>
      </c>
      <c r="F205" s="8">
        <v>21</v>
      </c>
      <c r="G205" s="8">
        <v>0</v>
      </c>
      <c r="H205" s="8">
        <v>1</v>
      </c>
      <c r="I205" s="8">
        <v>1</v>
      </c>
    </row>
    <row r="206" spans="1:21" s="2" customFormat="1" ht="12">
      <c r="A206" s="8">
        <v>90011201</v>
      </c>
      <c r="B206" s="9" t="s">
        <v>325</v>
      </c>
      <c r="C206" s="8">
        <v>1</v>
      </c>
      <c r="D206" s="8">
        <v>1</v>
      </c>
      <c r="E206" s="10" t="s">
        <v>37</v>
      </c>
      <c r="F206" s="8">
        <v>25</v>
      </c>
      <c r="G206" s="8">
        <v>0</v>
      </c>
      <c r="H206" s="8">
        <v>1</v>
      </c>
      <c r="I206" s="8">
        <v>1</v>
      </c>
    </row>
    <row r="207" spans="1:21" s="2" customFormat="1" ht="12">
      <c r="A207" s="8">
        <v>90011301</v>
      </c>
      <c r="B207" s="9" t="s">
        <v>326</v>
      </c>
      <c r="C207" s="8">
        <v>1</v>
      </c>
      <c r="D207" s="8">
        <v>1</v>
      </c>
      <c r="E207" s="10" t="s">
        <v>48</v>
      </c>
      <c r="F207" s="8">
        <v>28</v>
      </c>
      <c r="G207" s="8">
        <v>0</v>
      </c>
      <c r="H207" s="8">
        <v>1</v>
      </c>
      <c r="I207" s="8">
        <v>1</v>
      </c>
    </row>
    <row r="208" spans="1:21" s="2" customFormat="1" ht="12">
      <c r="A208" s="8">
        <v>90011501</v>
      </c>
      <c r="B208" s="9" t="s">
        <v>327</v>
      </c>
      <c r="C208" s="8">
        <v>1</v>
      </c>
      <c r="D208" s="8">
        <v>1</v>
      </c>
      <c r="E208" s="10" t="s">
        <v>196</v>
      </c>
      <c r="F208" s="8">
        <v>34</v>
      </c>
      <c r="G208" s="8">
        <v>0</v>
      </c>
      <c r="H208" s="8">
        <v>1</v>
      </c>
      <c r="I208" s="8">
        <v>1</v>
      </c>
    </row>
    <row r="209" spans="1:9" s="2" customFormat="1" ht="12">
      <c r="A209" s="8">
        <v>90011601</v>
      </c>
      <c r="B209" s="9" t="s">
        <v>328</v>
      </c>
      <c r="C209" s="8">
        <v>1</v>
      </c>
      <c r="D209" s="8">
        <v>1</v>
      </c>
      <c r="E209" s="10" t="s">
        <v>203</v>
      </c>
      <c r="F209" s="8">
        <v>40</v>
      </c>
      <c r="G209" s="8">
        <v>0</v>
      </c>
      <c r="H209" s="8">
        <v>1</v>
      </c>
      <c r="I209" s="8">
        <v>1</v>
      </c>
    </row>
    <row r="210" spans="1:9" s="2" customFormat="1" ht="12">
      <c r="A210" s="8">
        <v>90011801</v>
      </c>
      <c r="B210" s="9" t="s">
        <v>329</v>
      </c>
      <c r="C210" s="8">
        <v>1</v>
      </c>
      <c r="D210" s="8">
        <v>1</v>
      </c>
      <c r="E210" s="10" t="s">
        <v>208</v>
      </c>
      <c r="F210" s="8">
        <v>46</v>
      </c>
      <c r="G210" s="8">
        <v>0</v>
      </c>
      <c r="H210" s="8">
        <v>1</v>
      </c>
      <c r="I210" s="8">
        <v>1</v>
      </c>
    </row>
    <row r="211" spans="1:9" s="2" customFormat="1" ht="12">
      <c r="A211" s="8">
        <v>90011901</v>
      </c>
      <c r="B211" s="9" t="s">
        <v>330</v>
      </c>
      <c r="C211" s="8">
        <v>1</v>
      </c>
      <c r="D211" s="8">
        <v>1</v>
      </c>
      <c r="E211" s="10" t="s">
        <v>211</v>
      </c>
      <c r="F211" s="8">
        <v>50</v>
      </c>
      <c r="G211" s="8">
        <v>0</v>
      </c>
      <c r="H211" s="8">
        <v>1</v>
      </c>
      <c r="I211" s="8">
        <v>1</v>
      </c>
    </row>
    <row r="212" spans="1:9" s="2" customFormat="1" ht="12">
      <c r="A212" s="8">
        <v>90012101</v>
      </c>
      <c r="B212" s="9" t="s">
        <v>216</v>
      </c>
      <c r="C212" s="8">
        <v>1</v>
      </c>
      <c r="D212" s="8">
        <v>1</v>
      </c>
      <c r="E212" s="10" t="s">
        <v>222</v>
      </c>
      <c r="F212" s="8">
        <v>55</v>
      </c>
      <c r="G212" s="8">
        <v>0</v>
      </c>
      <c r="H212" s="8">
        <v>1</v>
      </c>
      <c r="I212" s="8">
        <v>1</v>
      </c>
    </row>
    <row r="213" spans="1:9" s="2" customFormat="1" ht="15" customHeight="1">
      <c r="A213" s="8">
        <v>90012301</v>
      </c>
      <c r="B213" s="9" t="s">
        <v>331</v>
      </c>
      <c r="C213" s="8">
        <v>1</v>
      </c>
      <c r="D213" s="8">
        <v>1</v>
      </c>
      <c r="E213" s="10" t="s">
        <v>212</v>
      </c>
      <c r="F213" s="8">
        <v>59</v>
      </c>
      <c r="G213" s="8">
        <v>0</v>
      </c>
      <c r="H213" s="8">
        <v>1</v>
      </c>
      <c r="I21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97"/>
  <sheetViews>
    <sheetView topLeftCell="A37" workbookViewId="0">
      <selection activeCell="Q53" sqref="Q53:S72"/>
    </sheetView>
  </sheetViews>
  <sheetFormatPr defaultRowHeight="13.5"/>
  <cols>
    <col min="1" max="1" width="10.625" style="12" customWidth="1"/>
    <col min="2" max="2" width="14.875" style="12" customWidth="1"/>
    <col min="3" max="3" width="12" style="12" customWidth="1"/>
    <col min="4" max="4" width="4.375" style="12" customWidth="1"/>
    <col min="5" max="5" width="9.125" style="12" bestFit="1" customWidth="1"/>
    <col min="6" max="6" width="25.875" style="12" customWidth="1"/>
    <col min="7" max="7" width="7.25" style="12" customWidth="1"/>
    <col min="8" max="8" width="4.875" style="12" customWidth="1"/>
    <col min="9" max="9" width="5.25" style="12" customWidth="1"/>
    <col min="10" max="15" width="4.625" style="13" customWidth="1"/>
    <col min="16" max="16" width="5.625" style="12" customWidth="1"/>
    <col min="17" max="19" width="5.625" style="13" customWidth="1"/>
    <col min="20" max="20" width="10.5" style="12" bestFit="1" customWidth="1"/>
    <col min="21" max="21" width="18.875" style="12" customWidth="1"/>
    <col min="22" max="22" width="24.375" style="13" customWidth="1"/>
    <col min="23" max="25" width="9.125" style="12" bestFit="1" customWidth="1"/>
    <col min="26" max="16384" width="9" style="12"/>
  </cols>
  <sheetData>
    <row r="1" spans="1:25">
      <c r="D1" s="21" t="s">
        <v>510</v>
      </c>
      <c r="E1" s="21" t="s">
        <v>509</v>
      </c>
      <c r="F1" s="21" t="s">
        <v>508</v>
      </c>
      <c r="G1" s="21" t="s">
        <v>504</v>
      </c>
      <c r="H1" s="21" t="s">
        <v>506</v>
      </c>
      <c r="I1" s="21" t="s">
        <v>507</v>
      </c>
      <c r="J1" s="23" t="s">
        <v>467</v>
      </c>
      <c r="K1" s="23" t="s">
        <v>468</v>
      </c>
      <c r="L1" s="23" t="s">
        <v>469</v>
      </c>
      <c r="M1" s="23" t="s">
        <v>468</v>
      </c>
      <c r="N1" s="23" t="s">
        <v>470</v>
      </c>
      <c r="O1" s="23" t="s">
        <v>468</v>
      </c>
      <c r="P1" s="23" t="s">
        <v>511</v>
      </c>
      <c r="Q1" s="23" t="s">
        <v>467</v>
      </c>
      <c r="R1" s="23" t="s">
        <v>469</v>
      </c>
      <c r="S1" s="23" t="s">
        <v>470</v>
      </c>
      <c r="T1" s="13" t="s">
        <v>340</v>
      </c>
      <c r="U1" s="13" t="s">
        <v>342</v>
      </c>
      <c r="V1" s="13" t="s">
        <v>451</v>
      </c>
      <c r="W1" s="13" t="s">
        <v>452</v>
      </c>
      <c r="X1" s="13" t="s">
        <v>347</v>
      </c>
      <c r="Y1" s="13" t="s">
        <v>346</v>
      </c>
    </row>
    <row r="2" spans="1:25">
      <c r="A2" s="19">
        <v>10010012</v>
      </c>
      <c r="B2" s="14" t="s">
        <v>223</v>
      </c>
      <c r="C2" s="15" t="s">
        <v>31</v>
      </c>
      <c r="D2" s="16">
        <v>1</v>
      </c>
      <c r="E2" s="17">
        <v>1000</v>
      </c>
      <c r="F2" s="12" t="str">
        <f>J2&amp;"_"&amp;K2&amp;","&amp;L2&amp;"_"&amp;M2&amp;","&amp;N2&amp;"_"&amp;O2</f>
        <v>3006_1,3007_1,3008_1</v>
      </c>
      <c r="G2" s="12">
        <v>1</v>
      </c>
      <c r="H2" s="12">
        <f>VLOOKUP(A2,$T$2:$Y$197,6,FALSE)</f>
        <v>15</v>
      </c>
      <c r="I2" s="12">
        <f>H2</f>
        <v>15</v>
      </c>
      <c r="J2" s="13">
        <v>3006</v>
      </c>
      <c r="K2" s="16">
        <v>1</v>
      </c>
      <c r="L2" s="15">
        <v>3007</v>
      </c>
      <c r="M2" s="16">
        <v>1</v>
      </c>
      <c r="N2" s="17">
        <v>3008</v>
      </c>
      <c r="O2" s="17">
        <v>1</v>
      </c>
      <c r="P2" s="12">
        <f>K2+M2+O2</f>
        <v>3</v>
      </c>
      <c r="Q2" s="17">
        <v>1</v>
      </c>
      <c r="R2" s="17">
        <v>1</v>
      </c>
      <c r="S2" s="17">
        <v>1</v>
      </c>
      <c r="T2" s="18">
        <v>10010001</v>
      </c>
      <c r="U2" s="12" t="s">
        <v>348</v>
      </c>
      <c r="V2" s="13" t="str">
        <f>IFERROR(VLOOKUP(T2,$A$2:$H$36,6,FALSE),"0")</f>
        <v>0</v>
      </c>
      <c r="W2" s="12">
        <v>10</v>
      </c>
      <c r="X2" s="12">
        <v>0</v>
      </c>
      <c r="Y2" s="12">
        <v>50</v>
      </c>
    </row>
    <row r="3" spans="1:25">
      <c r="A3" s="19">
        <v>10010003</v>
      </c>
      <c r="B3" s="14" t="s">
        <v>225</v>
      </c>
      <c r="C3" s="15" t="s">
        <v>33</v>
      </c>
      <c r="D3" s="16">
        <v>3</v>
      </c>
      <c r="E3" s="17">
        <v>1500</v>
      </c>
      <c r="F3" s="12" t="str">
        <f t="shared" ref="F3:F36" si="0">J3&amp;"_"&amp;K3&amp;","&amp;L3&amp;"_"&amp;M3&amp;","&amp;N3&amp;"_"&amp;O3</f>
        <v>3006_1,3007_2,3008_1</v>
      </c>
      <c r="G3" s="12">
        <v>60</v>
      </c>
      <c r="H3" s="12">
        <f t="shared" ref="H3:H36" si="1">VLOOKUP(A3,$T$2:$Y$197,6,FALSE)</f>
        <v>20</v>
      </c>
      <c r="I3" s="12">
        <f>I2+H3</f>
        <v>35</v>
      </c>
      <c r="J3" s="13">
        <v>3006</v>
      </c>
      <c r="K3" s="16">
        <v>1</v>
      </c>
      <c r="L3" s="15">
        <v>3007</v>
      </c>
      <c r="M3" s="16">
        <v>2</v>
      </c>
      <c r="N3" s="17">
        <v>3008</v>
      </c>
      <c r="O3" s="13">
        <v>1</v>
      </c>
      <c r="P3" s="12">
        <f t="shared" ref="P3:P66" si="2">K3+M3+O3</f>
        <v>4</v>
      </c>
      <c r="Q3" s="17">
        <f>K3+Q2</f>
        <v>2</v>
      </c>
      <c r="R3" s="17">
        <f>M3+R2</f>
        <v>3</v>
      </c>
      <c r="S3" s="17">
        <f>O3+S2</f>
        <v>2</v>
      </c>
      <c r="T3" s="18">
        <v>10010003</v>
      </c>
      <c r="U3" s="12" t="s">
        <v>225</v>
      </c>
      <c r="V3" s="13" t="str">
        <f t="shared" ref="V3:V66" si="3">IFERROR(VLOOKUP(T3,$A$2:$H$36,6,FALSE),"0")</f>
        <v>3006_1,3007_2,3008_1</v>
      </c>
      <c r="W3" s="12">
        <f>IFERROR(VLOOKUP(T3,$A$2:$H$36,7,FALSE),"0")</f>
        <v>60</v>
      </c>
      <c r="X3" s="12">
        <v>0</v>
      </c>
      <c r="Y3" s="12">
        <v>20</v>
      </c>
    </row>
    <row r="4" spans="1:25">
      <c r="A4" s="19">
        <v>10010007</v>
      </c>
      <c r="B4" s="14" t="s">
        <v>226</v>
      </c>
      <c r="C4" s="15" t="s">
        <v>34</v>
      </c>
      <c r="D4" s="16">
        <v>5</v>
      </c>
      <c r="E4" s="17">
        <v>2000</v>
      </c>
      <c r="F4" s="12" t="str">
        <f t="shared" si="0"/>
        <v>3006_1,3007_2,3008_2</v>
      </c>
      <c r="G4" s="12">
        <v>120</v>
      </c>
      <c r="H4" s="12">
        <f t="shared" si="1"/>
        <v>25</v>
      </c>
      <c r="I4" s="12">
        <f t="shared" ref="I4:I36" si="4">I3+H4</f>
        <v>60</v>
      </c>
      <c r="J4" s="13">
        <v>3006</v>
      </c>
      <c r="K4" s="16">
        <v>1</v>
      </c>
      <c r="L4" s="15">
        <v>3007</v>
      </c>
      <c r="M4" s="16">
        <v>2</v>
      </c>
      <c r="N4" s="17">
        <v>3008</v>
      </c>
      <c r="O4" s="13">
        <v>2</v>
      </c>
      <c r="P4" s="12">
        <f t="shared" si="2"/>
        <v>5</v>
      </c>
      <c r="Q4" s="17">
        <f t="shared" ref="Q4:Q16" si="5">K4+Q3</f>
        <v>3</v>
      </c>
      <c r="R4" s="17">
        <f t="shared" ref="R4:R16" si="6">M4+R3</f>
        <v>5</v>
      </c>
      <c r="S4" s="17">
        <f t="shared" ref="S4:S16" si="7">O4+S3</f>
        <v>4</v>
      </c>
      <c r="T4" s="18">
        <v>10010004</v>
      </c>
      <c r="U4" s="12" t="s">
        <v>224</v>
      </c>
      <c r="V4" s="13" t="str">
        <f t="shared" si="3"/>
        <v>0</v>
      </c>
      <c r="W4" s="12">
        <v>9000</v>
      </c>
      <c r="X4" s="12">
        <v>0</v>
      </c>
      <c r="Y4" s="12">
        <v>0</v>
      </c>
    </row>
    <row r="5" spans="1:25">
      <c r="A5" s="19">
        <v>10010005</v>
      </c>
      <c r="B5" s="14" t="s">
        <v>227</v>
      </c>
      <c r="C5" s="15" t="s">
        <v>35</v>
      </c>
      <c r="D5" s="16">
        <v>7</v>
      </c>
      <c r="E5" s="17">
        <v>2500</v>
      </c>
      <c r="F5" s="12" t="str">
        <f t="shared" si="0"/>
        <v>3006_3,3007_1,3008_2</v>
      </c>
      <c r="G5" s="12">
        <v>300</v>
      </c>
      <c r="H5" s="12">
        <f t="shared" si="1"/>
        <v>30</v>
      </c>
      <c r="I5" s="12">
        <f t="shared" si="4"/>
        <v>90</v>
      </c>
      <c r="J5" s="13">
        <v>3006</v>
      </c>
      <c r="K5" s="16">
        <v>3</v>
      </c>
      <c r="L5" s="15">
        <v>3007</v>
      </c>
      <c r="M5" s="16">
        <v>1</v>
      </c>
      <c r="N5" s="17">
        <v>3008</v>
      </c>
      <c r="O5" s="13">
        <v>2</v>
      </c>
      <c r="P5" s="12">
        <f t="shared" si="2"/>
        <v>6</v>
      </c>
      <c r="Q5" s="17">
        <f t="shared" si="5"/>
        <v>6</v>
      </c>
      <c r="R5" s="17">
        <f t="shared" si="6"/>
        <v>6</v>
      </c>
      <c r="S5" s="17">
        <f t="shared" si="7"/>
        <v>6</v>
      </c>
      <c r="T5" s="18">
        <v>10010005</v>
      </c>
      <c r="U5" s="12" t="s">
        <v>227</v>
      </c>
      <c r="V5" s="13" t="str">
        <f t="shared" si="3"/>
        <v>3006_3,3007_1,3008_2</v>
      </c>
      <c r="W5" s="12">
        <f>IFERROR(VLOOKUP(T5,$A$2:$H$36,7,FALSE),"0")</f>
        <v>300</v>
      </c>
      <c r="X5" s="12">
        <v>0</v>
      </c>
      <c r="Y5" s="12">
        <v>30</v>
      </c>
    </row>
    <row r="6" spans="1:25">
      <c r="A6" s="19">
        <v>10010025</v>
      </c>
      <c r="B6" s="14" t="s">
        <v>228</v>
      </c>
      <c r="C6" s="15" t="s">
        <v>36</v>
      </c>
      <c r="D6" s="16">
        <v>9</v>
      </c>
      <c r="E6" s="17">
        <v>3000</v>
      </c>
      <c r="F6" s="12" t="str">
        <f t="shared" si="0"/>
        <v>3006_3,3007_2,3008_2</v>
      </c>
      <c r="G6" s="12">
        <v>480</v>
      </c>
      <c r="H6" s="12">
        <f t="shared" si="1"/>
        <v>35</v>
      </c>
      <c r="I6" s="12">
        <f t="shared" si="4"/>
        <v>125</v>
      </c>
      <c r="J6" s="13">
        <v>3006</v>
      </c>
      <c r="K6" s="16">
        <v>3</v>
      </c>
      <c r="L6" s="15">
        <v>3007</v>
      </c>
      <c r="M6" s="16">
        <v>2</v>
      </c>
      <c r="N6" s="17">
        <v>3008</v>
      </c>
      <c r="O6" s="13">
        <v>2</v>
      </c>
      <c r="P6" s="12">
        <f t="shared" si="2"/>
        <v>7</v>
      </c>
      <c r="Q6" s="17">
        <f t="shared" si="5"/>
        <v>9</v>
      </c>
      <c r="R6" s="17">
        <f t="shared" si="6"/>
        <v>8</v>
      </c>
      <c r="S6" s="17">
        <f t="shared" si="7"/>
        <v>8</v>
      </c>
      <c r="T6" s="18">
        <v>10010007</v>
      </c>
      <c r="U6" s="12" t="s">
        <v>226</v>
      </c>
      <c r="V6" s="13" t="str">
        <f t="shared" si="3"/>
        <v>3006_1,3007_2,3008_2</v>
      </c>
      <c r="W6" s="12">
        <f>IFERROR(VLOOKUP(T6,$A$2:$H$36,7,FALSE),"0")</f>
        <v>120</v>
      </c>
      <c r="X6" s="12">
        <v>0</v>
      </c>
      <c r="Y6" s="12">
        <v>25</v>
      </c>
    </row>
    <row r="7" spans="1:25">
      <c r="A7" s="19">
        <v>10010014</v>
      </c>
      <c r="B7" s="14" t="s">
        <v>229</v>
      </c>
      <c r="C7" s="15" t="s">
        <v>38</v>
      </c>
      <c r="D7" s="16">
        <v>10</v>
      </c>
      <c r="E7" s="17">
        <v>3500</v>
      </c>
      <c r="F7" s="12" t="str">
        <f t="shared" si="0"/>
        <v>3006_3,3007_2,3008_3</v>
      </c>
      <c r="G7" s="12">
        <v>600</v>
      </c>
      <c r="H7" s="12">
        <f t="shared" si="1"/>
        <v>40</v>
      </c>
      <c r="I7" s="12">
        <f t="shared" si="4"/>
        <v>165</v>
      </c>
      <c r="J7" s="13">
        <v>3006</v>
      </c>
      <c r="K7" s="16">
        <v>3</v>
      </c>
      <c r="L7" s="15">
        <v>3007</v>
      </c>
      <c r="M7" s="16">
        <v>2</v>
      </c>
      <c r="N7" s="17">
        <v>3008</v>
      </c>
      <c r="O7" s="13">
        <v>3</v>
      </c>
      <c r="P7" s="12">
        <f t="shared" si="2"/>
        <v>8</v>
      </c>
      <c r="Q7" s="17">
        <f t="shared" si="5"/>
        <v>12</v>
      </c>
      <c r="R7" s="17">
        <f t="shared" si="6"/>
        <v>10</v>
      </c>
      <c r="S7" s="17">
        <f t="shared" si="7"/>
        <v>11</v>
      </c>
      <c r="T7" s="18">
        <v>10010008</v>
      </c>
      <c r="U7" s="12" t="s">
        <v>352</v>
      </c>
      <c r="V7" s="13" t="str">
        <f t="shared" si="3"/>
        <v>0</v>
      </c>
      <c r="W7" s="12">
        <v>60</v>
      </c>
      <c r="X7" s="12">
        <v>0</v>
      </c>
      <c r="Y7" s="12">
        <v>0</v>
      </c>
    </row>
    <row r="8" spans="1:25">
      <c r="A8" s="19">
        <v>10010026</v>
      </c>
      <c r="B8" s="14" t="s">
        <v>230</v>
      </c>
      <c r="C8" s="15" t="s">
        <v>39</v>
      </c>
      <c r="D8" s="16">
        <v>11</v>
      </c>
      <c r="E8" s="17">
        <v>4000</v>
      </c>
      <c r="F8" s="12" t="str">
        <f t="shared" si="0"/>
        <v>3006_4,3007_3,3008_3</v>
      </c>
      <c r="G8" s="12">
        <v>720</v>
      </c>
      <c r="H8" s="12">
        <f t="shared" si="1"/>
        <v>45</v>
      </c>
      <c r="I8" s="12">
        <f t="shared" si="4"/>
        <v>210</v>
      </c>
      <c r="J8" s="13">
        <v>3006</v>
      </c>
      <c r="K8" s="16">
        <v>4</v>
      </c>
      <c r="L8" s="15">
        <v>3007</v>
      </c>
      <c r="M8" s="16">
        <v>3</v>
      </c>
      <c r="N8" s="17">
        <v>3008</v>
      </c>
      <c r="O8" s="13">
        <v>3</v>
      </c>
      <c r="P8" s="12">
        <f t="shared" si="2"/>
        <v>10</v>
      </c>
      <c r="Q8" s="17">
        <f t="shared" si="5"/>
        <v>16</v>
      </c>
      <c r="R8" s="17">
        <f t="shared" si="6"/>
        <v>13</v>
      </c>
      <c r="S8" s="17">
        <f t="shared" si="7"/>
        <v>14</v>
      </c>
      <c r="T8" s="18">
        <v>10010009</v>
      </c>
      <c r="U8" s="12" t="s">
        <v>353</v>
      </c>
      <c r="V8" s="13" t="str">
        <f t="shared" si="3"/>
        <v>0</v>
      </c>
      <c r="W8" s="12">
        <v>30</v>
      </c>
      <c r="X8" s="12">
        <v>0</v>
      </c>
      <c r="Y8" s="12">
        <v>0</v>
      </c>
    </row>
    <row r="9" spans="1:25">
      <c r="A9" s="19">
        <v>10010021</v>
      </c>
      <c r="B9" s="14" t="s">
        <v>231</v>
      </c>
      <c r="C9" s="15" t="s">
        <v>40</v>
      </c>
      <c r="D9" s="16">
        <v>12</v>
      </c>
      <c r="E9" s="17">
        <v>4500</v>
      </c>
      <c r="F9" s="12" t="str">
        <f t="shared" si="0"/>
        <v>3006_3,3007_5,3008_4</v>
      </c>
      <c r="G9" s="12">
        <v>900</v>
      </c>
      <c r="H9" s="12">
        <f t="shared" si="1"/>
        <v>50</v>
      </c>
      <c r="I9" s="12">
        <f t="shared" si="4"/>
        <v>260</v>
      </c>
      <c r="J9" s="13">
        <v>3006</v>
      </c>
      <c r="K9" s="16">
        <v>3</v>
      </c>
      <c r="L9" s="15">
        <v>3007</v>
      </c>
      <c r="M9" s="16">
        <v>5</v>
      </c>
      <c r="N9" s="17">
        <v>3008</v>
      </c>
      <c r="O9" s="13">
        <v>4</v>
      </c>
      <c r="P9" s="12">
        <f t="shared" si="2"/>
        <v>12</v>
      </c>
      <c r="Q9" s="17">
        <f t="shared" si="5"/>
        <v>19</v>
      </c>
      <c r="R9" s="17">
        <f t="shared" si="6"/>
        <v>18</v>
      </c>
      <c r="S9" s="17">
        <f t="shared" si="7"/>
        <v>18</v>
      </c>
      <c r="T9" s="18">
        <v>10010012</v>
      </c>
      <c r="U9" s="12" t="s">
        <v>223</v>
      </c>
      <c r="V9" s="13" t="str">
        <f t="shared" si="3"/>
        <v>3006_1,3007_1,3008_1</v>
      </c>
      <c r="W9" s="12">
        <f>IFERROR(VLOOKUP(T9,$A$2:$H$36,7,FALSE),"0")</f>
        <v>1</v>
      </c>
      <c r="X9" s="12">
        <v>0</v>
      </c>
      <c r="Y9" s="12">
        <v>15</v>
      </c>
    </row>
    <row r="10" spans="1:25">
      <c r="A10" s="19">
        <v>10010016</v>
      </c>
      <c r="B10" s="14" t="s">
        <v>232</v>
      </c>
      <c r="C10" s="15" t="s">
        <v>41</v>
      </c>
      <c r="D10" s="16">
        <v>13</v>
      </c>
      <c r="E10" s="17">
        <v>5000</v>
      </c>
      <c r="F10" s="12" t="str">
        <f t="shared" si="0"/>
        <v>3006_6,3007_4,3008_4</v>
      </c>
      <c r="G10" s="12">
        <v>1200</v>
      </c>
      <c r="H10" s="12">
        <f t="shared" si="1"/>
        <v>55</v>
      </c>
      <c r="I10" s="12">
        <f t="shared" si="4"/>
        <v>315</v>
      </c>
      <c r="J10" s="13">
        <v>3006</v>
      </c>
      <c r="K10" s="16">
        <v>6</v>
      </c>
      <c r="L10" s="15">
        <v>3007</v>
      </c>
      <c r="M10" s="16">
        <v>4</v>
      </c>
      <c r="N10" s="17">
        <v>3008</v>
      </c>
      <c r="O10" s="13">
        <v>4</v>
      </c>
      <c r="P10" s="12">
        <f t="shared" si="2"/>
        <v>14</v>
      </c>
      <c r="Q10" s="17">
        <f t="shared" si="5"/>
        <v>25</v>
      </c>
      <c r="R10" s="17">
        <f t="shared" si="6"/>
        <v>22</v>
      </c>
      <c r="S10" s="17">
        <f t="shared" si="7"/>
        <v>22</v>
      </c>
      <c r="T10" s="18">
        <v>10010013</v>
      </c>
      <c r="U10" s="12" t="s">
        <v>355</v>
      </c>
      <c r="V10" s="13" t="str">
        <f t="shared" si="3"/>
        <v>0</v>
      </c>
      <c r="W10" s="12">
        <v>90000</v>
      </c>
      <c r="X10" s="12">
        <v>0</v>
      </c>
      <c r="Y10" s="12">
        <v>195</v>
      </c>
    </row>
    <row r="11" spans="1:25">
      <c r="A11" s="19">
        <v>10010142</v>
      </c>
      <c r="B11" s="14" t="s">
        <v>233</v>
      </c>
      <c r="C11" s="15" t="s">
        <v>42</v>
      </c>
      <c r="D11" s="16">
        <v>14</v>
      </c>
      <c r="E11" s="17">
        <v>6000</v>
      </c>
      <c r="F11" s="12" t="str">
        <f t="shared" si="0"/>
        <v>3006_4,3007_7,3008_5</v>
      </c>
      <c r="G11" s="12">
        <v>1500</v>
      </c>
      <c r="H11" s="12">
        <f t="shared" si="1"/>
        <v>60</v>
      </c>
      <c r="I11" s="12">
        <f t="shared" si="4"/>
        <v>375</v>
      </c>
      <c r="J11" s="13">
        <v>3006</v>
      </c>
      <c r="K11" s="16">
        <v>4</v>
      </c>
      <c r="L11" s="15">
        <v>3007</v>
      </c>
      <c r="M11" s="16">
        <v>7</v>
      </c>
      <c r="N11" s="17">
        <v>3008</v>
      </c>
      <c r="O11" s="13">
        <v>5</v>
      </c>
      <c r="P11" s="12">
        <f t="shared" si="2"/>
        <v>16</v>
      </c>
      <c r="Q11" s="17">
        <f t="shared" si="5"/>
        <v>29</v>
      </c>
      <c r="R11" s="17">
        <f t="shared" si="6"/>
        <v>29</v>
      </c>
      <c r="S11" s="17">
        <f t="shared" si="7"/>
        <v>27</v>
      </c>
      <c r="T11" s="18">
        <v>10010014</v>
      </c>
      <c r="U11" s="12" t="s">
        <v>229</v>
      </c>
      <c r="V11" s="13" t="str">
        <f t="shared" si="3"/>
        <v>3006_3,3007_2,3008_3</v>
      </c>
      <c r="W11" s="12">
        <f>IFERROR(VLOOKUP(T11,$A$2:$H$36,7,FALSE),"0")</f>
        <v>600</v>
      </c>
      <c r="X11" s="12">
        <v>0</v>
      </c>
      <c r="Y11" s="12">
        <v>40</v>
      </c>
    </row>
    <row r="12" spans="1:25">
      <c r="A12" s="19">
        <v>10010152</v>
      </c>
      <c r="B12" s="14" t="s">
        <v>234</v>
      </c>
      <c r="C12" s="15" t="s">
        <v>43</v>
      </c>
      <c r="D12" s="16">
        <v>15</v>
      </c>
      <c r="E12" s="17">
        <v>7000</v>
      </c>
      <c r="F12" s="12" t="str">
        <f t="shared" si="0"/>
        <v>3006_6,3007_6,3008_7</v>
      </c>
      <c r="G12" s="12">
        <v>1800</v>
      </c>
      <c r="H12" s="12">
        <f t="shared" si="1"/>
        <v>65</v>
      </c>
      <c r="I12" s="12">
        <f t="shared" si="4"/>
        <v>440</v>
      </c>
      <c r="J12" s="13">
        <v>3006</v>
      </c>
      <c r="K12" s="16">
        <v>6</v>
      </c>
      <c r="L12" s="15">
        <v>3007</v>
      </c>
      <c r="M12" s="16">
        <v>6</v>
      </c>
      <c r="N12" s="17">
        <v>3008</v>
      </c>
      <c r="O12" s="13">
        <v>7</v>
      </c>
      <c r="P12" s="12">
        <f t="shared" si="2"/>
        <v>19</v>
      </c>
      <c r="Q12" s="17">
        <f t="shared" si="5"/>
        <v>35</v>
      </c>
      <c r="R12" s="17">
        <f t="shared" si="6"/>
        <v>35</v>
      </c>
      <c r="S12" s="17">
        <f t="shared" si="7"/>
        <v>34</v>
      </c>
      <c r="T12" s="18">
        <v>10010015</v>
      </c>
      <c r="U12" s="12" t="s">
        <v>297</v>
      </c>
      <c r="V12" s="13" t="str">
        <f t="shared" si="3"/>
        <v>3006_30,3007_24,3008_36</v>
      </c>
      <c r="W12" s="12">
        <f>IFERROR(VLOOKUP(T12,$A$2:$H$36,7,FALSE),"0")</f>
        <v>96000</v>
      </c>
      <c r="X12" s="12">
        <v>0</v>
      </c>
      <c r="Y12" s="12">
        <v>185</v>
      </c>
    </row>
    <row r="13" spans="1:25">
      <c r="A13" s="20">
        <v>10010143</v>
      </c>
      <c r="B13" s="14" t="s">
        <v>235</v>
      </c>
      <c r="C13" s="15" t="s">
        <v>44</v>
      </c>
      <c r="D13" s="16">
        <v>16</v>
      </c>
      <c r="E13" s="17">
        <v>8000</v>
      </c>
      <c r="F13" s="12" t="str">
        <f t="shared" si="0"/>
        <v>3006_5,3007_8,3008_8</v>
      </c>
      <c r="G13" s="12">
        <v>2100</v>
      </c>
      <c r="H13" s="12">
        <f t="shared" si="1"/>
        <v>70</v>
      </c>
      <c r="I13" s="12">
        <f t="shared" si="4"/>
        <v>510</v>
      </c>
      <c r="J13" s="13">
        <v>3006</v>
      </c>
      <c r="K13" s="16">
        <v>5</v>
      </c>
      <c r="L13" s="15">
        <v>3007</v>
      </c>
      <c r="M13" s="16">
        <v>8</v>
      </c>
      <c r="N13" s="17">
        <v>3008</v>
      </c>
      <c r="O13" s="13">
        <v>8</v>
      </c>
      <c r="P13" s="12">
        <f t="shared" si="2"/>
        <v>21</v>
      </c>
      <c r="Q13" s="17">
        <f t="shared" si="5"/>
        <v>40</v>
      </c>
      <c r="R13" s="17">
        <f t="shared" si="6"/>
        <v>43</v>
      </c>
      <c r="S13" s="17">
        <f t="shared" si="7"/>
        <v>42</v>
      </c>
      <c r="T13" s="18">
        <v>10010016</v>
      </c>
      <c r="U13" s="12" t="s">
        <v>232</v>
      </c>
      <c r="V13" s="13" t="str">
        <f t="shared" si="3"/>
        <v>3006_6,3007_4,3008_4</v>
      </c>
      <c r="W13" s="12">
        <f>IFERROR(VLOOKUP(T13,$A$2:$H$36,7,FALSE),"0")</f>
        <v>1200</v>
      </c>
      <c r="X13" s="12">
        <v>0</v>
      </c>
      <c r="Y13" s="12">
        <v>55</v>
      </c>
    </row>
    <row r="14" spans="1:25">
      <c r="A14" s="20">
        <v>10010144</v>
      </c>
      <c r="B14" s="14" t="s">
        <v>237</v>
      </c>
      <c r="C14" s="15" t="s">
        <v>46</v>
      </c>
      <c r="D14" s="16">
        <v>17</v>
      </c>
      <c r="E14" s="17">
        <v>9000</v>
      </c>
      <c r="F14" s="12" t="str">
        <f t="shared" si="0"/>
        <v>3006_6,3007_7,3008_11</v>
      </c>
      <c r="G14" s="12">
        <v>2700</v>
      </c>
      <c r="H14" s="12">
        <f t="shared" si="1"/>
        <v>75</v>
      </c>
      <c r="I14" s="12">
        <f t="shared" si="4"/>
        <v>585</v>
      </c>
      <c r="J14" s="13">
        <v>3006</v>
      </c>
      <c r="K14" s="16">
        <v>6</v>
      </c>
      <c r="L14" s="15">
        <v>3007</v>
      </c>
      <c r="M14" s="16">
        <v>7</v>
      </c>
      <c r="N14" s="17">
        <v>3008</v>
      </c>
      <c r="O14" s="13">
        <v>11</v>
      </c>
      <c r="P14" s="12">
        <f t="shared" si="2"/>
        <v>24</v>
      </c>
      <c r="Q14" s="17">
        <f t="shared" si="5"/>
        <v>46</v>
      </c>
      <c r="R14" s="17">
        <f t="shared" si="6"/>
        <v>50</v>
      </c>
      <c r="S14" s="17">
        <f t="shared" si="7"/>
        <v>53</v>
      </c>
      <c r="T14" s="18">
        <v>10010017</v>
      </c>
      <c r="U14" s="12" t="s">
        <v>360</v>
      </c>
      <c r="V14" s="13" t="str">
        <f t="shared" si="3"/>
        <v>0</v>
      </c>
      <c r="W14" s="12">
        <v>108000</v>
      </c>
      <c r="X14" s="12">
        <v>0</v>
      </c>
      <c r="Y14" s="12">
        <v>250</v>
      </c>
    </row>
    <row r="15" spans="1:25">
      <c r="A15" s="20">
        <v>10010020</v>
      </c>
      <c r="B15" s="14" t="s">
        <v>238</v>
      </c>
      <c r="C15" s="15" t="s">
        <v>47</v>
      </c>
      <c r="D15" s="16">
        <v>18</v>
      </c>
      <c r="E15" s="17">
        <v>10000</v>
      </c>
      <c r="F15" s="12" t="str">
        <f t="shared" si="0"/>
        <v>3006_12,3007_10,3008_6</v>
      </c>
      <c r="G15" s="12">
        <v>3000</v>
      </c>
      <c r="H15" s="12">
        <f t="shared" si="1"/>
        <v>80</v>
      </c>
      <c r="I15" s="12">
        <f t="shared" si="4"/>
        <v>665</v>
      </c>
      <c r="J15" s="13">
        <v>3006</v>
      </c>
      <c r="K15" s="16">
        <v>12</v>
      </c>
      <c r="L15" s="15">
        <v>3007</v>
      </c>
      <c r="M15" s="16">
        <v>10</v>
      </c>
      <c r="N15" s="17">
        <v>3008</v>
      </c>
      <c r="O15" s="13">
        <v>6</v>
      </c>
      <c r="P15" s="12">
        <f t="shared" si="2"/>
        <v>28</v>
      </c>
      <c r="Q15" s="17">
        <f t="shared" si="5"/>
        <v>58</v>
      </c>
      <c r="R15" s="17">
        <f t="shared" si="6"/>
        <v>60</v>
      </c>
      <c r="S15" s="17">
        <f t="shared" si="7"/>
        <v>59</v>
      </c>
      <c r="T15" s="18">
        <v>10010018</v>
      </c>
      <c r="U15" s="12" t="s">
        <v>362</v>
      </c>
      <c r="V15" s="13" t="str">
        <f t="shared" si="3"/>
        <v>0</v>
      </c>
      <c r="W15" s="12">
        <v>72000</v>
      </c>
      <c r="X15" s="12">
        <v>0</v>
      </c>
      <c r="Y15" s="12">
        <v>145</v>
      </c>
    </row>
    <row r="16" spans="1:25">
      <c r="A16" s="20">
        <v>10010147</v>
      </c>
      <c r="B16" s="14" t="s">
        <v>239</v>
      </c>
      <c r="C16" s="15" t="s">
        <v>49</v>
      </c>
      <c r="D16" s="16">
        <v>20</v>
      </c>
      <c r="E16" s="17">
        <v>12000</v>
      </c>
      <c r="F16" s="12" t="str">
        <f t="shared" si="0"/>
        <v>3006_6,3007_15,3008_11</v>
      </c>
      <c r="G16" s="12">
        <v>3600</v>
      </c>
      <c r="H16" s="12">
        <f t="shared" si="1"/>
        <v>90</v>
      </c>
      <c r="I16" s="12">
        <f t="shared" si="4"/>
        <v>755</v>
      </c>
      <c r="J16" s="13">
        <v>3006</v>
      </c>
      <c r="K16" s="16">
        <v>6</v>
      </c>
      <c r="L16" s="15">
        <v>3007</v>
      </c>
      <c r="M16" s="16">
        <v>15</v>
      </c>
      <c r="N16" s="17">
        <v>3008</v>
      </c>
      <c r="O16" s="13">
        <v>11</v>
      </c>
      <c r="P16" s="12">
        <f t="shared" si="2"/>
        <v>32</v>
      </c>
      <c r="Q16" s="17">
        <f t="shared" si="5"/>
        <v>64</v>
      </c>
      <c r="R16" s="17">
        <f t="shared" si="6"/>
        <v>75</v>
      </c>
      <c r="S16" s="17">
        <f t="shared" si="7"/>
        <v>70</v>
      </c>
      <c r="T16" s="18">
        <v>10010019</v>
      </c>
      <c r="U16" s="12" t="s">
        <v>289</v>
      </c>
      <c r="V16" s="13" t="str">
        <f t="shared" si="3"/>
        <v>3006_15,3007_24,3008_16</v>
      </c>
      <c r="W16" s="12">
        <f t="shared" ref="W16:W19" si="8">IFERROR(VLOOKUP(T16,$A$2:$H$36,7,FALSE),"0")</f>
        <v>18000</v>
      </c>
      <c r="X16" s="12">
        <v>0</v>
      </c>
      <c r="Y16" s="12">
        <v>135</v>
      </c>
    </row>
    <row r="17" spans="1:25">
      <c r="A17" s="20">
        <v>10010135</v>
      </c>
      <c r="B17" s="14" t="s">
        <v>246</v>
      </c>
      <c r="C17" s="15" t="s">
        <v>56</v>
      </c>
      <c r="D17" s="16">
        <v>21</v>
      </c>
      <c r="E17" s="17">
        <v>15000</v>
      </c>
      <c r="F17" s="12" t="str">
        <f t="shared" si="0"/>
        <v>3006_14,3007_10,3008_12</v>
      </c>
      <c r="G17" s="12">
        <v>5400</v>
      </c>
      <c r="H17" s="12">
        <f t="shared" si="1"/>
        <v>95</v>
      </c>
      <c r="I17" s="12">
        <f t="shared" si="4"/>
        <v>850</v>
      </c>
      <c r="J17" s="13">
        <v>3006</v>
      </c>
      <c r="K17" s="16">
        <v>14</v>
      </c>
      <c r="L17" s="15">
        <v>3007</v>
      </c>
      <c r="M17" s="16">
        <v>10</v>
      </c>
      <c r="N17" s="17">
        <v>3008</v>
      </c>
      <c r="O17" s="13">
        <v>12</v>
      </c>
      <c r="P17" s="12">
        <f t="shared" si="2"/>
        <v>36</v>
      </c>
      <c r="T17" s="18">
        <v>10010020</v>
      </c>
      <c r="U17" s="12" t="s">
        <v>238</v>
      </c>
      <c r="V17" s="13" t="str">
        <f t="shared" si="3"/>
        <v>3006_12,3007_10,3008_6</v>
      </c>
      <c r="W17" s="12">
        <f t="shared" si="8"/>
        <v>3000</v>
      </c>
      <c r="X17" s="12">
        <v>0</v>
      </c>
      <c r="Y17" s="12">
        <v>80</v>
      </c>
    </row>
    <row r="18" spans="1:25">
      <c r="A18" s="20">
        <v>10010148</v>
      </c>
      <c r="B18" s="14" t="s">
        <v>247</v>
      </c>
      <c r="C18" s="15" t="s">
        <v>57</v>
      </c>
      <c r="D18" s="16">
        <v>22</v>
      </c>
      <c r="E18" s="17">
        <v>18000</v>
      </c>
      <c r="F18" s="12" t="str">
        <f t="shared" si="0"/>
        <v>3006_10,3007_18,3008_11</v>
      </c>
      <c r="G18" s="12">
        <v>7200</v>
      </c>
      <c r="H18" s="12">
        <f t="shared" si="1"/>
        <v>100</v>
      </c>
      <c r="I18" s="12">
        <f t="shared" si="4"/>
        <v>950</v>
      </c>
      <c r="J18" s="13">
        <v>3006</v>
      </c>
      <c r="K18" s="16">
        <v>10</v>
      </c>
      <c r="L18" s="15">
        <v>3007</v>
      </c>
      <c r="M18" s="16">
        <v>18</v>
      </c>
      <c r="N18" s="17">
        <v>3008</v>
      </c>
      <c r="O18" s="13">
        <v>11</v>
      </c>
      <c r="P18" s="12">
        <f t="shared" si="2"/>
        <v>39</v>
      </c>
      <c r="T18" s="18">
        <v>10010021</v>
      </c>
      <c r="U18" s="12" t="s">
        <v>231</v>
      </c>
      <c r="V18" s="13" t="str">
        <f t="shared" si="3"/>
        <v>3006_3,3007_5,3008_4</v>
      </c>
      <c r="W18" s="12">
        <f t="shared" si="8"/>
        <v>900</v>
      </c>
      <c r="X18" s="12">
        <v>0</v>
      </c>
      <c r="Y18" s="12">
        <v>50</v>
      </c>
    </row>
    <row r="19" spans="1:25">
      <c r="A19" s="20">
        <v>10010140</v>
      </c>
      <c r="B19" s="14" t="s">
        <v>248</v>
      </c>
      <c r="C19" s="15" t="s">
        <v>58</v>
      </c>
      <c r="D19" s="16">
        <v>24</v>
      </c>
      <c r="E19" s="17">
        <v>20000</v>
      </c>
      <c r="F19" s="12" t="str">
        <f t="shared" si="0"/>
        <v>3006_10,3007_16,3008_16</v>
      </c>
      <c r="G19" s="12">
        <v>9000</v>
      </c>
      <c r="H19" s="12">
        <f t="shared" si="1"/>
        <v>110</v>
      </c>
      <c r="I19" s="12">
        <f t="shared" si="4"/>
        <v>1060</v>
      </c>
      <c r="J19" s="13">
        <v>3006</v>
      </c>
      <c r="K19" s="16">
        <v>10</v>
      </c>
      <c r="L19" s="15">
        <v>3007</v>
      </c>
      <c r="M19" s="16">
        <v>16</v>
      </c>
      <c r="N19" s="17">
        <v>3008</v>
      </c>
      <c r="O19" s="13">
        <v>16</v>
      </c>
      <c r="P19" s="12">
        <f t="shared" si="2"/>
        <v>42</v>
      </c>
      <c r="T19" s="18">
        <v>10010022</v>
      </c>
      <c r="U19" s="12" t="s">
        <v>288</v>
      </c>
      <c r="V19" s="13" t="str">
        <f t="shared" si="3"/>
        <v>3006_16,3007_21,3008_15</v>
      </c>
      <c r="W19" s="12">
        <f t="shared" si="8"/>
        <v>14400</v>
      </c>
      <c r="X19" s="12">
        <v>0</v>
      </c>
      <c r="Y19" s="12">
        <v>130</v>
      </c>
    </row>
    <row r="20" spans="1:25">
      <c r="A20" s="20">
        <v>10010137</v>
      </c>
      <c r="B20" s="14" t="s">
        <v>213</v>
      </c>
      <c r="C20" s="15" t="s">
        <v>59</v>
      </c>
      <c r="D20" s="16">
        <v>25</v>
      </c>
      <c r="E20" s="17">
        <v>25000</v>
      </c>
      <c r="F20" s="12" t="str">
        <f t="shared" si="0"/>
        <v>3006_15,3007_19,3008_11</v>
      </c>
      <c r="G20" s="12">
        <v>10800</v>
      </c>
      <c r="H20" s="12">
        <f t="shared" si="1"/>
        <v>115</v>
      </c>
      <c r="I20" s="12">
        <f t="shared" si="4"/>
        <v>1175</v>
      </c>
      <c r="J20" s="13">
        <v>3006</v>
      </c>
      <c r="K20" s="16">
        <v>15</v>
      </c>
      <c r="L20" s="15">
        <v>3007</v>
      </c>
      <c r="M20" s="16">
        <v>19</v>
      </c>
      <c r="N20" s="17">
        <v>3008</v>
      </c>
      <c r="O20" s="13">
        <v>11</v>
      </c>
      <c r="P20" s="12">
        <f t="shared" si="2"/>
        <v>45</v>
      </c>
      <c r="T20" s="18">
        <v>10010024</v>
      </c>
      <c r="U20" s="12" t="s">
        <v>368</v>
      </c>
      <c r="V20" s="13" t="str">
        <f t="shared" si="3"/>
        <v>0</v>
      </c>
      <c r="W20" s="12">
        <v>25200</v>
      </c>
      <c r="X20" s="12">
        <v>0</v>
      </c>
      <c r="Y20" s="12">
        <v>105</v>
      </c>
    </row>
    <row r="21" spans="1:25">
      <c r="A21" s="20">
        <v>10010159</v>
      </c>
      <c r="B21" s="14" t="s">
        <v>287</v>
      </c>
      <c r="C21" s="15" t="s">
        <v>108</v>
      </c>
      <c r="D21" s="16">
        <v>26</v>
      </c>
      <c r="E21" s="17">
        <v>30000</v>
      </c>
      <c r="F21" s="12" t="str">
        <f t="shared" si="0"/>
        <v>3006_13,3007_20,3008_15</v>
      </c>
      <c r="G21" s="12">
        <v>12600</v>
      </c>
      <c r="H21" s="12">
        <f t="shared" si="1"/>
        <v>120</v>
      </c>
      <c r="I21" s="12">
        <f t="shared" si="4"/>
        <v>1295</v>
      </c>
      <c r="J21" s="13">
        <v>3006</v>
      </c>
      <c r="K21" s="16">
        <v>13</v>
      </c>
      <c r="L21" s="15">
        <v>3007</v>
      </c>
      <c r="M21" s="16">
        <v>20</v>
      </c>
      <c r="N21" s="17">
        <v>3008</v>
      </c>
      <c r="O21" s="13">
        <v>15</v>
      </c>
      <c r="P21" s="12">
        <f t="shared" si="2"/>
        <v>48</v>
      </c>
      <c r="T21" s="18">
        <v>10010025</v>
      </c>
      <c r="U21" s="12" t="s">
        <v>228</v>
      </c>
      <c r="V21" s="13" t="str">
        <f t="shared" si="3"/>
        <v>3006_3,3007_2,3008_2</v>
      </c>
      <c r="W21" s="12">
        <f t="shared" ref="W21:W25" si="9">IFERROR(VLOOKUP(T21,$A$2:$H$36,7,FALSE),"0")</f>
        <v>480</v>
      </c>
      <c r="X21" s="12">
        <v>0</v>
      </c>
      <c r="Y21" s="12">
        <v>35</v>
      </c>
    </row>
    <row r="22" spans="1:25">
      <c r="A22" s="20">
        <v>10010022</v>
      </c>
      <c r="B22" s="14" t="s">
        <v>288</v>
      </c>
      <c r="C22" s="15" t="s">
        <v>109</v>
      </c>
      <c r="D22" s="16">
        <v>28</v>
      </c>
      <c r="E22" s="17">
        <v>35000</v>
      </c>
      <c r="F22" s="12" t="str">
        <f t="shared" si="0"/>
        <v>3006_16,3007_21,3008_15</v>
      </c>
      <c r="G22" s="12">
        <v>14400</v>
      </c>
      <c r="H22" s="12">
        <f t="shared" si="1"/>
        <v>130</v>
      </c>
      <c r="I22" s="12">
        <f t="shared" si="4"/>
        <v>1425</v>
      </c>
      <c r="J22" s="13">
        <v>3006</v>
      </c>
      <c r="K22" s="16">
        <v>16</v>
      </c>
      <c r="L22" s="15">
        <v>3007</v>
      </c>
      <c r="M22" s="16">
        <v>21</v>
      </c>
      <c r="N22" s="17">
        <v>3008</v>
      </c>
      <c r="O22" s="13">
        <v>15</v>
      </c>
      <c r="P22" s="12">
        <f t="shared" si="2"/>
        <v>52</v>
      </c>
      <c r="T22" s="18">
        <v>10010026</v>
      </c>
      <c r="U22" s="12" t="s">
        <v>230</v>
      </c>
      <c r="V22" s="13" t="str">
        <f t="shared" si="3"/>
        <v>3006_4,3007_3,3008_3</v>
      </c>
      <c r="W22" s="12">
        <f t="shared" si="9"/>
        <v>720</v>
      </c>
      <c r="X22" s="12">
        <v>0</v>
      </c>
      <c r="Y22" s="12">
        <v>45</v>
      </c>
    </row>
    <row r="23" spans="1:25">
      <c r="A23" s="20">
        <v>10010019</v>
      </c>
      <c r="B23" s="14" t="s">
        <v>289</v>
      </c>
      <c r="C23" s="15" t="s">
        <v>110</v>
      </c>
      <c r="D23" s="16">
        <v>29</v>
      </c>
      <c r="E23" s="17">
        <v>40000</v>
      </c>
      <c r="F23" s="12" t="str">
        <f t="shared" si="0"/>
        <v>3006_15,3007_24,3008_16</v>
      </c>
      <c r="G23" s="12">
        <v>18000</v>
      </c>
      <c r="H23" s="12">
        <f t="shared" si="1"/>
        <v>135</v>
      </c>
      <c r="I23" s="12">
        <f t="shared" si="4"/>
        <v>1560</v>
      </c>
      <c r="J23" s="13">
        <v>3006</v>
      </c>
      <c r="K23" s="16">
        <v>15</v>
      </c>
      <c r="L23" s="15">
        <v>3007</v>
      </c>
      <c r="M23" s="16">
        <v>24</v>
      </c>
      <c r="N23" s="17">
        <v>3008</v>
      </c>
      <c r="O23" s="13">
        <v>16</v>
      </c>
      <c r="P23" s="12">
        <f t="shared" si="2"/>
        <v>55</v>
      </c>
      <c r="T23" s="18">
        <v>10010027</v>
      </c>
      <c r="U23" s="12" t="s">
        <v>302</v>
      </c>
      <c r="V23" s="13" t="str">
        <f t="shared" si="3"/>
        <v>3006_38,3007_40,3008_37</v>
      </c>
      <c r="W23" s="12">
        <f t="shared" si="9"/>
        <v>156000</v>
      </c>
      <c r="X23" s="12">
        <v>0</v>
      </c>
      <c r="Y23" s="12">
        <v>220</v>
      </c>
    </row>
    <row r="24" spans="1:25">
      <c r="A24" s="20">
        <v>10010136</v>
      </c>
      <c r="B24" s="14" t="s">
        <v>290</v>
      </c>
      <c r="C24" s="15" t="s">
        <v>111</v>
      </c>
      <c r="D24" s="16">
        <v>30</v>
      </c>
      <c r="E24" s="17">
        <v>50000</v>
      </c>
      <c r="F24" s="12" t="str">
        <f t="shared" si="0"/>
        <v>3006_21,3007_24,3008_15</v>
      </c>
      <c r="G24" s="12">
        <v>24000</v>
      </c>
      <c r="H24" s="12">
        <f t="shared" si="1"/>
        <v>140</v>
      </c>
      <c r="I24" s="12">
        <f t="shared" si="4"/>
        <v>1700</v>
      </c>
      <c r="J24" s="13">
        <v>3006</v>
      </c>
      <c r="K24" s="16">
        <v>21</v>
      </c>
      <c r="L24" s="15">
        <v>3007</v>
      </c>
      <c r="M24" s="16">
        <v>24</v>
      </c>
      <c r="N24" s="17">
        <v>3008</v>
      </c>
      <c r="O24" s="13">
        <v>15</v>
      </c>
      <c r="P24" s="12">
        <f t="shared" si="2"/>
        <v>60</v>
      </c>
      <c r="T24" s="18">
        <v>10010028</v>
      </c>
      <c r="U24" s="12" t="s">
        <v>300</v>
      </c>
      <c r="V24" s="13" t="str">
        <f t="shared" si="3"/>
        <v>3006_25,3007_40,3008_40</v>
      </c>
      <c r="W24" s="12">
        <f t="shared" si="9"/>
        <v>132000</v>
      </c>
      <c r="X24" s="12">
        <v>0</v>
      </c>
      <c r="Y24" s="12">
        <v>205</v>
      </c>
    </row>
    <row r="25" spans="1:25">
      <c r="A25" s="20">
        <v>10010133</v>
      </c>
      <c r="B25" s="14" t="s">
        <v>291</v>
      </c>
      <c r="C25" s="15" t="s">
        <v>116</v>
      </c>
      <c r="D25" s="16">
        <v>32</v>
      </c>
      <c r="E25" s="17">
        <v>60000</v>
      </c>
      <c r="F25" s="12" t="str">
        <f t="shared" si="0"/>
        <v>3006_20,3007_20,3008_25</v>
      </c>
      <c r="G25" s="12">
        <v>36000</v>
      </c>
      <c r="H25" s="12">
        <f t="shared" si="1"/>
        <v>150</v>
      </c>
      <c r="I25" s="12">
        <f t="shared" si="4"/>
        <v>1850</v>
      </c>
      <c r="J25" s="13">
        <v>3006</v>
      </c>
      <c r="K25" s="16">
        <v>20</v>
      </c>
      <c r="L25" s="15">
        <v>3007</v>
      </c>
      <c r="M25" s="16">
        <v>20</v>
      </c>
      <c r="N25" s="17">
        <v>3008</v>
      </c>
      <c r="O25" s="13">
        <v>25</v>
      </c>
      <c r="P25" s="12">
        <f t="shared" si="2"/>
        <v>65</v>
      </c>
      <c r="T25" s="18">
        <v>10010029</v>
      </c>
      <c r="U25" s="12" t="s">
        <v>294</v>
      </c>
      <c r="V25" s="13" t="str">
        <f t="shared" si="3"/>
        <v>3006_28,3007_21,3008_31</v>
      </c>
      <c r="W25" s="12">
        <f t="shared" si="9"/>
        <v>72000</v>
      </c>
      <c r="X25" s="12">
        <v>0</v>
      </c>
      <c r="Y25" s="12">
        <v>170</v>
      </c>
    </row>
    <row r="26" spans="1:25">
      <c r="A26" s="20">
        <v>10010123</v>
      </c>
      <c r="B26" s="14" t="s">
        <v>292</v>
      </c>
      <c r="C26" s="15" t="s">
        <v>117</v>
      </c>
      <c r="D26" s="16">
        <v>33</v>
      </c>
      <c r="E26" s="17">
        <v>80000</v>
      </c>
      <c r="F26" s="12" t="str">
        <f t="shared" si="0"/>
        <v>3006_25,3007_20,3008_25</v>
      </c>
      <c r="G26" s="12">
        <v>48000</v>
      </c>
      <c r="H26" s="12">
        <f t="shared" si="1"/>
        <v>155</v>
      </c>
      <c r="I26" s="12">
        <f t="shared" si="4"/>
        <v>2005</v>
      </c>
      <c r="J26" s="13">
        <v>3006</v>
      </c>
      <c r="K26" s="16">
        <v>25</v>
      </c>
      <c r="L26" s="15">
        <v>3007</v>
      </c>
      <c r="M26" s="16">
        <v>20</v>
      </c>
      <c r="N26" s="17">
        <v>3008</v>
      </c>
      <c r="O26" s="13">
        <v>25</v>
      </c>
      <c r="P26" s="12">
        <f t="shared" si="2"/>
        <v>70</v>
      </c>
      <c r="T26" s="18">
        <v>10010031</v>
      </c>
      <c r="U26" s="12" t="s">
        <v>240</v>
      </c>
      <c r="V26" s="13" t="str">
        <f t="shared" si="3"/>
        <v>0</v>
      </c>
      <c r="W26" s="12">
        <v>300</v>
      </c>
      <c r="X26" s="12">
        <v>0</v>
      </c>
      <c r="Y26" s="12">
        <v>0</v>
      </c>
    </row>
    <row r="27" spans="1:25">
      <c r="A27" s="20">
        <v>10010141</v>
      </c>
      <c r="B27" s="14" t="s">
        <v>293</v>
      </c>
      <c r="C27" s="15" t="s">
        <v>118</v>
      </c>
      <c r="D27" s="16">
        <v>34</v>
      </c>
      <c r="E27" s="17">
        <v>100000</v>
      </c>
      <c r="F27" s="12" t="str">
        <f t="shared" si="0"/>
        <v>3006_28,3007_24,3008_23</v>
      </c>
      <c r="G27" s="12">
        <v>60000</v>
      </c>
      <c r="H27" s="12">
        <f t="shared" si="1"/>
        <v>160</v>
      </c>
      <c r="I27" s="12">
        <f t="shared" si="4"/>
        <v>2165</v>
      </c>
      <c r="J27" s="13">
        <v>3006</v>
      </c>
      <c r="K27" s="16">
        <v>28</v>
      </c>
      <c r="L27" s="15">
        <v>3007</v>
      </c>
      <c r="M27" s="16">
        <v>24</v>
      </c>
      <c r="N27" s="17">
        <v>3008</v>
      </c>
      <c r="O27" s="13">
        <v>23</v>
      </c>
      <c r="P27" s="12">
        <f t="shared" si="2"/>
        <v>75</v>
      </c>
      <c r="T27" s="18">
        <v>10010032</v>
      </c>
      <c r="U27" s="12" t="s">
        <v>241</v>
      </c>
      <c r="V27" s="13" t="str">
        <f t="shared" si="3"/>
        <v>0</v>
      </c>
      <c r="W27" s="12">
        <v>40</v>
      </c>
      <c r="X27" s="12">
        <v>0</v>
      </c>
      <c r="Y27" s="12">
        <v>0</v>
      </c>
    </row>
    <row r="28" spans="1:25">
      <c r="A28" s="20">
        <v>10010029</v>
      </c>
      <c r="B28" s="14" t="s">
        <v>294</v>
      </c>
      <c r="C28" s="15" t="s">
        <v>119</v>
      </c>
      <c r="D28" s="16">
        <v>36</v>
      </c>
      <c r="E28" s="17">
        <v>120000</v>
      </c>
      <c r="F28" s="12" t="str">
        <f t="shared" si="0"/>
        <v>3006_28,3007_21,3008_31</v>
      </c>
      <c r="G28" s="12">
        <v>72000</v>
      </c>
      <c r="H28" s="12">
        <f t="shared" si="1"/>
        <v>170</v>
      </c>
      <c r="I28" s="12">
        <f t="shared" si="4"/>
        <v>2335</v>
      </c>
      <c r="J28" s="13">
        <v>3006</v>
      </c>
      <c r="K28" s="16">
        <v>28</v>
      </c>
      <c r="L28" s="15">
        <v>3007</v>
      </c>
      <c r="M28" s="16">
        <v>21</v>
      </c>
      <c r="N28" s="17">
        <v>3008</v>
      </c>
      <c r="O28" s="13">
        <v>31</v>
      </c>
      <c r="P28" s="12">
        <f t="shared" si="2"/>
        <v>80</v>
      </c>
      <c r="T28" s="18">
        <v>10010033</v>
      </c>
      <c r="U28" s="12" t="s">
        <v>242</v>
      </c>
      <c r="V28" s="13" t="str">
        <f t="shared" si="3"/>
        <v>0</v>
      </c>
      <c r="W28" s="12">
        <v>20</v>
      </c>
      <c r="X28" s="12">
        <v>0</v>
      </c>
      <c r="Y28" s="12">
        <v>0</v>
      </c>
    </row>
    <row r="29" spans="1:25">
      <c r="A29" s="20">
        <v>10010121</v>
      </c>
      <c r="B29" s="14" t="s">
        <v>296</v>
      </c>
      <c r="C29" s="15" t="s">
        <v>121</v>
      </c>
      <c r="D29" s="16">
        <v>37</v>
      </c>
      <c r="E29" s="17">
        <v>150000</v>
      </c>
      <c r="F29" s="12" t="str">
        <f t="shared" si="0"/>
        <v>3006_26,3007_19,3008_40</v>
      </c>
      <c r="G29" s="12">
        <v>84000</v>
      </c>
      <c r="H29" s="12">
        <f t="shared" si="1"/>
        <v>175</v>
      </c>
      <c r="I29" s="12">
        <f t="shared" si="4"/>
        <v>2510</v>
      </c>
      <c r="J29" s="13">
        <v>3006</v>
      </c>
      <c r="K29" s="16">
        <v>26</v>
      </c>
      <c r="L29" s="15">
        <v>3007</v>
      </c>
      <c r="M29" s="16">
        <v>19</v>
      </c>
      <c r="N29" s="17">
        <v>3008</v>
      </c>
      <c r="O29" s="13">
        <v>40</v>
      </c>
      <c r="P29" s="12">
        <f t="shared" si="2"/>
        <v>85</v>
      </c>
      <c r="T29" s="18">
        <v>10010034</v>
      </c>
      <c r="U29" s="12" t="s">
        <v>243</v>
      </c>
      <c r="V29" s="13" t="str">
        <f t="shared" si="3"/>
        <v>0</v>
      </c>
      <c r="W29" s="12">
        <v>600</v>
      </c>
      <c r="X29" s="12">
        <v>0</v>
      </c>
      <c r="Y29" s="12">
        <v>0</v>
      </c>
    </row>
    <row r="30" spans="1:25">
      <c r="A30" s="20">
        <v>10010015</v>
      </c>
      <c r="B30" s="14" t="s">
        <v>297</v>
      </c>
      <c r="C30" s="15" t="s">
        <v>122</v>
      </c>
      <c r="D30" s="16">
        <v>40</v>
      </c>
      <c r="E30" s="17">
        <v>180000</v>
      </c>
      <c r="F30" s="12" t="str">
        <f t="shared" si="0"/>
        <v>3006_30,3007_24,3008_36</v>
      </c>
      <c r="G30" s="12">
        <v>96000</v>
      </c>
      <c r="H30" s="12">
        <f t="shared" si="1"/>
        <v>185</v>
      </c>
      <c r="I30" s="12">
        <f t="shared" si="4"/>
        <v>2695</v>
      </c>
      <c r="J30" s="13">
        <v>3006</v>
      </c>
      <c r="K30" s="16">
        <v>30</v>
      </c>
      <c r="L30" s="15">
        <v>3007</v>
      </c>
      <c r="M30" s="16">
        <v>24</v>
      </c>
      <c r="N30" s="17">
        <v>3008</v>
      </c>
      <c r="O30" s="13">
        <v>36</v>
      </c>
      <c r="P30" s="12">
        <f t="shared" si="2"/>
        <v>90</v>
      </c>
      <c r="T30" s="18">
        <v>10010035</v>
      </c>
      <c r="U30" s="12" t="s">
        <v>311</v>
      </c>
      <c r="V30" s="13" t="str">
        <f t="shared" si="3"/>
        <v>0</v>
      </c>
      <c r="W30" s="12">
        <v>900</v>
      </c>
      <c r="X30" s="12">
        <v>0</v>
      </c>
      <c r="Y30" s="12">
        <v>0</v>
      </c>
    </row>
    <row r="31" spans="1:25">
      <c r="A31" s="20">
        <v>10010150</v>
      </c>
      <c r="B31" s="14" t="s">
        <v>298</v>
      </c>
      <c r="C31" s="15" t="s">
        <v>123</v>
      </c>
      <c r="D31" s="16">
        <v>42</v>
      </c>
      <c r="E31" s="17">
        <v>220000</v>
      </c>
      <c r="F31" s="12" t="str">
        <f t="shared" si="0"/>
        <v>3006_29,3007_30,3008_36</v>
      </c>
      <c r="G31" s="12">
        <v>108000</v>
      </c>
      <c r="H31" s="12">
        <f t="shared" si="1"/>
        <v>190</v>
      </c>
      <c r="I31" s="12">
        <f t="shared" si="4"/>
        <v>2885</v>
      </c>
      <c r="J31" s="13">
        <v>3006</v>
      </c>
      <c r="K31" s="16">
        <v>29</v>
      </c>
      <c r="L31" s="15">
        <v>3007</v>
      </c>
      <c r="M31" s="16">
        <v>30</v>
      </c>
      <c r="N31" s="17">
        <v>3008</v>
      </c>
      <c r="O31" s="13">
        <v>36</v>
      </c>
      <c r="P31" s="12">
        <f t="shared" si="2"/>
        <v>95</v>
      </c>
      <c r="T31" s="18">
        <v>10010036</v>
      </c>
      <c r="U31" s="12" t="s">
        <v>375</v>
      </c>
      <c r="V31" s="13" t="str">
        <f t="shared" si="3"/>
        <v>0</v>
      </c>
      <c r="W31" s="12">
        <v>60</v>
      </c>
      <c r="X31" s="12">
        <v>0</v>
      </c>
      <c r="Y31" s="12">
        <v>0</v>
      </c>
    </row>
    <row r="32" spans="1:25">
      <c r="A32" s="20">
        <v>10010126</v>
      </c>
      <c r="B32" s="14" t="s">
        <v>299</v>
      </c>
      <c r="C32" s="15" t="s">
        <v>124</v>
      </c>
      <c r="D32" s="16">
        <v>46</v>
      </c>
      <c r="E32" s="17">
        <v>280000</v>
      </c>
      <c r="F32" s="12" t="str">
        <f t="shared" si="0"/>
        <v>3006_25,3007_35,3008_40</v>
      </c>
      <c r="G32" s="12">
        <v>120000</v>
      </c>
      <c r="H32" s="12">
        <f t="shared" si="1"/>
        <v>200</v>
      </c>
      <c r="I32" s="12">
        <f t="shared" si="4"/>
        <v>3085</v>
      </c>
      <c r="J32" s="13">
        <v>3006</v>
      </c>
      <c r="K32" s="16">
        <v>25</v>
      </c>
      <c r="L32" s="15">
        <v>3007</v>
      </c>
      <c r="M32" s="16">
        <v>35</v>
      </c>
      <c r="N32" s="17">
        <v>3008</v>
      </c>
      <c r="O32" s="13">
        <v>40</v>
      </c>
      <c r="P32" s="12">
        <f t="shared" si="2"/>
        <v>100</v>
      </c>
      <c r="T32" s="18">
        <v>10010037</v>
      </c>
      <c r="U32" s="12" t="s">
        <v>244</v>
      </c>
      <c r="V32" s="13" t="str">
        <f t="shared" si="3"/>
        <v>0</v>
      </c>
      <c r="W32" s="12">
        <v>90</v>
      </c>
      <c r="X32" s="12">
        <v>0</v>
      </c>
      <c r="Y32" s="12">
        <v>0</v>
      </c>
    </row>
    <row r="33" spans="1:25">
      <c r="A33" s="20">
        <v>10010028</v>
      </c>
      <c r="B33" s="14" t="s">
        <v>300</v>
      </c>
      <c r="C33" s="15" t="s">
        <v>125</v>
      </c>
      <c r="D33" s="16">
        <v>48</v>
      </c>
      <c r="E33" s="17">
        <v>300000</v>
      </c>
      <c r="F33" s="12" t="str">
        <f t="shared" si="0"/>
        <v>3006_25,3007_40,3008_40</v>
      </c>
      <c r="G33" s="12">
        <v>132000</v>
      </c>
      <c r="H33" s="12">
        <f t="shared" si="1"/>
        <v>205</v>
      </c>
      <c r="I33" s="12">
        <f t="shared" si="4"/>
        <v>3290</v>
      </c>
      <c r="J33" s="13">
        <v>3006</v>
      </c>
      <c r="K33" s="16">
        <v>25</v>
      </c>
      <c r="L33" s="15">
        <v>3007</v>
      </c>
      <c r="M33" s="16">
        <v>40</v>
      </c>
      <c r="N33" s="17">
        <v>3008</v>
      </c>
      <c r="O33" s="13">
        <v>40</v>
      </c>
      <c r="P33" s="12">
        <f t="shared" si="2"/>
        <v>105</v>
      </c>
      <c r="T33" s="18">
        <v>10010038</v>
      </c>
      <c r="U33" s="12" t="s">
        <v>316</v>
      </c>
      <c r="V33" s="13" t="str">
        <f t="shared" si="3"/>
        <v>0</v>
      </c>
      <c r="W33" s="12">
        <v>1800</v>
      </c>
      <c r="X33" s="12">
        <v>0</v>
      </c>
      <c r="Y33" s="12">
        <v>0</v>
      </c>
    </row>
    <row r="34" spans="1:25">
      <c r="A34" s="20">
        <v>10010160</v>
      </c>
      <c r="B34" s="14" t="s">
        <v>301</v>
      </c>
      <c r="C34" s="15" t="s">
        <v>126</v>
      </c>
      <c r="D34" s="16">
        <v>52</v>
      </c>
      <c r="E34" s="17">
        <v>320000</v>
      </c>
      <c r="F34" s="12" t="str">
        <f t="shared" si="0"/>
        <v>3006_40,3007_38,3008_32</v>
      </c>
      <c r="G34" s="12">
        <v>144000</v>
      </c>
      <c r="H34" s="12">
        <f t="shared" si="1"/>
        <v>215</v>
      </c>
      <c r="I34" s="12">
        <f t="shared" si="4"/>
        <v>3505</v>
      </c>
      <c r="J34" s="13">
        <v>3006</v>
      </c>
      <c r="K34" s="16">
        <v>40</v>
      </c>
      <c r="L34" s="15">
        <v>3007</v>
      </c>
      <c r="M34" s="16">
        <v>38</v>
      </c>
      <c r="N34" s="17">
        <v>3008</v>
      </c>
      <c r="O34" s="13">
        <v>32</v>
      </c>
      <c r="P34" s="12">
        <f t="shared" si="2"/>
        <v>110</v>
      </c>
      <c r="T34" s="18">
        <v>10010039</v>
      </c>
      <c r="U34" s="12" t="s">
        <v>376</v>
      </c>
      <c r="V34" s="13" t="str">
        <f t="shared" si="3"/>
        <v>0</v>
      </c>
      <c r="W34" s="12">
        <v>120</v>
      </c>
      <c r="X34" s="12">
        <v>0</v>
      </c>
      <c r="Y34" s="12">
        <v>0</v>
      </c>
    </row>
    <row r="35" spans="1:25">
      <c r="A35" s="20">
        <v>10010027</v>
      </c>
      <c r="B35" s="14" t="s">
        <v>302</v>
      </c>
      <c r="C35" s="15" t="s">
        <v>127</v>
      </c>
      <c r="D35" s="16">
        <v>54</v>
      </c>
      <c r="E35" s="17">
        <v>350000</v>
      </c>
      <c r="F35" s="12" t="str">
        <f t="shared" si="0"/>
        <v>3006_38,3007_40,3008_37</v>
      </c>
      <c r="G35" s="12">
        <v>156000</v>
      </c>
      <c r="H35" s="12">
        <f t="shared" si="1"/>
        <v>220</v>
      </c>
      <c r="I35" s="12">
        <f t="shared" si="4"/>
        <v>3725</v>
      </c>
      <c r="J35" s="13">
        <v>3006</v>
      </c>
      <c r="K35" s="16">
        <v>38</v>
      </c>
      <c r="L35" s="15">
        <v>3007</v>
      </c>
      <c r="M35" s="16">
        <v>40</v>
      </c>
      <c r="N35" s="17">
        <v>3008</v>
      </c>
      <c r="O35" s="13">
        <v>37</v>
      </c>
      <c r="P35" s="12">
        <f t="shared" si="2"/>
        <v>115</v>
      </c>
      <c r="T35" s="18">
        <v>10010040</v>
      </c>
      <c r="U35" s="12" t="s">
        <v>377</v>
      </c>
      <c r="V35" s="13" t="str">
        <f t="shared" si="3"/>
        <v>0</v>
      </c>
      <c r="W35" s="12">
        <v>2400</v>
      </c>
      <c r="X35" s="12">
        <v>0</v>
      </c>
      <c r="Y35" s="12">
        <v>0</v>
      </c>
    </row>
    <row r="36" spans="1:25">
      <c r="A36" s="20">
        <v>10010125</v>
      </c>
      <c r="B36" s="14" t="s">
        <v>303</v>
      </c>
      <c r="C36" s="15" t="s">
        <v>128</v>
      </c>
      <c r="D36" s="16">
        <v>58</v>
      </c>
      <c r="E36" s="17">
        <v>380000</v>
      </c>
      <c r="F36" s="12" t="str">
        <f t="shared" si="0"/>
        <v>3006_40,3007_40,3008_40</v>
      </c>
      <c r="G36" s="12">
        <v>168000</v>
      </c>
      <c r="H36" s="12">
        <f t="shared" si="1"/>
        <v>240</v>
      </c>
      <c r="I36" s="12">
        <f t="shared" si="4"/>
        <v>3965</v>
      </c>
      <c r="J36" s="13">
        <v>3006</v>
      </c>
      <c r="K36" s="16">
        <v>40</v>
      </c>
      <c r="L36" s="15">
        <v>3007</v>
      </c>
      <c r="M36" s="16">
        <v>40</v>
      </c>
      <c r="N36" s="17">
        <v>3008</v>
      </c>
      <c r="O36" s="13">
        <v>40</v>
      </c>
      <c r="P36" s="12">
        <f t="shared" si="2"/>
        <v>120</v>
      </c>
      <c r="T36" s="18">
        <v>10010041</v>
      </c>
      <c r="U36" s="12" t="s">
        <v>245</v>
      </c>
      <c r="V36" s="13" t="str">
        <f t="shared" si="3"/>
        <v>0</v>
      </c>
      <c r="W36" s="12">
        <v>0</v>
      </c>
      <c r="X36" s="12">
        <v>0</v>
      </c>
      <c r="Y36" s="12">
        <v>0</v>
      </c>
    </row>
    <row r="37" spans="1:25">
      <c r="A37" s="1">
        <v>100</v>
      </c>
      <c r="F37" s="13" t="s">
        <v>471</v>
      </c>
      <c r="G37" s="13"/>
      <c r="H37" s="13"/>
      <c r="I37" s="13"/>
      <c r="J37" s="13">
        <v>3003</v>
      </c>
      <c r="L37" s="13">
        <v>3004</v>
      </c>
      <c r="M37" s="17">
        <v>1</v>
      </c>
      <c r="N37" s="13">
        <v>3005</v>
      </c>
      <c r="O37" s="13">
        <v>1</v>
      </c>
      <c r="P37" s="12">
        <f t="shared" si="2"/>
        <v>2</v>
      </c>
      <c r="R37" s="13">
        <v>1</v>
      </c>
      <c r="S37" s="13">
        <v>1</v>
      </c>
      <c r="T37" s="18">
        <v>10010042</v>
      </c>
      <c r="U37" s="12" t="s">
        <v>378</v>
      </c>
      <c r="V37" s="13" t="str">
        <f t="shared" si="3"/>
        <v>0</v>
      </c>
      <c r="W37" s="12">
        <v>36000</v>
      </c>
      <c r="X37" s="12">
        <v>0</v>
      </c>
      <c r="Y37" s="12">
        <v>0</v>
      </c>
    </row>
    <row r="38" spans="1:25">
      <c r="A38" s="1">
        <v>120</v>
      </c>
      <c r="F38" s="13" t="s">
        <v>472</v>
      </c>
      <c r="G38" s="13"/>
      <c r="H38" s="13"/>
      <c r="I38" s="13"/>
      <c r="J38" s="13">
        <v>3003</v>
      </c>
      <c r="K38" s="13">
        <v>1</v>
      </c>
      <c r="L38" s="13">
        <v>3004</v>
      </c>
      <c r="M38" s="17">
        <v>1</v>
      </c>
      <c r="N38" s="13">
        <v>3005</v>
      </c>
      <c r="O38" s="13">
        <v>1</v>
      </c>
      <c r="P38" s="12">
        <f t="shared" si="2"/>
        <v>3</v>
      </c>
      <c r="Q38" s="13">
        <v>1</v>
      </c>
      <c r="R38" s="13">
        <v>2</v>
      </c>
      <c r="S38" s="13">
        <v>2</v>
      </c>
      <c r="T38" s="18">
        <v>10010043</v>
      </c>
      <c r="U38" s="12" t="s">
        <v>379</v>
      </c>
      <c r="V38" s="13" t="str">
        <f t="shared" si="3"/>
        <v>0</v>
      </c>
      <c r="W38" s="12">
        <v>36000</v>
      </c>
      <c r="X38" s="12">
        <v>0</v>
      </c>
      <c r="Y38" s="12">
        <v>0</v>
      </c>
    </row>
    <row r="39" spans="1:25">
      <c r="A39" s="1">
        <v>140</v>
      </c>
      <c r="F39" s="13" t="s">
        <v>473</v>
      </c>
      <c r="G39" s="13"/>
      <c r="H39" s="13"/>
      <c r="I39" s="13"/>
      <c r="J39" s="13">
        <v>3003</v>
      </c>
      <c r="K39" s="13">
        <v>3</v>
      </c>
      <c r="L39" s="13">
        <v>3004</v>
      </c>
      <c r="M39" s="17">
        <v>3</v>
      </c>
      <c r="N39" s="13">
        <v>3005</v>
      </c>
      <c r="O39" s="13">
        <v>3</v>
      </c>
      <c r="P39" s="12">
        <f t="shared" si="2"/>
        <v>9</v>
      </c>
      <c r="Q39" s="13">
        <f>K39+Q38</f>
        <v>4</v>
      </c>
      <c r="R39" s="13">
        <f>M39+R38</f>
        <v>5</v>
      </c>
      <c r="S39" s="13">
        <f>O39+S38</f>
        <v>5</v>
      </c>
      <c r="T39" s="18">
        <v>10010044</v>
      </c>
      <c r="U39" s="12" t="s">
        <v>380</v>
      </c>
      <c r="V39" s="13" t="str">
        <f t="shared" si="3"/>
        <v>0</v>
      </c>
      <c r="W39" s="12">
        <v>36000</v>
      </c>
      <c r="X39" s="12">
        <v>0</v>
      </c>
      <c r="Y39" s="12">
        <v>0</v>
      </c>
    </row>
    <row r="40" spans="1:25">
      <c r="A40" s="1">
        <v>160</v>
      </c>
      <c r="F40" s="13" t="s">
        <v>474</v>
      </c>
      <c r="G40" s="13"/>
      <c r="H40" s="13"/>
      <c r="I40" s="13"/>
      <c r="J40" s="13">
        <v>3003</v>
      </c>
      <c r="K40" s="13">
        <v>5</v>
      </c>
      <c r="L40" s="13">
        <v>3004</v>
      </c>
      <c r="M40" s="17">
        <v>5</v>
      </c>
      <c r="N40" s="13">
        <v>3005</v>
      </c>
      <c r="O40" s="13">
        <v>5</v>
      </c>
      <c r="P40" s="12">
        <f t="shared" si="2"/>
        <v>15</v>
      </c>
      <c r="Q40" s="13">
        <f t="shared" ref="Q40:Q52" si="10">K40+Q39</f>
        <v>9</v>
      </c>
      <c r="R40" s="13">
        <f t="shared" ref="R40:R52" si="11">M40+R39</f>
        <v>10</v>
      </c>
      <c r="S40" s="13">
        <f t="shared" ref="S40:S52" si="12">O40+S39</f>
        <v>10</v>
      </c>
      <c r="T40" s="18">
        <v>10010045</v>
      </c>
      <c r="U40" s="12" t="s">
        <v>381</v>
      </c>
      <c r="V40" s="13" t="str">
        <f t="shared" si="3"/>
        <v>0</v>
      </c>
      <c r="W40" s="12">
        <v>36000</v>
      </c>
      <c r="X40" s="12">
        <v>0</v>
      </c>
      <c r="Y40" s="12">
        <v>0</v>
      </c>
    </row>
    <row r="41" spans="1:25">
      <c r="A41" s="1">
        <v>180</v>
      </c>
      <c r="F41" s="13" t="s">
        <v>475</v>
      </c>
      <c r="G41" s="13"/>
      <c r="H41" s="13"/>
      <c r="I41" s="13"/>
      <c r="J41" s="13">
        <v>3003</v>
      </c>
      <c r="K41" s="13">
        <v>6</v>
      </c>
      <c r="L41" s="13">
        <v>3004</v>
      </c>
      <c r="M41" s="17">
        <v>6</v>
      </c>
      <c r="N41" s="13">
        <v>3005</v>
      </c>
      <c r="O41" s="13">
        <v>6</v>
      </c>
      <c r="P41" s="12">
        <f t="shared" si="2"/>
        <v>18</v>
      </c>
      <c r="Q41" s="13">
        <f t="shared" si="10"/>
        <v>15</v>
      </c>
      <c r="R41" s="13">
        <f t="shared" si="11"/>
        <v>16</v>
      </c>
      <c r="S41" s="13">
        <f t="shared" si="12"/>
        <v>16</v>
      </c>
      <c r="T41" s="18">
        <v>10010046</v>
      </c>
      <c r="U41" s="12" t="s">
        <v>382</v>
      </c>
      <c r="V41" s="13" t="str">
        <f t="shared" si="3"/>
        <v>0</v>
      </c>
      <c r="W41" s="12">
        <v>36000</v>
      </c>
      <c r="X41" s="12">
        <v>0</v>
      </c>
      <c r="Y41" s="12">
        <v>0</v>
      </c>
    </row>
    <row r="42" spans="1:25">
      <c r="A42" s="1">
        <v>200</v>
      </c>
      <c r="F42" s="13" t="s">
        <v>476</v>
      </c>
      <c r="G42" s="13"/>
      <c r="H42" s="13"/>
      <c r="I42" s="13"/>
      <c r="J42" s="13">
        <v>3003</v>
      </c>
      <c r="K42" s="13">
        <v>8</v>
      </c>
      <c r="L42" s="13">
        <v>3004</v>
      </c>
      <c r="M42" s="17">
        <v>8</v>
      </c>
      <c r="N42" s="13">
        <v>3005</v>
      </c>
      <c r="O42" s="13">
        <v>8</v>
      </c>
      <c r="P42" s="12">
        <f t="shared" si="2"/>
        <v>24</v>
      </c>
      <c r="Q42" s="13">
        <f t="shared" si="10"/>
        <v>23</v>
      </c>
      <c r="R42" s="13">
        <f t="shared" si="11"/>
        <v>24</v>
      </c>
      <c r="S42" s="13">
        <f t="shared" si="12"/>
        <v>24</v>
      </c>
      <c r="T42" s="18">
        <v>10010047</v>
      </c>
      <c r="U42" s="12" t="s">
        <v>383</v>
      </c>
      <c r="V42" s="13" t="str">
        <f t="shared" si="3"/>
        <v>0</v>
      </c>
      <c r="W42" s="12">
        <v>36000</v>
      </c>
      <c r="X42" s="12">
        <v>0</v>
      </c>
      <c r="Y42" s="12">
        <v>0</v>
      </c>
    </row>
    <row r="43" spans="1:25">
      <c r="A43" s="1">
        <v>220</v>
      </c>
      <c r="F43" s="13" t="s">
        <v>477</v>
      </c>
      <c r="G43" s="13"/>
      <c r="H43" s="13"/>
      <c r="I43" s="13"/>
      <c r="J43" s="13">
        <v>3003</v>
      </c>
      <c r="K43" s="13">
        <v>10</v>
      </c>
      <c r="L43" s="13">
        <v>3004</v>
      </c>
      <c r="M43" s="17">
        <v>10</v>
      </c>
      <c r="N43" s="13">
        <v>3005</v>
      </c>
      <c r="O43" s="13">
        <v>10</v>
      </c>
      <c r="P43" s="12">
        <f t="shared" si="2"/>
        <v>30</v>
      </c>
      <c r="Q43" s="13">
        <f t="shared" si="10"/>
        <v>33</v>
      </c>
      <c r="R43" s="13">
        <f t="shared" si="11"/>
        <v>34</v>
      </c>
      <c r="S43" s="13">
        <f t="shared" si="12"/>
        <v>34</v>
      </c>
      <c r="T43" s="18">
        <v>10010048</v>
      </c>
      <c r="U43" s="12" t="s">
        <v>384</v>
      </c>
      <c r="V43" s="13" t="str">
        <f t="shared" si="3"/>
        <v>0</v>
      </c>
      <c r="W43" s="12">
        <v>36000</v>
      </c>
      <c r="X43" s="12">
        <v>0</v>
      </c>
      <c r="Y43" s="12">
        <v>0</v>
      </c>
    </row>
    <row r="44" spans="1:25">
      <c r="A44" s="1">
        <v>240</v>
      </c>
      <c r="F44" s="13" t="s">
        <v>478</v>
      </c>
      <c r="G44" s="13"/>
      <c r="H44" s="13"/>
      <c r="I44" s="13"/>
      <c r="J44" s="13">
        <v>3003</v>
      </c>
      <c r="K44" s="13">
        <v>12</v>
      </c>
      <c r="L44" s="13">
        <v>3004</v>
      </c>
      <c r="M44" s="13">
        <v>12</v>
      </c>
      <c r="N44" s="13">
        <v>3005</v>
      </c>
      <c r="O44" s="13">
        <v>12</v>
      </c>
      <c r="P44" s="12">
        <f t="shared" si="2"/>
        <v>36</v>
      </c>
      <c r="Q44" s="13">
        <f t="shared" si="10"/>
        <v>45</v>
      </c>
      <c r="R44" s="13">
        <f t="shared" si="11"/>
        <v>46</v>
      </c>
      <c r="S44" s="13">
        <f t="shared" si="12"/>
        <v>46</v>
      </c>
      <c r="T44" s="18">
        <v>10010052</v>
      </c>
      <c r="U44" s="12" t="s">
        <v>385</v>
      </c>
      <c r="V44" s="13" t="str">
        <f t="shared" si="3"/>
        <v>0</v>
      </c>
      <c r="W44" s="12">
        <v>21600</v>
      </c>
      <c r="X44" s="12">
        <v>0</v>
      </c>
      <c r="Y44" s="12">
        <v>85</v>
      </c>
    </row>
    <row r="45" spans="1:25">
      <c r="A45" s="1">
        <v>260</v>
      </c>
      <c r="F45" s="13" t="s">
        <v>479</v>
      </c>
      <c r="G45" s="13"/>
      <c r="H45" s="13"/>
      <c r="I45" s="13"/>
      <c r="J45" s="13">
        <v>3003</v>
      </c>
      <c r="K45" s="13">
        <v>14</v>
      </c>
      <c r="L45" s="13">
        <v>3004</v>
      </c>
      <c r="M45" s="13">
        <v>14</v>
      </c>
      <c r="N45" s="13">
        <v>3005</v>
      </c>
      <c r="O45" s="13">
        <v>14</v>
      </c>
      <c r="P45" s="12">
        <f t="shared" si="2"/>
        <v>42</v>
      </c>
      <c r="Q45" s="13">
        <f t="shared" si="10"/>
        <v>59</v>
      </c>
      <c r="R45" s="13">
        <f t="shared" si="11"/>
        <v>60</v>
      </c>
      <c r="S45" s="13">
        <f t="shared" si="12"/>
        <v>60</v>
      </c>
      <c r="T45" s="18">
        <v>10010053</v>
      </c>
      <c r="U45" s="12" t="s">
        <v>387</v>
      </c>
      <c r="V45" s="13" t="str">
        <f t="shared" si="3"/>
        <v>0</v>
      </c>
      <c r="W45" s="12">
        <v>300</v>
      </c>
      <c r="X45" s="12">
        <v>0</v>
      </c>
      <c r="Y45" s="12">
        <v>0</v>
      </c>
    </row>
    <row r="46" spans="1:25">
      <c r="A46" s="1">
        <v>280</v>
      </c>
      <c r="F46" s="13" t="s">
        <v>480</v>
      </c>
      <c r="G46" s="13"/>
      <c r="H46" s="13"/>
      <c r="I46" s="13"/>
      <c r="J46" s="13">
        <v>3003</v>
      </c>
      <c r="K46" s="13">
        <v>15</v>
      </c>
      <c r="L46" s="13">
        <v>3004</v>
      </c>
      <c r="M46" s="13">
        <v>15</v>
      </c>
      <c r="N46" s="13">
        <v>3005</v>
      </c>
      <c r="O46" s="13">
        <v>15</v>
      </c>
      <c r="P46" s="12">
        <f t="shared" si="2"/>
        <v>45</v>
      </c>
      <c r="Q46" s="13">
        <f t="shared" si="10"/>
        <v>74</v>
      </c>
      <c r="R46" s="13">
        <f t="shared" si="11"/>
        <v>75</v>
      </c>
      <c r="S46" s="13">
        <f t="shared" si="12"/>
        <v>75</v>
      </c>
      <c r="T46" s="18">
        <v>10010054</v>
      </c>
      <c r="U46" s="12" t="s">
        <v>388</v>
      </c>
      <c r="V46" s="13" t="str">
        <f t="shared" si="3"/>
        <v>0</v>
      </c>
      <c r="W46" s="12">
        <v>6000</v>
      </c>
      <c r="X46" s="12">
        <v>0</v>
      </c>
      <c r="Y46" s="12">
        <v>0</v>
      </c>
    </row>
    <row r="47" spans="1:25">
      <c r="A47" s="1">
        <v>300</v>
      </c>
      <c r="F47" s="13" t="s">
        <v>481</v>
      </c>
      <c r="G47" s="13"/>
      <c r="H47" s="13"/>
      <c r="I47" s="13"/>
      <c r="J47" s="13">
        <v>3003</v>
      </c>
      <c r="K47" s="13">
        <v>16</v>
      </c>
      <c r="L47" s="13">
        <v>3004</v>
      </c>
      <c r="M47" s="13">
        <v>16</v>
      </c>
      <c r="N47" s="13">
        <v>3005</v>
      </c>
      <c r="O47" s="13">
        <v>16</v>
      </c>
      <c r="P47" s="12">
        <f t="shared" si="2"/>
        <v>48</v>
      </c>
      <c r="Q47" s="13">
        <f t="shared" si="10"/>
        <v>90</v>
      </c>
      <c r="R47" s="13">
        <f t="shared" si="11"/>
        <v>91</v>
      </c>
      <c r="S47" s="13">
        <f t="shared" si="12"/>
        <v>91</v>
      </c>
      <c r="T47" s="18">
        <v>10010055</v>
      </c>
      <c r="U47" s="12" t="s">
        <v>295</v>
      </c>
      <c r="V47" s="13" t="str">
        <f t="shared" si="3"/>
        <v>0</v>
      </c>
      <c r="W47" s="12">
        <v>2400</v>
      </c>
      <c r="X47" s="12">
        <v>0</v>
      </c>
      <c r="Y47" s="12">
        <v>0</v>
      </c>
    </row>
    <row r="48" spans="1:25">
      <c r="A48" s="1">
        <v>320</v>
      </c>
      <c r="F48" s="13" t="s">
        <v>482</v>
      </c>
      <c r="G48" s="13"/>
      <c r="H48" s="13"/>
      <c r="I48" s="13"/>
      <c r="J48" s="13">
        <v>3003</v>
      </c>
      <c r="K48" s="13">
        <v>18</v>
      </c>
      <c r="L48" s="13">
        <v>3004</v>
      </c>
      <c r="M48" s="13">
        <v>18</v>
      </c>
      <c r="N48" s="13">
        <v>3005</v>
      </c>
      <c r="O48" s="13">
        <v>18</v>
      </c>
      <c r="P48" s="12">
        <f t="shared" si="2"/>
        <v>54</v>
      </c>
      <c r="Q48" s="13">
        <f t="shared" si="10"/>
        <v>108</v>
      </c>
      <c r="R48" s="13">
        <f t="shared" si="11"/>
        <v>109</v>
      </c>
      <c r="S48" s="13">
        <f t="shared" si="12"/>
        <v>109</v>
      </c>
      <c r="T48" s="18">
        <v>10010056</v>
      </c>
      <c r="U48" s="12" t="s">
        <v>389</v>
      </c>
      <c r="V48" s="13" t="str">
        <f t="shared" si="3"/>
        <v>0</v>
      </c>
      <c r="W48" s="12">
        <v>108000</v>
      </c>
      <c r="X48" s="12">
        <v>0</v>
      </c>
      <c r="Y48" s="12">
        <v>210</v>
      </c>
    </row>
    <row r="49" spans="1:25">
      <c r="A49" s="1">
        <v>340</v>
      </c>
      <c r="F49" s="13" t="s">
        <v>483</v>
      </c>
      <c r="G49" s="22"/>
      <c r="H49" s="13"/>
      <c r="I49" s="13"/>
      <c r="J49" s="13">
        <v>3003</v>
      </c>
      <c r="K49" s="13">
        <v>20</v>
      </c>
      <c r="L49" s="13">
        <v>3004</v>
      </c>
      <c r="M49" s="13">
        <v>20</v>
      </c>
      <c r="N49" s="13">
        <v>3005</v>
      </c>
      <c r="O49" s="13">
        <v>20</v>
      </c>
      <c r="P49" s="12">
        <f t="shared" si="2"/>
        <v>60</v>
      </c>
      <c r="Q49" s="13">
        <f t="shared" si="10"/>
        <v>128</v>
      </c>
      <c r="R49" s="13">
        <f t="shared" si="11"/>
        <v>129</v>
      </c>
      <c r="S49" s="13">
        <f t="shared" si="12"/>
        <v>129</v>
      </c>
      <c r="T49" s="18">
        <v>10010057</v>
      </c>
      <c r="U49" s="12" t="s">
        <v>236</v>
      </c>
      <c r="V49" s="13" t="str">
        <f t="shared" si="3"/>
        <v>0</v>
      </c>
      <c r="W49" s="12">
        <v>1800</v>
      </c>
      <c r="X49" s="12">
        <v>0</v>
      </c>
      <c r="Y49" s="12">
        <v>0</v>
      </c>
    </row>
    <row r="50" spans="1:25">
      <c r="A50" s="1">
        <v>360</v>
      </c>
      <c r="F50" s="13" t="s">
        <v>484</v>
      </c>
      <c r="G50" s="22"/>
      <c r="H50" s="13"/>
      <c r="I50" s="13"/>
      <c r="J50" s="13">
        <v>3003</v>
      </c>
      <c r="K50" s="13">
        <v>22</v>
      </c>
      <c r="L50" s="13">
        <v>3004</v>
      </c>
      <c r="M50" s="13">
        <v>22</v>
      </c>
      <c r="N50" s="13">
        <v>3005</v>
      </c>
      <c r="O50" s="13">
        <v>22</v>
      </c>
      <c r="P50" s="12">
        <f t="shared" si="2"/>
        <v>66</v>
      </c>
      <c r="Q50" s="13">
        <f t="shared" si="10"/>
        <v>150</v>
      </c>
      <c r="R50" s="13">
        <f t="shared" si="11"/>
        <v>151</v>
      </c>
      <c r="S50" s="13">
        <f t="shared" si="12"/>
        <v>151</v>
      </c>
      <c r="T50" s="18">
        <v>10010058</v>
      </c>
      <c r="U50" s="12" t="s">
        <v>391</v>
      </c>
      <c r="V50" s="13" t="str">
        <f t="shared" si="3"/>
        <v>0</v>
      </c>
      <c r="W50" s="12">
        <v>126000</v>
      </c>
      <c r="X50" s="12">
        <v>0</v>
      </c>
      <c r="Y50" s="12">
        <v>260</v>
      </c>
    </row>
    <row r="51" spans="1:25">
      <c r="A51" s="1">
        <v>380</v>
      </c>
      <c r="F51" s="13" t="s">
        <v>485</v>
      </c>
      <c r="G51" s="22"/>
      <c r="H51" s="13"/>
      <c r="I51" s="13"/>
      <c r="J51" s="13">
        <v>3003</v>
      </c>
      <c r="K51" s="13">
        <v>24</v>
      </c>
      <c r="L51" s="13">
        <v>3004</v>
      </c>
      <c r="M51" s="13">
        <v>24</v>
      </c>
      <c r="N51" s="13">
        <v>3005</v>
      </c>
      <c r="O51" s="13">
        <v>24</v>
      </c>
      <c r="P51" s="12">
        <f t="shared" si="2"/>
        <v>72</v>
      </c>
      <c r="Q51" s="13">
        <f t="shared" si="10"/>
        <v>174</v>
      </c>
      <c r="R51" s="13">
        <f t="shared" si="11"/>
        <v>175</v>
      </c>
      <c r="S51" s="13">
        <f t="shared" si="12"/>
        <v>175</v>
      </c>
      <c r="T51" s="18">
        <v>10010059</v>
      </c>
      <c r="U51" s="12" t="s">
        <v>393</v>
      </c>
      <c r="V51" s="13" t="str">
        <f t="shared" si="3"/>
        <v>0</v>
      </c>
      <c r="W51" s="12">
        <v>36000</v>
      </c>
      <c r="X51" s="12">
        <v>0</v>
      </c>
      <c r="Y51" s="12">
        <v>0</v>
      </c>
    </row>
    <row r="52" spans="1:25">
      <c r="A52" s="1">
        <v>400</v>
      </c>
      <c r="C52" s="23" t="s">
        <v>504</v>
      </c>
      <c r="D52" s="13"/>
      <c r="E52" s="23" t="s">
        <v>505</v>
      </c>
      <c r="F52" s="13" t="s">
        <v>486</v>
      </c>
      <c r="G52" s="22"/>
      <c r="H52" s="13"/>
      <c r="I52" s="13"/>
      <c r="J52" s="13">
        <v>3003</v>
      </c>
      <c r="K52" s="13">
        <v>25</v>
      </c>
      <c r="L52" s="13">
        <v>3004</v>
      </c>
      <c r="M52" s="13">
        <v>25</v>
      </c>
      <c r="N52" s="13">
        <v>3005</v>
      </c>
      <c r="O52" s="13">
        <v>25</v>
      </c>
      <c r="P52" s="12">
        <f t="shared" si="2"/>
        <v>75</v>
      </c>
      <c r="Q52" s="13">
        <f t="shared" si="10"/>
        <v>199</v>
      </c>
      <c r="R52" s="13">
        <f t="shared" si="11"/>
        <v>200</v>
      </c>
      <c r="S52" s="13">
        <f t="shared" si="12"/>
        <v>200</v>
      </c>
      <c r="T52" s="18">
        <v>10010060</v>
      </c>
      <c r="U52" s="12" t="s">
        <v>394</v>
      </c>
      <c r="V52" s="13" t="str">
        <f t="shared" si="3"/>
        <v>0</v>
      </c>
      <c r="W52" s="12">
        <v>36000</v>
      </c>
      <c r="X52" s="12">
        <v>0</v>
      </c>
      <c r="Y52" s="12">
        <v>0</v>
      </c>
    </row>
    <row r="53" spans="1:25">
      <c r="A53" s="1">
        <v>1</v>
      </c>
      <c r="C53" s="1">
        <v>60</v>
      </c>
      <c r="E53" s="1">
        <v>10</v>
      </c>
      <c r="F53" s="22" t="s">
        <v>487</v>
      </c>
      <c r="G53" s="22"/>
      <c r="H53" s="22"/>
      <c r="I53" s="22"/>
      <c r="J53" s="13">
        <v>3001</v>
      </c>
      <c r="K53" s="13">
        <v>1</v>
      </c>
      <c r="L53" s="13">
        <v>3002</v>
      </c>
      <c r="M53" s="17"/>
      <c r="N53" s="13">
        <v>3009</v>
      </c>
      <c r="P53" s="12">
        <f t="shared" si="2"/>
        <v>1</v>
      </c>
      <c r="Q53" s="13">
        <v>1</v>
      </c>
      <c r="T53" s="18">
        <v>10010061</v>
      </c>
      <c r="U53" s="12" t="s">
        <v>395</v>
      </c>
      <c r="V53" s="13" t="str">
        <f t="shared" si="3"/>
        <v>0</v>
      </c>
      <c r="W53" s="12">
        <v>36000</v>
      </c>
      <c r="X53" s="12">
        <v>0</v>
      </c>
      <c r="Y53" s="12">
        <v>0</v>
      </c>
    </row>
    <row r="54" spans="1:25">
      <c r="A54" s="1">
        <v>2</v>
      </c>
      <c r="C54" s="1">
        <v>120</v>
      </c>
      <c r="E54" s="1">
        <v>30</v>
      </c>
      <c r="F54" s="22" t="s">
        <v>488</v>
      </c>
      <c r="G54" s="22"/>
      <c r="H54" s="22"/>
      <c r="I54" s="22"/>
      <c r="J54" s="13">
        <v>3001</v>
      </c>
      <c r="L54" s="13">
        <v>3002</v>
      </c>
      <c r="M54" s="17">
        <v>1</v>
      </c>
      <c r="N54" s="13">
        <v>3009</v>
      </c>
      <c r="P54" s="12">
        <f t="shared" si="2"/>
        <v>1</v>
      </c>
      <c r="Q54" s="13">
        <v>1</v>
      </c>
      <c r="R54" s="13">
        <v>1</v>
      </c>
      <c r="T54" s="18">
        <v>10010062</v>
      </c>
      <c r="U54" s="12" t="s">
        <v>396</v>
      </c>
      <c r="V54" s="13" t="str">
        <f t="shared" si="3"/>
        <v>0</v>
      </c>
      <c r="W54" s="12">
        <v>36000</v>
      </c>
      <c r="X54" s="12">
        <v>0</v>
      </c>
      <c r="Y54" s="12">
        <v>0</v>
      </c>
    </row>
    <row r="55" spans="1:25">
      <c r="A55" s="1">
        <v>3</v>
      </c>
      <c r="C55" s="1">
        <v>300</v>
      </c>
      <c r="E55" s="1">
        <v>60</v>
      </c>
      <c r="F55" s="22" t="s">
        <v>489</v>
      </c>
      <c r="G55" s="22"/>
      <c r="H55" s="22"/>
      <c r="I55" s="22"/>
      <c r="J55" s="13">
        <v>3001</v>
      </c>
      <c r="L55" s="13">
        <v>3002</v>
      </c>
      <c r="M55" s="17"/>
      <c r="N55" s="13">
        <v>3009</v>
      </c>
      <c r="O55" s="13">
        <v>1</v>
      </c>
      <c r="P55" s="12">
        <f t="shared" si="2"/>
        <v>1</v>
      </c>
      <c r="Q55" s="13">
        <v>1</v>
      </c>
      <c r="R55" s="13">
        <v>1</v>
      </c>
      <c r="S55" s="13">
        <v>1</v>
      </c>
      <c r="T55" s="18">
        <v>10010063</v>
      </c>
      <c r="U55" s="12" t="s">
        <v>397</v>
      </c>
      <c r="V55" s="13" t="str">
        <f t="shared" si="3"/>
        <v>0</v>
      </c>
      <c r="W55" s="12">
        <v>36000</v>
      </c>
      <c r="X55" s="12">
        <v>0</v>
      </c>
      <c r="Y55" s="12">
        <v>0</v>
      </c>
    </row>
    <row r="56" spans="1:25">
      <c r="A56" s="1">
        <v>4</v>
      </c>
      <c r="C56" s="1">
        <v>600</v>
      </c>
      <c r="E56" s="1">
        <v>90</v>
      </c>
      <c r="F56" s="22" t="s">
        <v>490</v>
      </c>
      <c r="G56" s="22"/>
      <c r="H56" s="22"/>
      <c r="I56" s="22"/>
      <c r="J56" s="13">
        <v>3001</v>
      </c>
      <c r="L56" s="13">
        <v>3002</v>
      </c>
      <c r="M56" s="17">
        <v>1</v>
      </c>
      <c r="N56" s="13">
        <v>3009</v>
      </c>
      <c r="O56" s="13">
        <v>1</v>
      </c>
      <c r="P56" s="12">
        <f t="shared" si="2"/>
        <v>2</v>
      </c>
      <c r="Q56" s="13">
        <v>1</v>
      </c>
      <c r="R56" s="13">
        <v>2</v>
      </c>
      <c r="S56" s="13">
        <v>2</v>
      </c>
      <c r="T56" s="18">
        <v>10010064</v>
      </c>
      <c r="U56" s="12" t="s">
        <v>398</v>
      </c>
      <c r="V56" s="13" t="str">
        <f t="shared" si="3"/>
        <v>0</v>
      </c>
      <c r="W56" s="12">
        <v>36000</v>
      </c>
      <c r="X56" s="12">
        <v>0</v>
      </c>
      <c r="Y56" s="12">
        <v>0</v>
      </c>
    </row>
    <row r="57" spans="1:25">
      <c r="A57" s="1">
        <v>5</v>
      </c>
      <c r="C57" s="1">
        <v>900</v>
      </c>
      <c r="E57" s="1">
        <v>120</v>
      </c>
      <c r="F57" s="22" t="s">
        <v>491</v>
      </c>
      <c r="G57" s="22"/>
      <c r="H57" s="22"/>
      <c r="I57" s="22"/>
      <c r="J57" s="13">
        <v>3001</v>
      </c>
      <c r="K57" s="13">
        <v>1</v>
      </c>
      <c r="L57" s="13">
        <v>3002</v>
      </c>
      <c r="M57" s="17">
        <v>1</v>
      </c>
      <c r="N57" s="13">
        <v>3009</v>
      </c>
      <c r="P57" s="12">
        <f t="shared" si="2"/>
        <v>2</v>
      </c>
      <c r="Q57" s="13">
        <v>2</v>
      </c>
      <c r="R57" s="13">
        <v>3</v>
      </c>
      <c r="S57" s="13">
        <v>2</v>
      </c>
      <c r="T57" s="18">
        <v>10010065</v>
      </c>
      <c r="U57" s="12" t="s">
        <v>249</v>
      </c>
      <c r="V57" s="13" t="str">
        <f t="shared" si="3"/>
        <v>0</v>
      </c>
      <c r="W57" s="12">
        <v>0</v>
      </c>
      <c r="X57" s="12">
        <v>0</v>
      </c>
      <c r="Y57" s="12">
        <v>0</v>
      </c>
    </row>
    <row r="58" spans="1:25">
      <c r="A58" s="1">
        <v>6</v>
      </c>
      <c r="C58" s="1">
        <v>1200</v>
      </c>
      <c r="E58" s="1">
        <v>160</v>
      </c>
      <c r="F58" s="22" t="s">
        <v>492</v>
      </c>
      <c r="G58" s="22"/>
      <c r="H58" s="22"/>
      <c r="I58" s="22"/>
      <c r="J58" s="13">
        <v>3001</v>
      </c>
      <c r="K58" s="13">
        <v>1</v>
      </c>
      <c r="L58" s="13">
        <v>3002</v>
      </c>
      <c r="M58" s="17"/>
      <c r="N58" s="13">
        <v>3009</v>
      </c>
      <c r="O58" s="13">
        <v>1</v>
      </c>
      <c r="P58" s="12">
        <f t="shared" si="2"/>
        <v>2</v>
      </c>
      <c r="Q58" s="13">
        <f>K58+Q57</f>
        <v>3</v>
      </c>
      <c r="R58" s="13">
        <f>M58+R57</f>
        <v>3</v>
      </c>
      <c r="S58" s="13">
        <f>O58+S57</f>
        <v>3</v>
      </c>
      <c r="T58" s="18">
        <v>10010066</v>
      </c>
      <c r="U58" s="12" t="s">
        <v>250</v>
      </c>
      <c r="V58" s="13" t="str">
        <f t="shared" si="3"/>
        <v>0</v>
      </c>
      <c r="W58" s="12">
        <v>0</v>
      </c>
      <c r="X58" s="12">
        <v>0</v>
      </c>
      <c r="Y58" s="12">
        <v>0</v>
      </c>
    </row>
    <row r="59" spans="1:25">
      <c r="A59" s="1">
        <v>7</v>
      </c>
      <c r="C59" s="1">
        <v>1500</v>
      </c>
      <c r="E59" s="1">
        <v>200</v>
      </c>
      <c r="F59" s="22" t="s">
        <v>493</v>
      </c>
      <c r="G59" s="22"/>
      <c r="H59" s="22"/>
      <c r="I59" s="22"/>
      <c r="J59" s="13">
        <v>3001</v>
      </c>
      <c r="K59" s="13">
        <v>1</v>
      </c>
      <c r="L59" s="13">
        <v>3002</v>
      </c>
      <c r="M59" s="17">
        <v>1</v>
      </c>
      <c r="N59" s="13">
        <v>3009</v>
      </c>
      <c r="O59" s="13">
        <v>1</v>
      </c>
      <c r="P59" s="12">
        <f t="shared" si="2"/>
        <v>3</v>
      </c>
      <c r="Q59" s="13">
        <f t="shared" ref="Q59:Q72" si="13">K59+Q58</f>
        <v>4</v>
      </c>
      <c r="R59" s="13">
        <f t="shared" ref="R59:R72" si="14">M59+R58</f>
        <v>4</v>
      </c>
      <c r="S59" s="13">
        <f t="shared" ref="S59:S72" si="15">O59+S58</f>
        <v>4</v>
      </c>
      <c r="T59" s="18">
        <v>10010067</v>
      </c>
      <c r="U59" s="12" t="s">
        <v>251</v>
      </c>
      <c r="V59" s="13" t="str">
        <f t="shared" si="3"/>
        <v>0</v>
      </c>
      <c r="W59" s="12">
        <v>0</v>
      </c>
      <c r="X59" s="12">
        <v>0</v>
      </c>
      <c r="Y59" s="12">
        <v>0</v>
      </c>
    </row>
    <row r="60" spans="1:25">
      <c r="A60" s="1">
        <v>8</v>
      </c>
      <c r="C60" s="1">
        <v>1800</v>
      </c>
      <c r="E60" s="1">
        <v>240</v>
      </c>
      <c r="F60" s="22" t="s">
        <v>494</v>
      </c>
      <c r="G60" s="22"/>
      <c r="H60" s="22"/>
      <c r="I60" s="22"/>
      <c r="J60" s="13">
        <v>3001</v>
      </c>
      <c r="K60" s="13">
        <v>2</v>
      </c>
      <c r="L60" s="13">
        <v>3002</v>
      </c>
      <c r="M60" s="17">
        <v>2</v>
      </c>
      <c r="N60" s="13">
        <v>3009</v>
      </c>
      <c r="O60" s="13">
        <v>2</v>
      </c>
      <c r="P60" s="12">
        <f t="shared" si="2"/>
        <v>6</v>
      </c>
      <c r="Q60" s="13">
        <f t="shared" si="13"/>
        <v>6</v>
      </c>
      <c r="R60" s="13">
        <f t="shared" si="14"/>
        <v>6</v>
      </c>
      <c r="S60" s="13">
        <f t="shared" si="15"/>
        <v>6</v>
      </c>
      <c r="T60" s="18">
        <v>10010070</v>
      </c>
      <c r="U60" s="12" t="s">
        <v>252</v>
      </c>
      <c r="V60" s="13" t="str">
        <f t="shared" si="3"/>
        <v>0</v>
      </c>
      <c r="W60" s="12">
        <v>0</v>
      </c>
      <c r="X60" s="12">
        <v>0</v>
      </c>
      <c r="Y60" s="12">
        <v>0</v>
      </c>
    </row>
    <row r="61" spans="1:25">
      <c r="A61" s="1">
        <v>9</v>
      </c>
      <c r="C61" s="1">
        <v>2100</v>
      </c>
      <c r="E61" s="1">
        <v>280</v>
      </c>
      <c r="F61" s="22" t="s">
        <v>495</v>
      </c>
      <c r="G61" s="22"/>
      <c r="H61" s="22"/>
      <c r="I61" s="22"/>
      <c r="J61" s="13">
        <v>3001</v>
      </c>
      <c r="K61" s="13">
        <v>3</v>
      </c>
      <c r="L61" s="13">
        <v>3002</v>
      </c>
      <c r="M61" s="17">
        <v>3</v>
      </c>
      <c r="N61" s="13">
        <v>3009</v>
      </c>
      <c r="O61" s="13">
        <v>2</v>
      </c>
      <c r="P61" s="12">
        <f t="shared" si="2"/>
        <v>8</v>
      </c>
      <c r="Q61" s="13">
        <f t="shared" si="13"/>
        <v>9</v>
      </c>
      <c r="R61" s="13">
        <f t="shared" si="14"/>
        <v>9</v>
      </c>
      <c r="S61" s="13">
        <f t="shared" si="15"/>
        <v>8</v>
      </c>
      <c r="T61" s="18">
        <v>10010071</v>
      </c>
      <c r="U61" s="12" t="s">
        <v>253</v>
      </c>
      <c r="V61" s="13" t="str">
        <f t="shared" si="3"/>
        <v>0</v>
      </c>
      <c r="W61" s="12">
        <v>0</v>
      </c>
      <c r="X61" s="12">
        <v>0</v>
      </c>
      <c r="Y61" s="12">
        <v>0</v>
      </c>
    </row>
    <row r="62" spans="1:25">
      <c r="A62" s="1">
        <v>10</v>
      </c>
      <c r="C62" s="1">
        <v>2400</v>
      </c>
      <c r="E62" s="1">
        <v>330</v>
      </c>
      <c r="F62" s="22" t="s">
        <v>496</v>
      </c>
      <c r="G62" s="22"/>
      <c r="H62" s="22"/>
      <c r="I62" s="22"/>
      <c r="J62" s="13">
        <v>3001</v>
      </c>
      <c r="K62" s="13">
        <v>3</v>
      </c>
      <c r="L62" s="13">
        <v>3002</v>
      </c>
      <c r="M62" s="17">
        <v>3</v>
      </c>
      <c r="N62" s="13">
        <v>3009</v>
      </c>
      <c r="O62" s="13">
        <v>3</v>
      </c>
      <c r="P62" s="12">
        <f t="shared" si="2"/>
        <v>9</v>
      </c>
      <c r="Q62" s="13">
        <f t="shared" si="13"/>
        <v>12</v>
      </c>
      <c r="R62" s="13">
        <f t="shared" si="14"/>
        <v>12</v>
      </c>
      <c r="S62" s="13">
        <f t="shared" si="15"/>
        <v>11</v>
      </c>
      <c r="T62" s="18">
        <v>10010072</v>
      </c>
      <c r="U62" s="12" t="s">
        <v>254</v>
      </c>
      <c r="V62" s="13" t="str">
        <f t="shared" si="3"/>
        <v>0</v>
      </c>
      <c r="W62" s="12">
        <v>0</v>
      </c>
      <c r="X62" s="12">
        <v>0</v>
      </c>
      <c r="Y62" s="12">
        <v>0</v>
      </c>
    </row>
    <row r="63" spans="1:25">
      <c r="A63" s="1">
        <v>11</v>
      </c>
      <c r="C63" s="1">
        <v>3000</v>
      </c>
      <c r="E63" s="1">
        <v>380</v>
      </c>
      <c r="F63" s="22" t="s">
        <v>497</v>
      </c>
      <c r="G63" s="22"/>
      <c r="H63" s="22"/>
      <c r="I63" s="22"/>
      <c r="J63" s="13">
        <v>3001</v>
      </c>
      <c r="K63" s="13">
        <v>4</v>
      </c>
      <c r="L63" s="13">
        <v>3002</v>
      </c>
      <c r="M63" s="17">
        <v>4</v>
      </c>
      <c r="N63" s="13">
        <v>3009</v>
      </c>
      <c r="O63" s="13">
        <v>3</v>
      </c>
      <c r="P63" s="12">
        <f t="shared" si="2"/>
        <v>11</v>
      </c>
      <c r="Q63" s="13">
        <f t="shared" si="13"/>
        <v>16</v>
      </c>
      <c r="R63" s="13">
        <f t="shared" si="14"/>
        <v>16</v>
      </c>
      <c r="S63" s="13">
        <f t="shared" si="15"/>
        <v>14</v>
      </c>
      <c r="T63" s="18">
        <v>10010073</v>
      </c>
      <c r="U63" s="12" t="s">
        <v>255</v>
      </c>
      <c r="V63" s="13" t="str">
        <f t="shared" si="3"/>
        <v>0</v>
      </c>
      <c r="W63" s="12">
        <v>0</v>
      </c>
      <c r="X63" s="12">
        <v>0</v>
      </c>
      <c r="Y63" s="12">
        <v>0</v>
      </c>
    </row>
    <row r="64" spans="1:25">
      <c r="A64" s="1">
        <v>12</v>
      </c>
      <c r="C64" s="1">
        <v>3600</v>
      </c>
      <c r="E64" s="1">
        <v>430</v>
      </c>
      <c r="F64" s="22" t="s">
        <v>498</v>
      </c>
      <c r="G64" s="22"/>
      <c r="H64" s="22"/>
      <c r="I64" s="22"/>
      <c r="J64" s="13">
        <v>3001</v>
      </c>
      <c r="K64" s="13">
        <v>4</v>
      </c>
      <c r="L64" s="13">
        <v>3002</v>
      </c>
      <c r="M64" s="17">
        <v>4</v>
      </c>
      <c r="N64" s="13">
        <v>3009</v>
      </c>
      <c r="O64" s="13">
        <v>4</v>
      </c>
      <c r="P64" s="12">
        <f t="shared" si="2"/>
        <v>12</v>
      </c>
      <c r="Q64" s="13">
        <f t="shared" si="13"/>
        <v>20</v>
      </c>
      <c r="R64" s="13">
        <f t="shared" si="14"/>
        <v>20</v>
      </c>
      <c r="S64" s="13">
        <f t="shared" si="15"/>
        <v>18</v>
      </c>
      <c r="T64" s="18">
        <v>10010074</v>
      </c>
      <c r="U64" s="12" t="s">
        <v>256</v>
      </c>
      <c r="V64" s="13" t="str">
        <f t="shared" si="3"/>
        <v>0</v>
      </c>
      <c r="W64" s="12">
        <v>0</v>
      </c>
      <c r="X64" s="12">
        <v>0</v>
      </c>
      <c r="Y64" s="12">
        <v>0</v>
      </c>
    </row>
    <row r="65" spans="1:25">
      <c r="A65" s="1">
        <v>13</v>
      </c>
      <c r="C65" s="1">
        <v>4200</v>
      </c>
      <c r="E65" s="1">
        <v>480</v>
      </c>
      <c r="F65" s="22" t="s">
        <v>499</v>
      </c>
      <c r="G65" s="22"/>
      <c r="H65" s="22"/>
      <c r="I65" s="22"/>
      <c r="J65" s="13">
        <v>3001</v>
      </c>
      <c r="K65" s="13">
        <v>5</v>
      </c>
      <c r="L65" s="13">
        <v>3002</v>
      </c>
      <c r="M65" s="17">
        <v>5</v>
      </c>
      <c r="N65" s="13">
        <v>3009</v>
      </c>
      <c r="O65" s="13">
        <v>5</v>
      </c>
      <c r="P65" s="12">
        <f t="shared" si="2"/>
        <v>15</v>
      </c>
      <c r="Q65" s="13">
        <f t="shared" si="13"/>
        <v>25</v>
      </c>
      <c r="R65" s="13">
        <f t="shared" si="14"/>
        <v>25</v>
      </c>
      <c r="S65" s="13">
        <f t="shared" si="15"/>
        <v>23</v>
      </c>
      <c r="T65" s="18">
        <v>10010075</v>
      </c>
      <c r="U65" s="12" t="s">
        <v>257</v>
      </c>
      <c r="V65" s="13" t="str">
        <f t="shared" si="3"/>
        <v>0</v>
      </c>
      <c r="W65" s="12">
        <v>0</v>
      </c>
      <c r="X65" s="12">
        <v>0</v>
      </c>
      <c r="Y65" s="12">
        <v>0</v>
      </c>
    </row>
    <row r="66" spans="1:25">
      <c r="A66" s="1">
        <v>14</v>
      </c>
      <c r="C66" s="1">
        <v>4800</v>
      </c>
      <c r="E66" s="1">
        <v>540</v>
      </c>
      <c r="F66" s="22" t="s">
        <v>500</v>
      </c>
      <c r="G66" s="22"/>
      <c r="H66" s="22"/>
      <c r="I66" s="22"/>
      <c r="J66" s="13">
        <v>3001</v>
      </c>
      <c r="K66" s="13">
        <v>6</v>
      </c>
      <c r="L66" s="13">
        <v>3002</v>
      </c>
      <c r="M66" s="13">
        <v>6</v>
      </c>
      <c r="N66" s="13">
        <v>3009</v>
      </c>
      <c r="O66" s="13">
        <v>6</v>
      </c>
      <c r="P66" s="12">
        <f t="shared" si="2"/>
        <v>18</v>
      </c>
      <c r="Q66" s="13">
        <f t="shared" si="13"/>
        <v>31</v>
      </c>
      <c r="R66" s="13">
        <f t="shared" si="14"/>
        <v>31</v>
      </c>
      <c r="S66" s="13">
        <f t="shared" si="15"/>
        <v>29</v>
      </c>
      <c r="T66" s="18">
        <v>10010076</v>
      </c>
      <c r="U66" s="12" t="s">
        <v>258</v>
      </c>
      <c r="V66" s="13" t="str">
        <f t="shared" si="3"/>
        <v>0</v>
      </c>
      <c r="W66" s="12">
        <v>0</v>
      </c>
      <c r="X66" s="12">
        <v>0</v>
      </c>
      <c r="Y66" s="12">
        <v>0</v>
      </c>
    </row>
    <row r="67" spans="1:25">
      <c r="A67" s="1">
        <v>15</v>
      </c>
      <c r="C67" s="1">
        <v>5400</v>
      </c>
      <c r="E67" s="1">
        <v>600</v>
      </c>
      <c r="F67" s="22" t="s">
        <v>501</v>
      </c>
      <c r="G67" s="22"/>
      <c r="H67" s="22"/>
      <c r="I67" s="22"/>
      <c r="J67" s="13">
        <v>3001</v>
      </c>
      <c r="K67" s="13">
        <v>7</v>
      </c>
      <c r="L67" s="13">
        <v>3002</v>
      </c>
      <c r="M67" s="13">
        <v>7</v>
      </c>
      <c r="N67" s="13">
        <v>3009</v>
      </c>
      <c r="O67" s="13">
        <v>7</v>
      </c>
      <c r="P67" s="12">
        <f t="shared" ref="P67:P72" si="16">K67+M67+O67</f>
        <v>21</v>
      </c>
      <c r="Q67" s="13">
        <f t="shared" si="13"/>
        <v>38</v>
      </c>
      <c r="R67" s="13">
        <f t="shared" si="14"/>
        <v>38</v>
      </c>
      <c r="S67" s="13">
        <f t="shared" si="15"/>
        <v>36</v>
      </c>
      <c r="T67" s="18">
        <v>10010077</v>
      </c>
      <c r="U67" s="12" t="s">
        <v>259</v>
      </c>
      <c r="V67" s="13" t="str">
        <f t="shared" ref="V67:V130" si="17">IFERROR(VLOOKUP(T67,$A$2:$H$36,6,FALSE),"0")</f>
        <v>0</v>
      </c>
      <c r="W67" s="12">
        <v>0</v>
      </c>
      <c r="X67" s="12">
        <v>0</v>
      </c>
      <c r="Y67" s="12">
        <v>0</v>
      </c>
    </row>
    <row r="68" spans="1:25">
      <c r="A68" s="1">
        <v>16</v>
      </c>
      <c r="C68" s="1">
        <v>6000</v>
      </c>
      <c r="E68" s="1">
        <v>660</v>
      </c>
      <c r="F68" s="22" t="s">
        <v>502</v>
      </c>
      <c r="G68" s="22"/>
      <c r="H68" s="22"/>
      <c r="I68" s="22"/>
      <c r="J68" s="13">
        <v>3001</v>
      </c>
      <c r="K68" s="13">
        <v>8</v>
      </c>
      <c r="L68" s="13">
        <v>3002</v>
      </c>
      <c r="M68" s="13">
        <v>8</v>
      </c>
      <c r="N68" s="13">
        <v>3009</v>
      </c>
      <c r="O68" s="13">
        <v>8</v>
      </c>
      <c r="P68" s="12">
        <f t="shared" si="16"/>
        <v>24</v>
      </c>
      <c r="Q68" s="13">
        <f t="shared" si="13"/>
        <v>46</v>
      </c>
      <c r="R68" s="13">
        <f t="shared" si="14"/>
        <v>46</v>
      </c>
      <c r="S68" s="13">
        <f t="shared" si="15"/>
        <v>44</v>
      </c>
      <c r="T68" s="18">
        <v>10010078</v>
      </c>
      <c r="U68" s="12" t="s">
        <v>260</v>
      </c>
      <c r="V68" s="13" t="str">
        <f t="shared" si="17"/>
        <v>0</v>
      </c>
      <c r="W68" s="12">
        <v>0</v>
      </c>
      <c r="X68" s="12">
        <v>0</v>
      </c>
      <c r="Y68" s="12">
        <v>0</v>
      </c>
    </row>
    <row r="69" spans="1:25">
      <c r="A69" s="1">
        <v>17</v>
      </c>
      <c r="C69" s="1">
        <v>6600</v>
      </c>
      <c r="E69" s="1">
        <v>720</v>
      </c>
      <c r="F69" s="22" t="s">
        <v>503</v>
      </c>
      <c r="H69" s="22"/>
      <c r="I69" s="22"/>
      <c r="J69" s="13">
        <v>3001</v>
      </c>
      <c r="K69" s="13">
        <v>9</v>
      </c>
      <c r="L69" s="13">
        <v>3002</v>
      </c>
      <c r="M69" s="13">
        <v>9</v>
      </c>
      <c r="N69" s="13">
        <v>3009</v>
      </c>
      <c r="O69" s="13">
        <v>9</v>
      </c>
      <c r="P69" s="12">
        <f t="shared" si="16"/>
        <v>27</v>
      </c>
      <c r="Q69" s="13">
        <f t="shared" si="13"/>
        <v>55</v>
      </c>
      <c r="R69" s="13">
        <f t="shared" si="14"/>
        <v>55</v>
      </c>
      <c r="S69" s="13">
        <f t="shared" si="15"/>
        <v>53</v>
      </c>
      <c r="T69" s="18">
        <v>10010079</v>
      </c>
      <c r="U69" s="12" t="s">
        <v>261</v>
      </c>
      <c r="V69" s="13" t="str">
        <f t="shared" si="17"/>
        <v>0</v>
      </c>
      <c r="W69" s="12">
        <v>0</v>
      </c>
      <c r="X69" s="12">
        <v>0</v>
      </c>
      <c r="Y69" s="12">
        <v>0</v>
      </c>
    </row>
    <row r="70" spans="1:25">
      <c r="A70" s="1">
        <v>18</v>
      </c>
      <c r="C70" s="1">
        <v>7200</v>
      </c>
      <c r="E70" s="1">
        <v>790</v>
      </c>
      <c r="F70" s="22" t="s">
        <v>512</v>
      </c>
      <c r="H70" s="22"/>
      <c r="I70" s="22"/>
      <c r="J70" s="13">
        <v>3001</v>
      </c>
      <c r="K70" s="13">
        <v>10</v>
      </c>
      <c r="L70" s="13">
        <v>3002</v>
      </c>
      <c r="M70" s="13">
        <v>10</v>
      </c>
      <c r="N70" s="13">
        <v>3009</v>
      </c>
      <c r="O70" s="13">
        <v>10</v>
      </c>
      <c r="P70" s="12">
        <f t="shared" si="16"/>
        <v>30</v>
      </c>
      <c r="Q70" s="13">
        <f t="shared" si="13"/>
        <v>65</v>
      </c>
      <c r="R70" s="13">
        <f t="shared" si="14"/>
        <v>65</v>
      </c>
      <c r="S70" s="13">
        <f t="shared" si="15"/>
        <v>63</v>
      </c>
      <c r="T70" s="18">
        <v>10010080</v>
      </c>
      <c r="U70" s="12" t="s">
        <v>262</v>
      </c>
      <c r="V70" s="13" t="str">
        <f t="shared" si="17"/>
        <v>0</v>
      </c>
      <c r="W70" s="12">
        <v>0</v>
      </c>
      <c r="X70" s="12">
        <v>0</v>
      </c>
      <c r="Y70" s="12">
        <v>0</v>
      </c>
    </row>
    <row r="71" spans="1:25">
      <c r="A71" s="1">
        <v>19</v>
      </c>
      <c r="C71" s="1">
        <v>7800</v>
      </c>
      <c r="E71" s="1">
        <v>860</v>
      </c>
      <c r="F71" s="22" t="s">
        <v>513</v>
      </c>
      <c r="H71" s="22"/>
      <c r="I71" s="22"/>
      <c r="J71" s="13">
        <v>3001</v>
      </c>
      <c r="K71" s="13">
        <v>11</v>
      </c>
      <c r="L71" s="13">
        <v>3002</v>
      </c>
      <c r="M71" s="13">
        <v>11</v>
      </c>
      <c r="N71" s="13">
        <v>3009</v>
      </c>
      <c r="O71" s="13">
        <v>11</v>
      </c>
      <c r="P71" s="12">
        <f t="shared" si="16"/>
        <v>33</v>
      </c>
      <c r="Q71" s="13">
        <f t="shared" si="13"/>
        <v>76</v>
      </c>
      <c r="R71" s="13">
        <f t="shared" si="14"/>
        <v>76</v>
      </c>
      <c r="S71" s="13">
        <f t="shared" si="15"/>
        <v>74</v>
      </c>
      <c r="T71" s="18">
        <v>10010081</v>
      </c>
      <c r="U71" s="12" t="s">
        <v>263</v>
      </c>
      <c r="V71" s="13" t="str">
        <f t="shared" si="17"/>
        <v>0</v>
      </c>
      <c r="W71" s="12">
        <v>0</v>
      </c>
      <c r="X71" s="12">
        <v>0</v>
      </c>
      <c r="Y71" s="12">
        <v>0</v>
      </c>
    </row>
    <row r="72" spans="1:25">
      <c r="A72" s="1">
        <v>20</v>
      </c>
      <c r="C72" s="1">
        <v>8400</v>
      </c>
      <c r="E72" s="1">
        <v>930</v>
      </c>
      <c r="F72" s="22" t="s">
        <v>514</v>
      </c>
      <c r="H72" s="22"/>
      <c r="I72" s="22"/>
      <c r="J72" s="13">
        <v>3001</v>
      </c>
      <c r="K72" s="13">
        <v>12</v>
      </c>
      <c r="L72" s="13">
        <v>3002</v>
      </c>
      <c r="M72" s="13">
        <v>12</v>
      </c>
      <c r="N72" s="13">
        <v>3009</v>
      </c>
      <c r="O72" s="13">
        <v>12</v>
      </c>
      <c r="P72" s="12">
        <f t="shared" si="16"/>
        <v>36</v>
      </c>
      <c r="Q72" s="13">
        <f t="shared" si="13"/>
        <v>88</v>
      </c>
      <c r="R72" s="13">
        <f t="shared" si="14"/>
        <v>88</v>
      </c>
      <c r="S72" s="13">
        <f t="shared" si="15"/>
        <v>86</v>
      </c>
      <c r="T72" s="18">
        <v>10010082</v>
      </c>
      <c r="U72" s="12" t="s">
        <v>264</v>
      </c>
      <c r="V72" s="13" t="str">
        <f t="shared" si="17"/>
        <v>0</v>
      </c>
      <c r="W72" s="12">
        <v>0</v>
      </c>
      <c r="X72" s="12">
        <v>0</v>
      </c>
      <c r="Y72" s="12">
        <v>0</v>
      </c>
    </row>
    <row r="73" spans="1:25">
      <c r="T73" s="18">
        <v>10010083</v>
      </c>
      <c r="U73" s="12" t="s">
        <v>265</v>
      </c>
      <c r="V73" s="13" t="str">
        <f t="shared" si="17"/>
        <v>0</v>
      </c>
      <c r="W73" s="12">
        <v>0</v>
      </c>
      <c r="X73" s="12">
        <v>0</v>
      </c>
      <c r="Y73" s="12">
        <v>0</v>
      </c>
    </row>
    <row r="74" spans="1:25">
      <c r="T74" s="18">
        <v>10010084</v>
      </c>
      <c r="U74" s="12" t="s">
        <v>266</v>
      </c>
      <c r="V74" s="13" t="str">
        <f t="shared" si="17"/>
        <v>0</v>
      </c>
      <c r="W74" s="12">
        <v>0</v>
      </c>
      <c r="X74" s="12">
        <v>0</v>
      </c>
      <c r="Y74" s="12">
        <v>0</v>
      </c>
    </row>
    <row r="75" spans="1:25">
      <c r="T75" s="18">
        <v>10010085</v>
      </c>
      <c r="U75" s="12" t="s">
        <v>267</v>
      </c>
      <c r="V75" s="13" t="str">
        <f t="shared" si="17"/>
        <v>0</v>
      </c>
      <c r="W75" s="12">
        <v>0</v>
      </c>
      <c r="X75" s="12">
        <v>0</v>
      </c>
      <c r="Y75" s="12">
        <v>0</v>
      </c>
    </row>
    <row r="76" spans="1:25">
      <c r="T76" s="18">
        <v>10010086</v>
      </c>
      <c r="U76" s="12" t="s">
        <v>268</v>
      </c>
      <c r="V76" s="13" t="str">
        <f t="shared" si="17"/>
        <v>0</v>
      </c>
      <c r="W76" s="12">
        <v>0</v>
      </c>
      <c r="X76" s="12">
        <v>0</v>
      </c>
      <c r="Y76" s="12">
        <v>0</v>
      </c>
    </row>
    <row r="77" spans="1:25">
      <c r="T77" s="18">
        <v>10010087</v>
      </c>
      <c r="U77" s="12" t="s">
        <v>79</v>
      </c>
      <c r="V77" s="13" t="str">
        <f t="shared" si="17"/>
        <v>0</v>
      </c>
      <c r="W77" s="12">
        <v>0</v>
      </c>
      <c r="X77" s="12">
        <v>0</v>
      </c>
      <c r="Y77" s="12">
        <v>0</v>
      </c>
    </row>
    <row r="78" spans="1:25">
      <c r="T78" s="18">
        <v>10010088</v>
      </c>
      <c r="U78" s="12" t="s">
        <v>80</v>
      </c>
      <c r="V78" s="13" t="str">
        <f t="shared" si="17"/>
        <v>0</v>
      </c>
      <c r="W78" s="12">
        <v>0</v>
      </c>
      <c r="X78" s="12">
        <v>0</v>
      </c>
      <c r="Y78" s="12">
        <v>0</v>
      </c>
    </row>
    <row r="79" spans="1:25">
      <c r="T79" s="18">
        <v>10010089</v>
      </c>
      <c r="U79" s="12" t="s">
        <v>81</v>
      </c>
      <c r="V79" s="13" t="str">
        <f t="shared" si="17"/>
        <v>0</v>
      </c>
      <c r="W79" s="12">
        <v>0</v>
      </c>
      <c r="X79" s="12">
        <v>0</v>
      </c>
      <c r="Y79" s="12">
        <v>0</v>
      </c>
    </row>
    <row r="80" spans="1:25">
      <c r="T80" s="18">
        <v>10010090</v>
      </c>
      <c r="U80" s="12" t="s">
        <v>82</v>
      </c>
      <c r="V80" s="13" t="str">
        <f t="shared" si="17"/>
        <v>0</v>
      </c>
      <c r="W80" s="12">
        <v>0</v>
      </c>
      <c r="X80" s="12">
        <v>0</v>
      </c>
      <c r="Y80" s="12">
        <v>0</v>
      </c>
    </row>
    <row r="81" spans="20:25">
      <c r="T81" s="18">
        <v>10010091</v>
      </c>
      <c r="U81" s="12" t="s">
        <v>83</v>
      </c>
      <c r="V81" s="13" t="str">
        <f t="shared" si="17"/>
        <v>0</v>
      </c>
      <c r="W81" s="12">
        <v>0</v>
      </c>
      <c r="X81" s="12">
        <v>0</v>
      </c>
      <c r="Y81" s="12">
        <v>0</v>
      </c>
    </row>
    <row r="82" spans="20:25">
      <c r="T82" s="18">
        <v>10010092</v>
      </c>
      <c r="U82" s="12" t="s">
        <v>399</v>
      </c>
      <c r="V82" s="13" t="str">
        <f t="shared" si="17"/>
        <v>0</v>
      </c>
      <c r="W82" s="12">
        <v>30</v>
      </c>
      <c r="X82" s="12">
        <v>0</v>
      </c>
      <c r="Y82" s="12">
        <v>0</v>
      </c>
    </row>
    <row r="83" spans="20:25">
      <c r="T83" s="18">
        <v>10010093</v>
      </c>
      <c r="U83" s="12" t="s">
        <v>400</v>
      </c>
      <c r="V83" s="13" t="str">
        <f t="shared" si="17"/>
        <v>0</v>
      </c>
      <c r="W83" s="12">
        <v>60</v>
      </c>
      <c r="X83" s="12">
        <v>0</v>
      </c>
      <c r="Y83" s="12">
        <v>0</v>
      </c>
    </row>
    <row r="84" spans="20:25">
      <c r="T84" s="18">
        <v>10010094</v>
      </c>
      <c r="U84" s="12" t="s">
        <v>269</v>
      </c>
      <c r="V84" s="13" t="str">
        <f t="shared" si="17"/>
        <v>0</v>
      </c>
      <c r="W84" s="12">
        <v>0</v>
      </c>
      <c r="X84" s="12">
        <v>0</v>
      </c>
      <c r="Y84" s="12">
        <v>0</v>
      </c>
    </row>
    <row r="85" spans="20:25">
      <c r="T85" s="18">
        <v>10010095</v>
      </c>
      <c r="U85" s="12" t="s">
        <v>270</v>
      </c>
      <c r="V85" s="13" t="str">
        <f t="shared" si="17"/>
        <v>0</v>
      </c>
      <c r="W85" s="12">
        <v>0</v>
      </c>
      <c r="X85" s="12">
        <v>0</v>
      </c>
      <c r="Y85" s="12">
        <v>0</v>
      </c>
    </row>
    <row r="86" spans="20:25">
      <c r="T86" s="18">
        <v>10010096</v>
      </c>
      <c r="U86" s="12" t="s">
        <v>86</v>
      </c>
      <c r="V86" s="13" t="str">
        <f t="shared" si="17"/>
        <v>0</v>
      </c>
      <c r="W86" s="12">
        <v>0</v>
      </c>
      <c r="X86" s="12">
        <v>0</v>
      </c>
      <c r="Y86" s="12">
        <v>0</v>
      </c>
    </row>
    <row r="87" spans="20:25">
      <c r="T87" s="18">
        <v>10010097</v>
      </c>
      <c r="U87" s="12" t="s">
        <v>271</v>
      </c>
      <c r="V87" s="13" t="str">
        <f t="shared" si="17"/>
        <v>0</v>
      </c>
      <c r="W87" s="12">
        <v>0</v>
      </c>
      <c r="X87" s="12">
        <v>0</v>
      </c>
      <c r="Y87" s="12">
        <v>0</v>
      </c>
    </row>
    <row r="88" spans="20:25">
      <c r="T88" s="18">
        <v>10010098</v>
      </c>
      <c r="U88" s="12" t="s">
        <v>272</v>
      </c>
      <c r="V88" s="13" t="str">
        <f t="shared" si="17"/>
        <v>0</v>
      </c>
      <c r="W88" s="12">
        <v>0</v>
      </c>
      <c r="X88" s="12">
        <v>0</v>
      </c>
      <c r="Y88" s="12">
        <v>0</v>
      </c>
    </row>
    <row r="89" spans="20:25">
      <c r="T89" s="18">
        <v>10010099</v>
      </c>
      <c r="U89" s="12" t="s">
        <v>273</v>
      </c>
      <c r="V89" s="13" t="str">
        <f t="shared" si="17"/>
        <v>0</v>
      </c>
      <c r="W89" s="12">
        <v>0</v>
      </c>
      <c r="X89" s="12">
        <v>0</v>
      </c>
      <c r="Y89" s="12">
        <v>0</v>
      </c>
    </row>
    <row r="90" spans="20:25">
      <c r="T90" s="18">
        <v>10010100</v>
      </c>
      <c r="U90" s="12" t="s">
        <v>274</v>
      </c>
      <c r="V90" s="13" t="str">
        <f t="shared" si="17"/>
        <v>0</v>
      </c>
      <c r="W90" s="12">
        <v>0</v>
      </c>
      <c r="X90" s="12">
        <v>0</v>
      </c>
      <c r="Y90" s="12">
        <v>0</v>
      </c>
    </row>
    <row r="91" spans="20:25">
      <c r="T91" s="18">
        <v>10010101</v>
      </c>
      <c r="U91" s="12" t="s">
        <v>275</v>
      </c>
      <c r="V91" s="13" t="str">
        <f t="shared" si="17"/>
        <v>0</v>
      </c>
      <c r="W91" s="12">
        <v>0</v>
      </c>
      <c r="X91" s="12">
        <v>0</v>
      </c>
      <c r="Y91" s="12">
        <v>0</v>
      </c>
    </row>
    <row r="92" spans="20:25">
      <c r="T92" s="18">
        <v>10010102</v>
      </c>
      <c r="U92" s="12" t="s">
        <v>92</v>
      </c>
      <c r="V92" s="13" t="str">
        <f t="shared" si="17"/>
        <v>0</v>
      </c>
      <c r="W92" s="12">
        <v>0</v>
      </c>
      <c r="X92" s="12">
        <v>0</v>
      </c>
      <c r="Y92" s="12">
        <v>0</v>
      </c>
    </row>
    <row r="93" spans="20:25">
      <c r="T93" s="18">
        <v>10010103</v>
      </c>
      <c r="U93" s="12" t="s">
        <v>93</v>
      </c>
      <c r="V93" s="13" t="str">
        <f t="shared" si="17"/>
        <v>0</v>
      </c>
      <c r="W93" s="12">
        <v>0</v>
      </c>
      <c r="X93" s="12">
        <v>0</v>
      </c>
      <c r="Y93" s="12">
        <v>0</v>
      </c>
    </row>
    <row r="94" spans="20:25">
      <c r="T94" s="18">
        <v>10010104</v>
      </c>
      <c r="U94" s="12" t="s">
        <v>276</v>
      </c>
      <c r="V94" s="13" t="str">
        <f t="shared" si="17"/>
        <v>0</v>
      </c>
      <c r="W94" s="12">
        <v>0</v>
      </c>
      <c r="X94" s="12">
        <v>0</v>
      </c>
      <c r="Y94" s="12">
        <v>0</v>
      </c>
    </row>
    <row r="95" spans="20:25">
      <c r="T95" s="18">
        <v>10010105</v>
      </c>
      <c r="U95" s="12" t="s">
        <v>277</v>
      </c>
      <c r="V95" s="13" t="str">
        <f t="shared" si="17"/>
        <v>0</v>
      </c>
      <c r="W95" s="12">
        <v>0</v>
      </c>
      <c r="X95" s="12">
        <v>0</v>
      </c>
      <c r="Y95" s="12">
        <v>0</v>
      </c>
    </row>
    <row r="96" spans="20:25">
      <c r="T96" s="18">
        <v>10010106</v>
      </c>
      <c r="U96" s="12" t="s">
        <v>278</v>
      </c>
      <c r="V96" s="13" t="str">
        <f t="shared" si="17"/>
        <v>0</v>
      </c>
      <c r="W96" s="12">
        <v>0</v>
      </c>
      <c r="X96" s="12">
        <v>0</v>
      </c>
      <c r="Y96" s="12">
        <v>0</v>
      </c>
    </row>
    <row r="97" spans="20:25">
      <c r="T97" s="18">
        <v>10010107</v>
      </c>
      <c r="U97" s="12" t="s">
        <v>279</v>
      </c>
      <c r="V97" s="13" t="str">
        <f t="shared" si="17"/>
        <v>0</v>
      </c>
      <c r="W97" s="12">
        <v>0</v>
      </c>
      <c r="X97" s="12">
        <v>0</v>
      </c>
      <c r="Y97" s="12">
        <v>0</v>
      </c>
    </row>
    <row r="98" spans="20:25">
      <c r="T98" s="18">
        <v>10010108</v>
      </c>
      <c r="U98" s="12" t="s">
        <v>280</v>
      </c>
      <c r="V98" s="13" t="str">
        <f t="shared" si="17"/>
        <v>0</v>
      </c>
      <c r="W98" s="12">
        <v>0</v>
      </c>
      <c r="X98" s="12">
        <v>0</v>
      </c>
      <c r="Y98" s="12">
        <v>0</v>
      </c>
    </row>
    <row r="99" spans="20:25">
      <c r="T99" s="18">
        <v>10010109</v>
      </c>
      <c r="U99" s="12" t="s">
        <v>281</v>
      </c>
      <c r="V99" s="13" t="str">
        <f t="shared" si="17"/>
        <v>0</v>
      </c>
      <c r="W99" s="12">
        <v>0</v>
      </c>
      <c r="X99" s="12">
        <v>0</v>
      </c>
      <c r="Y99" s="12">
        <v>0</v>
      </c>
    </row>
    <row r="100" spans="20:25">
      <c r="T100" s="18">
        <v>10010110</v>
      </c>
      <c r="U100" s="12" t="s">
        <v>282</v>
      </c>
      <c r="V100" s="13" t="str">
        <f t="shared" si="17"/>
        <v>0</v>
      </c>
      <c r="W100" s="12">
        <v>0</v>
      </c>
      <c r="X100" s="12">
        <v>0</v>
      </c>
      <c r="Y100" s="12">
        <v>0</v>
      </c>
    </row>
    <row r="101" spans="20:25">
      <c r="T101" s="18">
        <v>10010114</v>
      </c>
      <c r="U101" s="12" t="s">
        <v>283</v>
      </c>
      <c r="V101" s="13" t="str">
        <f t="shared" si="17"/>
        <v>0</v>
      </c>
      <c r="W101" s="12">
        <v>0</v>
      </c>
      <c r="X101" s="12">
        <v>0</v>
      </c>
      <c r="Y101" s="12">
        <v>0</v>
      </c>
    </row>
    <row r="102" spans="20:25">
      <c r="T102" s="18">
        <v>10010115</v>
      </c>
      <c r="U102" s="12" t="s">
        <v>284</v>
      </c>
      <c r="V102" s="13" t="str">
        <f t="shared" si="17"/>
        <v>0</v>
      </c>
      <c r="W102" s="12">
        <v>0</v>
      </c>
      <c r="X102" s="12">
        <v>0</v>
      </c>
      <c r="Y102" s="12">
        <v>0</v>
      </c>
    </row>
    <row r="103" spans="20:25">
      <c r="T103" s="18">
        <v>10010116</v>
      </c>
      <c r="U103" s="12" t="s">
        <v>285</v>
      </c>
      <c r="V103" s="13" t="str">
        <f t="shared" si="17"/>
        <v>0</v>
      </c>
      <c r="W103" s="12">
        <v>0</v>
      </c>
      <c r="X103" s="12">
        <v>0</v>
      </c>
      <c r="Y103" s="12">
        <v>0</v>
      </c>
    </row>
    <row r="104" spans="20:25">
      <c r="T104" s="18">
        <v>10010117</v>
      </c>
      <c r="U104" s="12" t="s">
        <v>286</v>
      </c>
      <c r="V104" s="13" t="str">
        <f t="shared" si="17"/>
        <v>0</v>
      </c>
      <c r="W104" s="12">
        <v>0</v>
      </c>
      <c r="X104" s="12">
        <v>0</v>
      </c>
      <c r="Y104" s="12">
        <v>0</v>
      </c>
    </row>
    <row r="105" spans="20:25">
      <c r="T105" s="18">
        <v>10010121</v>
      </c>
      <c r="U105" s="12" t="s">
        <v>296</v>
      </c>
      <c r="V105" s="13" t="str">
        <f t="shared" si="17"/>
        <v>3006_26,3007_19,3008_40</v>
      </c>
      <c r="W105" s="12">
        <f>IFERROR(VLOOKUP(T105,$A$2:$H$36,7,FALSE),"0")</f>
        <v>84000</v>
      </c>
      <c r="X105" s="12">
        <v>0</v>
      </c>
      <c r="Y105" s="12">
        <v>175</v>
      </c>
    </row>
    <row r="106" spans="20:25">
      <c r="T106" s="18">
        <v>10010122</v>
      </c>
      <c r="U106" s="12" t="s">
        <v>214</v>
      </c>
      <c r="V106" s="13" t="str">
        <f t="shared" si="17"/>
        <v>0</v>
      </c>
      <c r="W106" s="12">
        <v>0</v>
      </c>
      <c r="X106" s="12">
        <v>0</v>
      </c>
      <c r="Y106" s="12">
        <v>165</v>
      </c>
    </row>
    <row r="107" spans="20:25">
      <c r="T107" s="18">
        <v>10010123</v>
      </c>
      <c r="U107" s="12" t="s">
        <v>292</v>
      </c>
      <c r="V107" s="13" t="str">
        <f t="shared" si="17"/>
        <v>3006_25,3007_20,3008_25</v>
      </c>
      <c r="W107" s="12">
        <f>IFERROR(VLOOKUP(T107,$A$2:$H$36,7,FALSE),"0")</f>
        <v>48000</v>
      </c>
      <c r="X107" s="12">
        <v>0</v>
      </c>
      <c r="Y107" s="12">
        <v>155</v>
      </c>
    </row>
    <row r="108" spans="20:25">
      <c r="T108" s="18">
        <v>10010124</v>
      </c>
      <c r="U108" s="12" t="s">
        <v>404</v>
      </c>
      <c r="V108" s="13" t="str">
        <f t="shared" si="17"/>
        <v>0</v>
      </c>
      <c r="W108" s="12">
        <v>0</v>
      </c>
      <c r="X108" s="12">
        <v>0</v>
      </c>
      <c r="Y108" s="12">
        <v>230</v>
      </c>
    </row>
    <row r="109" spans="20:25">
      <c r="T109" s="18">
        <v>10010125</v>
      </c>
      <c r="U109" s="12" t="s">
        <v>303</v>
      </c>
      <c r="V109" s="13" t="str">
        <f t="shared" si="17"/>
        <v>3006_40,3007_40,3008_40</v>
      </c>
      <c r="W109" s="12">
        <f t="shared" ref="W109:W111" si="18">IFERROR(VLOOKUP(T109,$A$2:$H$36,7,FALSE),"0")</f>
        <v>168000</v>
      </c>
      <c r="X109" s="12">
        <v>0</v>
      </c>
      <c r="Y109" s="12">
        <v>240</v>
      </c>
    </row>
    <row r="110" spans="20:25">
      <c r="T110" s="18">
        <v>10010126</v>
      </c>
      <c r="U110" s="12" t="s">
        <v>299</v>
      </c>
      <c r="V110" s="13" t="str">
        <f t="shared" si="17"/>
        <v>3006_25,3007_35,3008_40</v>
      </c>
      <c r="W110" s="12">
        <f t="shared" si="18"/>
        <v>120000</v>
      </c>
      <c r="X110" s="12">
        <v>0</v>
      </c>
      <c r="Y110" s="12">
        <v>200</v>
      </c>
    </row>
    <row r="111" spans="20:25">
      <c r="T111" s="18">
        <v>10010133</v>
      </c>
      <c r="U111" s="12" t="s">
        <v>291</v>
      </c>
      <c r="V111" s="13" t="str">
        <f t="shared" si="17"/>
        <v>3006_20,3007_20,3008_25</v>
      </c>
      <c r="W111" s="12">
        <f t="shared" si="18"/>
        <v>36000</v>
      </c>
      <c r="X111" s="12">
        <v>0</v>
      </c>
      <c r="Y111" s="12">
        <v>150</v>
      </c>
    </row>
    <row r="112" spans="20:25">
      <c r="T112" s="18">
        <v>10010134</v>
      </c>
      <c r="U112" s="12" t="s">
        <v>409</v>
      </c>
      <c r="V112" s="13" t="str">
        <f t="shared" si="17"/>
        <v>0</v>
      </c>
      <c r="W112" s="12">
        <v>0</v>
      </c>
      <c r="X112" s="12">
        <v>0</v>
      </c>
      <c r="Y112" s="12">
        <v>0</v>
      </c>
    </row>
    <row r="113" spans="20:25">
      <c r="T113" s="18">
        <v>10010135</v>
      </c>
      <c r="U113" s="12" t="s">
        <v>246</v>
      </c>
      <c r="V113" s="13" t="str">
        <f t="shared" si="17"/>
        <v>3006_14,3007_10,3008_12</v>
      </c>
      <c r="W113" s="12">
        <f t="shared" ref="W113:W115" si="19">IFERROR(VLOOKUP(T113,$A$2:$H$36,7,FALSE),"0")</f>
        <v>5400</v>
      </c>
      <c r="X113" s="12">
        <v>0</v>
      </c>
      <c r="Y113" s="12">
        <v>95</v>
      </c>
    </row>
    <row r="114" spans="20:25">
      <c r="T114" s="18">
        <v>10010136</v>
      </c>
      <c r="U114" s="12" t="s">
        <v>290</v>
      </c>
      <c r="V114" s="13" t="str">
        <f t="shared" si="17"/>
        <v>3006_21,3007_24,3008_15</v>
      </c>
      <c r="W114" s="12">
        <f t="shared" si="19"/>
        <v>24000</v>
      </c>
      <c r="X114" s="12">
        <v>0</v>
      </c>
      <c r="Y114" s="12">
        <v>140</v>
      </c>
    </row>
    <row r="115" spans="20:25">
      <c r="T115" s="18">
        <v>10010137</v>
      </c>
      <c r="U115" s="12" t="s">
        <v>213</v>
      </c>
      <c r="V115" s="13" t="str">
        <f t="shared" si="17"/>
        <v>3006_15,3007_19,3008_11</v>
      </c>
      <c r="W115" s="12">
        <f t="shared" si="19"/>
        <v>10800</v>
      </c>
      <c r="X115" s="12">
        <v>0</v>
      </c>
      <c r="Y115" s="12">
        <v>115</v>
      </c>
    </row>
    <row r="116" spans="20:25">
      <c r="T116" s="18">
        <v>10010138</v>
      </c>
      <c r="U116" s="12" t="s">
        <v>414</v>
      </c>
      <c r="V116" s="13" t="str">
        <f t="shared" si="17"/>
        <v>0</v>
      </c>
      <c r="W116" s="12">
        <v>0</v>
      </c>
      <c r="X116" s="12">
        <v>0</v>
      </c>
      <c r="Y116" s="12">
        <v>125</v>
      </c>
    </row>
    <row r="117" spans="20:25">
      <c r="T117" s="18">
        <v>10010139</v>
      </c>
      <c r="U117" s="12" t="s">
        <v>416</v>
      </c>
      <c r="V117" s="13" t="str">
        <f t="shared" si="17"/>
        <v>0</v>
      </c>
      <c r="W117" s="12">
        <v>0</v>
      </c>
      <c r="X117" s="12">
        <v>0</v>
      </c>
      <c r="Y117" s="12">
        <v>0</v>
      </c>
    </row>
    <row r="118" spans="20:25">
      <c r="T118" s="18">
        <v>10010140</v>
      </c>
      <c r="U118" s="12" t="s">
        <v>248</v>
      </c>
      <c r="V118" s="13" t="str">
        <f t="shared" si="17"/>
        <v>3006_10,3007_16,3008_16</v>
      </c>
      <c r="W118" s="12">
        <f t="shared" ref="W118:W122" si="20">IFERROR(VLOOKUP(T118,$A$2:$H$36,7,FALSE),"0")</f>
        <v>9000</v>
      </c>
      <c r="X118" s="12">
        <v>0</v>
      </c>
      <c r="Y118" s="12">
        <v>110</v>
      </c>
    </row>
    <row r="119" spans="20:25">
      <c r="T119" s="18">
        <v>10010141</v>
      </c>
      <c r="U119" s="12" t="s">
        <v>293</v>
      </c>
      <c r="V119" s="13" t="str">
        <f t="shared" si="17"/>
        <v>3006_28,3007_24,3008_23</v>
      </c>
      <c r="W119" s="12">
        <f t="shared" si="20"/>
        <v>60000</v>
      </c>
      <c r="X119" s="12">
        <v>0</v>
      </c>
      <c r="Y119" s="12">
        <v>160</v>
      </c>
    </row>
    <row r="120" spans="20:25">
      <c r="T120" s="18">
        <v>10010142</v>
      </c>
      <c r="U120" s="12" t="s">
        <v>233</v>
      </c>
      <c r="V120" s="13" t="str">
        <f t="shared" si="17"/>
        <v>3006_4,3007_7,3008_5</v>
      </c>
      <c r="W120" s="12">
        <f t="shared" si="20"/>
        <v>1500</v>
      </c>
      <c r="X120" s="12">
        <v>0</v>
      </c>
      <c r="Y120" s="12">
        <v>60</v>
      </c>
    </row>
    <row r="121" spans="20:25">
      <c r="T121" s="18">
        <v>10010143</v>
      </c>
      <c r="U121" s="12" t="s">
        <v>235</v>
      </c>
      <c r="V121" s="13" t="str">
        <f t="shared" si="17"/>
        <v>3006_5,3007_8,3008_8</v>
      </c>
      <c r="W121" s="12">
        <f t="shared" si="20"/>
        <v>2100</v>
      </c>
      <c r="X121" s="12">
        <v>0</v>
      </c>
      <c r="Y121" s="12">
        <v>70</v>
      </c>
    </row>
    <row r="122" spans="20:25">
      <c r="T122" s="18">
        <v>10010144</v>
      </c>
      <c r="U122" s="12" t="s">
        <v>237</v>
      </c>
      <c r="V122" s="13" t="str">
        <f t="shared" si="17"/>
        <v>3006_6,3007_7,3008_11</v>
      </c>
      <c r="W122" s="12">
        <f t="shared" si="20"/>
        <v>2700</v>
      </c>
      <c r="X122" s="12">
        <v>0</v>
      </c>
      <c r="Y122" s="12">
        <v>75</v>
      </c>
    </row>
    <row r="123" spans="20:25">
      <c r="T123" s="18">
        <v>10010145</v>
      </c>
      <c r="U123" s="12" t="s">
        <v>422</v>
      </c>
      <c r="V123" s="13" t="str">
        <f t="shared" si="17"/>
        <v>0</v>
      </c>
      <c r="W123" s="12">
        <v>0</v>
      </c>
      <c r="X123" s="12">
        <v>0</v>
      </c>
      <c r="Y123" s="12">
        <v>0</v>
      </c>
    </row>
    <row r="124" spans="20:25">
      <c r="T124" s="18">
        <v>10010147</v>
      </c>
      <c r="U124" s="12" t="s">
        <v>239</v>
      </c>
      <c r="V124" s="13" t="str">
        <f t="shared" si="17"/>
        <v>3006_6,3007_15,3008_11</v>
      </c>
      <c r="W124" s="12">
        <f t="shared" ref="W124:W125" si="21">IFERROR(VLOOKUP(T124,$A$2:$H$36,7,FALSE),"0")</f>
        <v>3600</v>
      </c>
      <c r="X124" s="12">
        <v>0</v>
      </c>
      <c r="Y124" s="12">
        <v>90</v>
      </c>
    </row>
    <row r="125" spans="20:25">
      <c r="T125" s="18">
        <v>10010148</v>
      </c>
      <c r="U125" s="12" t="s">
        <v>247</v>
      </c>
      <c r="V125" s="13" t="str">
        <f t="shared" si="17"/>
        <v>3006_10,3007_18,3008_11</v>
      </c>
      <c r="W125" s="12">
        <f t="shared" si="21"/>
        <v>7200</v>
      </c>
      <c r="X125" s="12">
        <v>0</v>
      </c>
      <c r="Y125" s="12">
        <v>100</v>
      </c>
    </row>
    <row r="126" spans="20:25">
      <c r="T126" s="18">
        <v>10010149</v>
      </c>
      <c r="U126" s="12" t="s">
        <v>426</v>
      </c>
      <c r="V126" s="13" t="str">
        <f t="shared" si="17"/>
        <v>0</v>
      </c>
      <c r="W126" s="12">
        <v>0</v>
      </c>
      <c r="X126" s="12">
        <v>0</v>
      </c>
      <c r="Y126" s="12">
        <v>0</v>
      </c>
    </row>
    <row r="127" spans="20:25">
      <c r="T127" s="18">
        <v>10010150</v>
      </c>
      <c r="U127" s="12" t="s">
        <v>298</v>
      </c>
      <c r="V127" s="13" t="str">
        <f t="shared" si="17"/>
        <v>3006_29,3007_30,3008_36</v>
      </c>
      <c r="W127" s="12">
        <f>IFERROR(VLOOKUP(T127,$A$2:$H$36,7,FALSE),"0")</f>
        <v>108000</v>
      </c>
      <c r="X127" s="12">
        <v>0</v>
      </c>
      <c r="Y127" s="12">
        <v>190</v>
      </c>
    </row>
    <row r="128" spans="20:25">
      <c r="T128" s="18">
        <v>10010151</v>
      </c>
      <c r="U128" s="12" t="s">
        <v>215</v>
      </c>
      <c r="V128" s="13" t="str">
        <f t="shared" si="17"/>
        <v>0</v>
      </c>
      <c r="W128" s="12">
        <v>0</v>
      </c>
      <c r="X128" s="12">
        <v>0</v>
      </c>
      <c r="Y128" s="12">
        <v>180</v>
      </c>
    </row>
    <row r="129" spans="20:25">
      <c r="T129" s="18">
        <v>10010152</v>
      </c>
      <c r="U129" s="12" t="s">
        <v>234</v>
      </c>
      <c r="V129" s="13" t="str">
        <f t="shared" si="17"/>
        <v>3006_6,3007_6,3008_7</v>
      </c>
      <c r="W129" s="12">
        <v>900</v>
      </c>
      <c r="X129" s="12">
        <v>0</v>
      </c>
      <c r="Y129" s="12">
        <v>65</v>
      </c>
    </row>
    <row r="130" spans="20:25">
      <c r="T130" s="18">
        <v>10010153</v>
      </c>
      <c r="U130" s="12" t="s">
        <v>430</v>
      </c>
      <c r="V130" s="13" t="str">
        <f t="shared" si="17"/>
        <v>0</v>
      </c>
      <c r="W130" s="12">
        <v>0</v>
      </c>
      <c r="X130" s="12">
        <v>0</v>
      </c>
      <c r="Y130" s="12">
        <v>0</v>
      </c>
    </row>
    <row r="131" spans="20:25">
      <c r="T131" s="18">
        <v>10010154</v>
      </c>
      <c r="U131" s="12" t="s">
        <v>432</v>
      </c>
      <c r="V131" s="13" t="str">
        <f t="shared" ref="V131:V194" si="22">IFERROR(VLOOKUP(T131,$A$2:$H$36,6,FALSE),"0")</f>
        <v>0</v>
      </c>
      <c r="W131" s="12">
        <v>0</v>
      </c>
      <c r="X131" s="12">
        <v>0</v>
      </c>
      <c r="Y131" s="12">
        <v>0</v>
      </c>
    </row>
    <row r="132" spans="20:25">
      <c r="T132" s="18">
        <v>10010155</v>
      </c>
      <c r="U132" s="12" t="s">
        <v>434</v>
      </c>
      <c r="V132" s="13" t="str">
        <f t="shared" si="22"/>
        <v>0</v>
      </c>
      <c r="W132" s="12">
        <v>0</v>
      </c>
      <c r="X132" s="12">
        <v>0</v>
      </c>
      <c r="Y132" s="12">
        <v>0</v>
      </c>
    </row>
    <row r="133" spans="20:25">
      <c r="T133" s="18">
        <v>10010156</v>
      </c>
      <c r="U133" s="12" t="s">
        <v>436</v>
      </c>
      <c r="V133" s="13" t="str">
        <f t="shared" si="22"/>
        <v>0</v>
      </c>
      <c r="W133" s="12">
        <v>0</v>
      </c>
      <c r="X133" s="12">
        <v>0</v>
      </c>
      <c r="Y133" s="12">
        <v>0</v>
      </c>
    </row>
    <row r="134" spans="20:25">
      <c r="T134" s="18">
        <v>10010157</v>
      </c>
      <c r="U134" s="12" t="s">
        <v>438</v>
      </c>
      <c r="V134" s="13" t="str">
        <f t="shared" si="22"/>
        <v>0</v>
      </c>
      <c r="W134" s="12">
        <v>0</v>
      </c>
      <c r="X134" s="12">
        <v>0</v>
      </c>
      <c r="Y134" s="12">
        <v>0</v>
      </c>
    </row>
    <row r="135" spans="20:25">
      <c r="T135" s="18">
        <v>10010158</v>
      </c>
      <c r="U135" s="12" t="s">
        <v>440</v>
      </c>
      <c r="V135" s="13" t="str">
        <f t="shared" si="22"/>
        <v>0</v>
      </c>
      <c r="W135" s="12">
        <v>0</v>
      </c>
      <c r="X135" s="12">
        <v>0</v>
      </c>
      <c r="Y135" s="12">
        <v>0</v>
      </c>
    </row>
    <row r="136" spans="20:25">
      <c r="T136" s="18">
        <v>10010159</v>
      </c>
      <c r="U136" s="12" t="s">
        <v>287</v>
      </c>
      <c r="V136" s="13" t="str">
        <f t="shared" si="22"/>
        <v>3006_13,3007_20,3008_15</v>
      </c>
      <c r="W136" s="12">
        <f t="shared" ref="W136:W137" si="23">IFERROR(VLOOKUP(T136,$A$2:$H$36,7,FALSE),"0")</f>
        <v>12600</v>
      </c>
      <c r="X136" s="12">
        <v>0</v>
      </c>
      <c r="Y136" s="12">
        <v>120</v>
      </c>
    </row>
    <row r="137" spans="20:25">
      <c r="T137" s="18">
        <v>10010160</v>
      </c>
      <c r="U137" s="12" t="s">
        <v>301</v>
      </c>
      <c r="V137" s="13" t="str">
        <f t="shared" si="22"/>
        <v>3006_40,3007_38,3008_32</v>
      </c>
      <c r="W137" s="12">
        <f t="shared" si="23"/>
        <v>144000</v>
      </c>
      <c r="X137" s="12">
        <v>0</v>
      </c>
      <c r="Y137" s="12">
        <v>215</v>
      </c>
    </row>
    <row r="138" spans="20:25">
      <c r="T138" s="18">
        <v>10010161</v>
      </c>
      <c r="U138" s="12" t="s">
        <v>304</v>
      </c>
      <c r="V138" s="13" t="str">
        <f t="shared" si="22"/>
        <v>0</v>
      </c>
      <c r="W138" s="12">
        <v>120000</v>
      </c>
      <c r="X138" s="12">
        <v>0</v>
      </c>
      <c r="Y138" s="12">
        <v>0</v>
      </c>
    </row>
    <row r="139" spans="20:25">
      <c r="T139" s="18">
        <v>10010162</v>
      </c>
      <c r="U139" s="12" t="s">
        <v>305</v>
      </c>
      <c r="V139" s="13" t="str">
        <f t="shared" si="22"/>
        <v>0</v>
      </c>
      <c r="W139" s="12">
        <v>3000</v>
      </c>
      <c r="X139" s="12">
        <v>0</v>
      </c>
      <c r="Y139" s="12">
        <v>0</v>
      </c>
    </row>
    <row r="140" spans="20:25">
      <c r="T140" s="18">
        <v>10010163</v>
      </c>
      <c r="U140" s="12" t="s">
        <v>306</v>
      </c>
      <c r="V140" s="13" t="str">
        <f t="shared" si="22"/>
        <v>0</v>
      </c>
      <c r="W140" s="12">
        <v>10</v>
      </c>
      <c r="X140" s="12">
        <v>0</v>
      </c>
      <c r="Y140" s="12">
        <v>0</v>
      </c>
    </row>
    <row r="141" spans="20:25">
      <c r="T141" s="18">
        <v>10010164</v>
      </c>
      <c r="U141" s="12" t="s">
        <v>307</v>
      </c>
      <c r="V141" s="13" t="str">
        <f t="shared" si="22"/>
        <v>0</v>
      </c>
      <c r="W141" s="12">
        <v>150</v>
      </c>
      <c r="X141" s="12">
        <v>0</v>
      </c>
      <c r="Y141" s="12">
        <v>0</v>
      </c>
    </row>
    <row r="142" spans="20:25">
      <c r="T142" s="18">
        <v>10010165</v>
      </c>
      <c r="U142" s="12" t="s">
        <v>308</v>
      </c>
      <c r="V142" s="13" t="str">
        <f t="shared" si="22"/>
        <v>0</v>
      </c>
      <c r="W142" s="12">
        <v>1200</v>
      </c>
      <c r="X142" s="12">
        <v>0</v>
      </c>
      <c r="Y142" s="12">
        <v>0</v>
      </c>
    </row>
    <row r="143" spans="20:25">
      <c r="T143" s="18">
        <v>10010166</v>
      </c>
      <c r="U143" s="12" t="s">
        <v>309</v>
      </c>
      <c r="V143" s="13" t="str">
        <f t="shared" si="22"/>
        <v>0</v>
      </c>
      <c r="W143" s="12">
        <v>4800</v>
      </c>
      <c r="X143" s="12">
        <v>0</v>
      </c>
      <c r="Y143" s="12">
        <v>0</v>
      </c>
    </row>
    <row r="144" spans="20:25">
      <c r="T144" s="18">
        <v>10010167</v>
      </c>
      <c r="U144" s="12" t="s">
        <v>310</v>
      </c>
      <c r="V144" s="13" t="str">
        <f t="shared" si="22"/>
        <v>0</v>
      </c>
      <c r="W144" s="12">
        <v>36000</v>
      </c>
      <c r="X144" s="12">
        <v>0</v>
      </c>
      <c r="Y144" s="12">
        <v>0</v>
      </c>
    </row>
    <row r="145" spans="20:25">
      <c r="T145" s="18">
        <v>10010183</v>
      </c>
      <c r="U145" s="12" t="s">
        <v>312</v>
      </c>
      <c r="V145" s="13" t="str">
        <f t="shared" si="22"/>
        <v>0</v>
      </c>
      <c r="W145" s="12">
        <v>0</v>
      </c>
      <c r="X145" s="12">
        <v>0</v>
      </c>
      <c r="Y145" s="12">
        <v>0</v>
      </c>
    </row>
    <row r="146" spans="20:25">
      <c r="T146" s="18">
        <v>10010184</v>
      </c>
      <c r="U146" s="12" t="s">
        <v>313</v>
      </c>
      <c r="V146" s="13" t="str">
        <f t="shared" si="22"/>
        <v>0</v>
      </c>
      <c r="W146" s="12">
        <v>0</v>
      </c>
      <c r="X146" s="12">
        <v>0</v>
      </c>
      <c r="Y146" s="12">
        <v>0</v>
      </c>
    </row>
    <row r="147" spans="20:25">
      <c r="T147" s="18">
        <v>10010185</v>
      </c>
      <c r="U147" s="12" t="s">
        <v>314</v>
      </c>
      <c r="V147" s="13" t="str">
        <f t="shared" si="22"/>
        <v>0</v>
      </c>
      <c r="W147" s="12">
        <v>0</v>
      </c>
      <c r="X147" s="12">
        <v>0</v>
      </c>
      <c r="Y147" s="12">
        <v>0</v>
      </c>
    </row>
    <row r="148" spans="20:25">
      <c r="T148" s="18">
        <v>10010186</v>
      </c>
      <c r="U148" s="12" t="s">
        <v>315</v>
      </c>
      <c r="V148" s="13" t="str">
        <f t="shared" si="22"/>
        <v>0</v>
      </c>
      <c r="W148" s="12">
        <v>0</v>
      </c>
      <c r="X148" s="12">
        <v>0</v>
      </c>
      <c r="Y148" s="12">
        <v>0</v>
      </c>
    </row>
    <row r="149" spans="20:25">
      <c r="T149" s="18">
        <v>10020007</v>
      </c>
      <c r="U149" s="12" t="s">
        <v>385</v>
      </c>
      <c r="V149" s="13" t="str">
        <f t="shared" si="22"/>
        <v>0</v>
      </c>
      <c r="W149" s="12">
        <v>21600</v>
      </c>
      <c r="X149" s="12">
        <v>0</v>
      </c>
      <c r="Y149" s="12">
        <v>85</v>
      </c>
    </row>
    <row r="150" spans="20:25">
      <c r="T150" s="18">
        <v>10020008</v>
      </c>
      <c r="U150" s="12" t="s">
        <v>368</v>
      </c>
      <c r="V150" s="13" t="str">
        <f t="shared" si="22"/>
        <v>0</v>
      </c>
      <c r="W150" s="12">
        <v>28800</v>
      </c>
      <c r="X150" s="12">
        <v>0</v>
      </c>
      <c r="Y150" s="12">
        <v>105</v>
      </c>
    </row>
    <row r="151" spans="20:25">
      <c r="T151" s="18">
        <v>10020009</v>
      </c>
      <c r="U151" s="12" t="s">
        <v>414</v>
      </c>
      <c r="V151" s="13" t="str">
        <f t="shared" si="22"/>
        <v>0</v>
      </c>
      <c r="W151" s="12">
        <v>43200</v>
      </c>
      <c r="X151" s="12">
        <v>0</v>
      </c>
      <c r="Y151" s="12">
        <v>125</v>
      </c>
    </row>
    <row r="152" spans="20:25">
      <c r="T152" s="18">
        <v>10020010</v>
      </c>
      <c r="U152" s="12" t="s">
        <v>362</v>
      </c>
      <c r="V152" s="13" t="str">
        <f t="shared" si="22"/>
        <v>0</v>
      </c>
      <c r="W152" s="12">
        <v>57600</v>
      </c>
      <c r="X152" s="12">
        <v>0</v>
      </c>
      <c r="Y152" s="12">
        <v>145</v>
      </c>
    </row>
    <row r="153" spans="20:25">
      <c r="T153" s="18">
        <v>10020011</v>
      </c>
      <c r="U153" s="12" t="s">
        <v>214</v>
      </c>
      <c r="V153" s="13" t="str">
        <f t="shared" si="22"/>
        <v>0</v>
      </c>
      <c r="W153" s="12">
        <v>72000</v>
      </c>
      <c r="X153" s="12">
        <v>0</v>
      </c>
      <c r="Y153" s="12">
        <v>165</v>
      </c>
    </row>
    <row r="154" spans="20:25">
      <c r="T154" s="18">
        <v>10020012</v>
      </c>
      <c r="U154" s="12" t="s">
        <v>215</v>
      </c>
      <c r="V154" s="13" t="str">
        <f t="shared" si="22"/>
        <v>0</v>
      </c>
      <c r="W154" s="12">
        <v>82800</v>
      </c>
      <c r="X154" s="12">
        <v>0</v>
      </c>
      <c r="Y154" s="12">
        <v>180</v>
      </c>
    </row>
    <row r="155" spans="20:25">
      <c r="T155" s="18">
        <v>10020013</v>
      </c>
      <c r="U155" s="12" t="s">
        <v>355</v>
      </c>
      <c r="V155" s="13" t="str">
        <f t="shared" si="22"/>
        <v>0</v>
      </c>
      <c r="W155" s="12">
        <v>93600</v>
      </c>
      <c r="X155" s="12">
        <v>0</v>
      </c>
      <c r="Y155" s="12">
        <v>195</v>
      </c>
    </row>
    <row r="156" spans="20:25">
      <c r="T156" s="18">
        <v>10020014</v>
      </c>
      <c r="U156" s="12" t="s">
        <v>389</v>
      </c>
      <c r="V156" s="13" t="str">
        <f t="shared" si="22"/>
        <v>0</v>
      </c>
      <c r="W156" s="12">
        <v>104400</v>
      </c>
      <c r="X156" s="12">
        <v>0</v>
      </c>
      <c r="Y156" s="12">
        <v>210</v>
      </c>
    </row>
    <row r="157" spans="20:25">
      <c r="T157" s="18">
        <v>10020015</v>
      </c>
      <c r="U157" s="12" t="s">
        <v>404</v>
      </c>
      <c r="V157" s="13" t="str">
        <f t="shared" si="22"/>
        <v>0</v>
      </c>
      <c r="W157" s="12">
        <v>115200</v>
      </c>
      <c r="X157" s="12">
        <v>0</v>
      </c>
      <c r="Y157" s="12">
        <v>230</v>
      </c>
    </row>
    <row r="158" spans="20:25">
      <c r="T158" s="18">
        <v>10020016</v>
      </c>
      <c r="U158" s="12" t="s">
        <v>360</v>
      </c>
      <c r="V158" s="13" t="str">
        <f t="shared" si="22"/>
        <v>0</v>
      </c>
      <c r="W158" s="12">
        <v>122400</v>
      </c>
      <c r="X158" s="12">
        <v>0</v>
      </c>
      <c r="Y158" s="12">
        <v>250</v>
      </c>
    </row>
    <row r="159" spans="20:25">
      <c r="T159" s="18">
        <v>10020017</v>
      </c>
      <c r="U159" s="12" t="s">
        <v>391</v>
      </c>
      <c r="V159" s="13" t="str">
        <f t="shared" si="22"/>
        <v>0</v>
      </c>
      <c r="W159" s="12">
        <v>126000</v>
      </c>
      <c r="X159" s="12">
        <v>0</v>
      </c>
      <c r="Y159" s="12">
        <v>260</v>
      </c>
    </row>
    <row r="160" spans="20:25">
      <c r="T160" s="18">
        <v>10020018</v>
      </c>
      <c r="U160" s="12" t="s">
        <v>378</v>
      </c>
      <c r="V160" s="13" t="str">
        <f t="shared" si="22"/>
        <v>0</v>
      </c>
      <c r="W160" s="12">
        <v>36000</v>
      </c>
      <c r="X160" s="12">
        <v>0</v>
      </c>
      <c r="Y160" s="12">
        <v>0</v>
      </c>
    </row>
    <row r="161" spans="20:25">
      <c r="T161" s="18">
        <v>10020019</v>
      </c>
      <c r="U161" s="12" t="s">
        <v>379</v>
      </c>
      <c r="V161" s="13" t="str">
        <f t="shared" si="22"/>
        <v>0</v>
      </c>
      <c r="W161" s="12">
        <v>36000</v>
      </c>
      <c r="X161" s="12">
        <v>0</v>
      </c>
      <c r="Y161" s="12">
        <v>0</v>
      </c>
    </row>
    <row r="162" spans="20:25">
      <c r="T162" s="18">
        <v>10020020</v>
      </c>
      <c r="U162" s="12" t="s">
        <v>380</v>
      </c>
      <c r="V162" s="13" t="str">
        <f t="shared" si="22"/>
        <v>0</v>
      </c>
      <c r="W162" s="12">
        <v>36000</v>
      </c>
      <c r="X162" s="12">
        <v>0</v>
      </c>
      <c r="Y162" s="12">
        <v>0</v>
      </c>
    </row>
    <row r="163" spans="20:25">
      <c r="T163" s="18">
        <v>10020021</v>
      </c>
      <c r="U163" s="12" t="s">
        <v>381</v>
      </c>
      <c r="V163" s="13" t="str">
        <f t="shared" si="22"/>
        <v>0</v>
      </c>
      <c r="W163" s="12">
        <v>36000</v>
      </c>
      <c r="X163" s="12">
        <v>0</v>
      </c>
      <c r="Y163" s="12">
        <v>0</v>
      </c>
    </row>
    <row r="164" spans="20:25">
      <c r="T164" s="18">
        <v>10020022</v>
      </c>
      <c r="U164" s="12" t="s">
        <v>382</v>
      </c>
      <c r="V164" s="13" t="str">
        <f t="shared" si="22"/>
        <v>0</v>
      </c>
      <c r="W164" s="12">
        <v>36000</v>
      </c>
      <c r="X164" s="12">
        <v>0</v>
      </c>
      <c r="Y164" s="12">
        <v>0</v>
      </c>
    </row>
    <row r="165" spans="20:25">
      <c r="T165" s="18">
        <v>10020001</v>
      </c>
      <c r="U165" s="12" t="s">
        <v>220</v>
      </c>
      <c r="V165" s="13" t="str">
        <f t="shared" si="22"/>
        <v>0</v>
      </c>
      <c r="W165" s="12">
        <v>14400</v>
      </c>
      <c r="X165" s="12">
        <v>160</v>
      </c>
      <c r="Y165" s="12">
        <v>0</v>
      </c>
    </row>
    <row r="166" spans="20:25">
      <c r="T166" s="18">
        <v>10020002</v>
      </c>
      <c r="U166" s="12" t="s">
        <v>219</v>
      </c>
      <c r="V166" s="13" t="str">
        <f t="shared" si="22"/>
        <v>0</v>
      </c>
      <c r="W166" s="12">
        <v>28800</v>
      </c>
      <c r="X166" s="12">
        <v>120</v>
      </c>
      <c r="Y166" s="12">
        <v>0</v>
      </c>
    </row>
    <row r="167" spans="20:25">
      <c r="T167" s="18">
        <v>10020003</v>
      </c>
      <c r="U167" s="12" t="s">
        <v>217</v>
      </c>
      <c r="V167" s="13" t="str">
        <f t="shared" si="22"/>
        <v>0</v>
      </c>
      <c r="W167" s="12">
        <v>57600</v>
      </c>
      <c r="X167" s="12">
        <v>80</v>
      </c>
      <c r="Y167" s="12">
        <v>0</v>
      </c>
    </row>
    <row r="168" spans="20:25">
      <c r="T168" s="18">
        <v>10020004</v>
      </c>
      <c r="U168" s="12" t="s">
        <v>444</v>
      </c>
      <c r="V168" s="13" t="str">
        <f t="shared" si="22"/>
        <v>0</v>
      </c>
      <c r="W168" s="12">
        <v>100800</v>
      </c>
      <c r="X168" s="12">
        <v>50</v>
      </c>
      <c r="Y168" s="12">
        <v>0</v>
      </c>
    </row>
    <row r="169" spans="20:25">
      <c r="T169" s="18">
        <v>10020005</v>
      </c>
      <c r="U169" s="12" t="s">
        <v>445</v>
      </c>
      <c r="V169" s="13" t="str">
        <f t="shared" si="22"/>
        <v>0</v>
      </c>
      <c r="W169" s="12">
        <v>129600</v>
      </c>
      <c r="X169" s="12">
        <v>65</v>
      </c>
      <c r="Y169" s="12">
        <v>0</v>
      </c>
    </row>
    <row r="170" spans="20:25">
      <c r="T170" s="18">
        <v>10020006</v>
      </c>
      <c r="U170" s="12" t="s">
        <v>218</v>
      </c>
      <c r="V170" s="13" t="str">
        <f t="shared" si="22"/>
        <v>0</v>
      </c>
      <c r="W170" s="12">
        <v>158400</v>
      </c>
      <c r="X170" s="12">
        <v>120</v>
      </c>
      <c r="Y170" s="12">
        <v>0</v>
      </c>
    </row>
    <row r="171" spans="20:25">
      <c r="T171" s="18">
        <v>10010181</v>
      </c>
      <c r="U171" s="12" t="s">
        <v>446</v>
      </c>
      <c r="V171" s="13" t="str">
        <f t="shared" si="22"/>
        <v>0</v>
      </c>
      <c r="W171" s="12">
        <v>45</v>
      </c>
      <c r="X171" s="12">
        <v>10</v>
      </c>
      <c r="Y171" s="12">
        <v>0</v>
      </c>
    </row>
    <row r="172" spans="20:25">
      <c r="T172" s="18">
        <v>10010182</v>
      </c>
      <c r="U172" s="12" t="s">
        <v>447</v>
      </c>
      <c r="V172" s="13" t="str">
        <f t="shared" si="22"/>
        <v>0</v>
      </c>
      <c r="W172" s="12">
        <v>300</v>
      </c>
      <c r="X172" s="12">
        <v>5</v>
      </c>
      <c r="Y172" s="12">
        <v>0</v>
      </c>
    </row>
    <row r="173" spans="20:25">
      <c r="T173" s="18">
        <v>10010179</v>
      </c>
      <c r="U173" s="12" t="s">
        <v>448</v>
      </c>
      <c r="V173" s="13" t="str">
        <f t="shared" si="22"/>
        <v>0</v>
      </c>
      <c r="W173" s="12">
        <v>60</v>
      </c>
      <c r="X173" s="12">
        <v>5</v>
      </c>
      <c r="Y173" s="12">
        <v>0</v>
      </c>
    </row>
    <row r="174" spans="20:25">
      <c r="T174" s="18">
        <v>10010180</v>
      </c>
      <c r="U174" s="12" t="s">
        <v>449</v>
      </c>
      <c r="V174" s="13" t="str">
        <f t="shared" si="22"/>
        <v>0</v>
      </c>
      <c r="W174" s="12">
        <v>60</v>
      </c>
      <c r="X174" s="12">
        <v>5</v>
      </c>
      <c r="Y174" s="12">
        <v>0</v>
      </c>
    </row>
    <row r="175" spans="20:25">
      <c r="T175" s="18">
        <v>10010111</v>
      </c>
      <c r="U175" s="12" t="s">
        <v>317</v>
      </c>
      <c r="V175" s="13" t="str">
        <f t="shared" si="22"/>
        <v>0</v>
      </c>
      <c r="W175" s="12">
        <v>1</v>
      </c>
      <c r="X175" s="12">
        <v>15</v>
      </c>
      <c r="Y175" s="12">
        <v>0</v>
      </c>
    </row>
    <row r="176" spans="20:25">
      <c r="T176" s="18">
        <v>10010113</v>
      </c>
      <c r="U176" s="12" t="s">
        <v>318</v>
      </c>
      <c r="V176" s="13" t="str">
        <f t="shared" si="22"/>
        <v>0</v>
      </c>
      <c r="W176" s="12">
        <v>300</v>
      </c>
      <c r="X176" s="12">
        <v>20</v>
      </c>
      <c r="Y176" s="12">
        <v>0</v>
      </c>
    </row>
    <row r="177" spans="20:25">
      <c r="T177" s="18">
        <v>10010023</v>
      </c>
      <c r="U177" s="12" t="s">
        <v>319</v>
      </c>
      <c r="V177" s="13" t="str">
        <f t="shared" si="22"/>
        <v>0</v>
      </c>
      <c r="W177" s="12">
        <v>20</v>
      </c>
      <c r="X177" s="12">
        <v>10</v>
      </c>
      <c r="Y177" s="12">
        <v>0</v>
      </c>
    </row>
    <row r="178" spans="20:25">
      <c r="T178" s="18">
        <v>10010112</v>
      </c>
      <c r="U178" s="12" t="s">
        <v>320</v>
      </c>
      <c r="V178" s="13" t="str">
        <f t="shared" si="22"/>
        <v>0</v>
      </c>
      <c r="W178" s="12">
        <v>60</v>
      </c>
      <c r="X178" s="12">
        <v>25</v>
      </c>
      <c r="Y178" s="12">
        <v>0</v>
      </c>
    </row>
    <row r="179" spans="20:25">
      <c r="T179" s="18">
        <v>10010128</v>
      </c>
      <c r="U179" s="12" t="s">
        <v>321</v>
      </c>
      <c r="V179" s="13" t="str">
        <f t="shared" si="22"/>
        <v>0</v>
      </c>
      <c r="W179" s="12">
        <v>360</v>
      </c>
      <c r="X179" s="12">
        <v>30</v>
      </c>
      <c r="Y179" s="12">
        <v>0</v>
      </c>
    </row>
    <row r="180" spans="20:25">
      <c r="T180" s="18">
        <v>10010129</v>
      </c>
      <c r="U180" s="12" t="s">
        <v>322</v>
      </c>
      <c r="V180" s="13" t="str">
        <f t="shared" si="22"/>
        <v>0</v>
      </c>
      <c r="W180" s="12">
        <v>600</v>
      </c>
      <c r="X180" s="12">
        <v>35</v>
      </c>
      <c r="Y180" s="12">
        <v>0</v>
      </c>
    </row>
    <row r="181" spans="20:25">
      <c r="T181" s="18">
        <v>10010130</v>
      </c>
      <c r="U181" s="12" t="s">
        <v>323</v>
      </c>
      <c r="V181" s="13" t="str">
        <f t="shared" si="22"/>
        <v>0</v>
      </c>
      <c r="W181" s="12">
        <v>900</v>
      </c>
      <c r="X181" s="12">
        <v>40</v>
      </c>
      <c r="Y181" s="12">
        <v>0</v>
      </c>
    </row>
    <row r="182" spans="20:25">
      <c r="T182" s="18">
        <v>10010131</v>
      </c>
      <c r="U182" s="12" t="s">
        <v>324</v>
      </c>
      <c r="V182" s="13" t="str">
        <f t="shared" si="22"/>
        <v>0</v>
      </c>
      <c r="W182" s="12">
        <v>1200</v>
      </c>
      <c r="X182" s="12">
        <v>45</v>
      </c>
      <c r="Y182" s="12">
        <v>0</v>
      </c>
    </row>
    <row r="183" spans="20:25">
      <c r="T183" s="18">
        <v>10010132</v>
      </c>
      <c r="U183" s="12" t="s">
        <v>325</v>
      </c>
      <c r="V183" s="13" t="str">
        <f t="shared" si="22"/>
        <v>0</v>
      </c>
      <c r="W183" s="12">
        <v>1500</v>
      </c>
      <c r="X183" s="12">
        <v>55</v>
      </c>
      <c r="Y183" s="12">
        <v>0</v>
      </c>
    </row>
    <row r="184" spans="20:25">
      <c r="T184" s="18">
        <v>10010146</v>
      </c>
      <c r="U184" s="12" t="s">
        <v>326</v>
      </c>
      <c r="V184" s="13" t="str">
        <f t="shared" si="22"/>
        <v>0</v>
      </c>
      <c r="W184" s="12">
        <v>2400</v>
      </c>
      <c r="X184" s="12">
        <v>60</v>
      </c>
      <c r="Y184" s="12">
        <v>0</v>
      </c>
    </row>
    <row r="185" spans="20:25">
      <c r="T185" s="18">
        <v>10010127</v>
      </c>
      <c r="U185" s="12" t="s">
        <v>444</v>
      </c>
      <c r="V185" s="13" t="str">
        <f t="shared" si="22"/>
        <v>0</v>
      </c>
      <c r="W185" s="12">
        <v>10800</v>
      </c>
      <c r="X185" s="12">
        <v>70</v>
      </c>
      <c r="Y185" s="12">
        <v>0</v>
      </c>
    </row>
    <row r="186" spans="20:25">
      <c r="T186" s="18">
        <v>10010169</v>
      </c>
      <c r="U186" s="12" t="s">
        <v>327</v>
      </c>
      <c r="V186" s="13" t="str">
        <f t="shared" si="22"/>
        <v>0</v>
      </c>
      <c r="W186" s="12">
        <v>36000</v>
      </c>
      <c r="X186" s="12">
        <v>70</v>
      </c>
      <c r="Y186" s="12">
        <v>0</v>
      </c>
    </row>
    <row r="187" spans="20:25">
      <c r="T187" s="18">
        <v>10010170</v>
      </c>
      <c r="U187" s="12" t="s">
        <v>328</v>
      </c>
      <c r="V187" s="13" t="str">
        <f t="shared" si="22"/>
        <v>0</v>
      </c>
      <c r="W187" s="12">
        <v>9000</v>
      </c>
      <c r="X187" s="12">
        <v>75</v>
      </c>
      <c r="Y187" s="12">
        <v>0</v>
      </c>
    </row>
    <row r="188" spans="20:25">
      <c r="T188" s="18">
        <v>10010172</v>
      </c>
      <c r="U188" s="12" t="s">
        <v>329</v>
      </c>
      <c r="V188" s="13" t="str">
        <f t="shared" si="22"/>
        <v>0</v>
      </c>
      <c r="W188" s="12">
        <v>12000</v>
      </c>
      <c r="X188" s="12">
        <v>85</v>
      </c>
      <c r="Y188" s="12">
        <v>0</v>
      </c>
    </row>
    <row r="189" spans="20:25">
      <c r="T189" s="18">
        <v>10010173</v>
      </c>
      <c r="U189" s="12" t="s">
        <v>330</v>
      </c>
      <c r="V189" s="13" t="str">
        <f t="shared" si="22"/>
        <v>0</v>
      </c>
      <c r="W189" s="12">
        <v>15000</v>
      </c>
      <c r="X189" s="12">
        <v>90</v>
      </c>
      <c r="Y189" s="12">
        <v>0</v>
      </c>
    </row>
    <row r="190" spans="20:25">
      <c r="T190" s="18">
        <v>10010168</v>
      </c>
      <c r="U190" s="12" t="s">
        <v>445</v>
      </c>
      <c r="V190" s="13" t="str">
        <f t="shared" si="22"/>
        <v>0</v>
      </c>
      <c r="W190" s="12">
        <v>72000</v>
      </c>
      <c r="X190" s="12">
        <v>90</v>
      </c>
      <c r="Y190" s="12">
        <v>0</v>
      </c>
    </row>
    <row r="191" spans="20:25">
      <c r="T191" s="18">
        <v>10010175</v>
      </c>
      <c r="U191" s="12" t="s">
        <v>216</v>
      </c>
      <c r="V191" s="13" t="str">
        <f t="shared" si="22"/>
        <v>0</v>
      </c>
      <c r="W191" s="12">
        <v>18000</v>
      </c>
      <c r="X191" s="12">
        <v>110</v>
      </c>
      <c r="Y191" s="12">
        <v>0</v>
      </c>
    </row>
    <row r="192" spans="20:25">
      <c r="T192" s="18">
        <v>10010171</v>
      </c>
      <c r="U192" s="12" t="s">
        <v>217</v>
      </c>
      <c r="V192" s="13" t="str">
        <f t="shared" si="22"/>
        <v>0</v>
      </c>
      <c r="W192" s="12">
        <v>57600</v>
      </c>
      <c r="X192" s="12">
        <v>120</v>
      </c>
      <c r="Y192" s="12">
        <v>0</v>
      </c>
    </row>
    <row r="193" spans="20:25">
      <c r="T193" s="18">
        <v>10010177</v>
      </c>
      <c r="U193" s="12" t="s">
        <v>331</v>
      </c>
      <c r="V193" s="13" t="str">
        <f t="shared" si="22"/>
        <v>0</v>
      </c>
      <c r="W193" s="12">
        <v>24000</v>
      </c>
      <c r="X193" s="12">
        <v>140</v>
      </c>
      <c r="Y193" s="12">
        <v>0</v>
      </c>
    </row>
    <row r="194" spans="20:25">
      <c r="T194" s="18">
        <v>10010174</v>
      </c>
      <c r="U194" s="12" t="s">
        <v>218</v>
      </c>
      <c r="V194" s="13" t="str">
        <f t="shared" si="22"/>
        <v>0</v>
      </c>
      <c r="W194" s="12">
        <v>36000</v>
      </c>
      <c r="X194" s="12">
        <v>160</v>
      </c>
      <c r="Y194" s="12">
        <v>0</v>
      </c>
    </row>
    <row r="195" spans="20:25">
      <c r="T195" s="18">
        <v>10010176</v>
      </c>
      <c r="U195" s="12" t="s">
        <v>219</v>
      </c>
      <c r="V195" s="13" t="str">
        <f t="shared" ref="V195:V197" si="24">IFERROR(VLOOKUP(T195,$A$2:$H$36,6,FALSE),"0")</f>
        <v>0</v>
      </c>
      <c r="W195" s="12">
        <v>48000</v>
      </c>
      <c r="X195" s="12">
        <v>190</v>
      </c>
      <c r="Y195" s="12">
        <v>0</v>
      </c>
    </row>
    <row r="196" spans="20:25">
      <c r="T196" s="18">
        <v>10010178</v>
      </c>
      <c r="U196" s="12" t="s">
        <v>220</v>
      </c>
      <c r="V196" s="13" t="str">
        <f t="shared" si="24"/>
        <v>0</v>
      </c>
      <c r="W196" s="12">
        <v>60000</v>
      </c>
      <c r="X196" s="12">
        <v>280</v>
      </c>
      <c r="Y196" s="12">
        <v>0</v>
      </c>
    </row>
    <row r="197" spans="20:25">
      <c r="T197" s="18">
        <v>10010187</v>
      </c>
      <c r="U197" s="12" t="s">
        <v>450</v>
      </c>
      <c r="V197" s="13" t="str">
        <f t="shared" si="24"/>
        <v>0</v>
      </c>
      <c r="W197" s="12">
        <v>60</v>
      </c>
      <c r="X197" s="12">
        <v>0</v>
      </c>
      <c r="Y197" s="12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商店表_3_Shop</vt:lpstr>
      <vt:lpstr>人气值_1_Sheet1</vt:lpstr>
      <vt:lpstr>人气上限_1_Sheet1</vt:lpstr>
      <vt:lpstr>激活材料_1_material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建筑商店配置表</dc:title>
  <dc:creator>Administrator</dc:creator>
  <cp:lastModifiedBy>Administrator</cp:lastModifiedBy>
  <dcterms:created xsi:type="dcterms:W3CDTF">2006-09-13T11:21:00Z</dcterms:created>
  <dcterms:modified xsi:type="dcterms:W3CDTF">2016-11-09T02:06:41Z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