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合建等级_3_UniteBuildlevel" sheetId="1" r:id="rId1"/>
    <sheet name="成长值计算_1_Sheet1" sheetId="2" r:id="rId2"/>
  </sheets>
  <calcPr calcId="124519" concurrentCalc="0"/>
</workbook>
</file>

<file path=xl/calcChain.xml><?xml version="1.0" encoding="utf-8"?>
<calcChain xmlns="http://schemas.openxmlformats.org/spreadsheetml/2006/main">
  <c r="G8" i="2"/>
  <c r="E247"/>
  <c r="E246"/>
  <c r="E245"/>
  <c r="E244"/>
  <c r="E236"/>
  <c r="E235"/>
  <c r="E234"/>
  <c r="F242"/>
  <c r="F243" s="1"/>
  <c r="F244" s="1"/>
  <c r="F245" s="1"/>
  <c r="F246" s="1"/>
  <c r="F241"/>
  <c r="F240"/>
  <c r="F239"/>
  <c r="F238"/>
  <c r="F231"/>
  <c r="F232" s="1"/>
  <c r="F233" s="1"/>
  <c r="F234" s="1"/>
  <c r="F235" s="1"/>
  <c r="F230"/>
  <c r="F229"/>
  <c r="F228"/>
  <c r="F227"/>
  <c r="F220"/>
  <c r="F221" s="1"/>
  <c r="F222" s="1"/>
  <c r="F223" s="1"/>
  <c r="F224" s="1"/>
  <c r="F219"/>
  <c r="F218"/>
  <c r="F217"/>
  <c r="F216"/>
  <c r="E217" s="1"/>
  <c r="E218" s="1"/>
  <c r="F206"/>
  <c r="F205"/>
  <c r="F195"/>
  <c r="F194"/>
  <c r="F187"/>
  <c r="F188" s="1"/>
  <c r="F189" s="1"/>
  <c r="F190" s="1"/>
  <c r="F191" s="1"/>
  <c r="F186"/>
  <c r="F185"/>
  <c r="F184"/>
  <c r="F183"/>
  <c r="F173"/>
  <c r="F172"/>
  <c r="F162"/>
  <c r="F161"/>
  <c r="F151"/>
  <c r="F150"/>
  <c r="F140"/>
  <c r="F139"/>
  <c r="F129"/>
  <c r="F128"/>
  <c r="F118"/>
  <c r="F117"/>
  <c r="F107"/>
  <c r="F106"/>
  <c r="F96"/>
  <c r="F95"/>
  <c r="F85"/>
  <c r="F84"/>
  <c r="F74"/>
  <c r="F73"/>
  <c r="F63"/>
  <c r="F62"/>
  <c r="F52"/>
  <c r="F51"/>
  <c r="F41"/>
  <c r="F40"/>
  <c r="F30"/>
  <c r="F29"/>
  <c r="F19"/>
  <c r="F18"/>
  <c r="E238"/>
  <c r="G242" s="1"/>
  <c r="E227"/>
  <c r="G231" s="1"/>
  <c r="E216"/>
  <c r="G219" s="1"/>
  <c r="E183"/>
  <c r="G187" s="1"/>
  <c r="G209"/>
  <c r="G208"/>
  <c r="G207"/>
  <c r="G206"/>
  <c r="G198"/>
  <c r="G197"/>
  <c r="G196"/>
  <c r="G195"/>
  <c r="G176"/>
  <c r="G175"/>
  <c r="G174"/>
  <c r="G173"/>
  <c r="G165"/>
  <c r="G164"/>
  <c r="G163"/>
  <c r="G162"/>
  <c r="G154"/>
  <c r="G153"/>
  <c r="G152"/>
  <c r="G151"/>
  <c r="G143"/>
  <c r="G142"/>
  <c r="G141"/>
  <c r="G140"/>
  <c r="G132"/>
  <c r="G131"/>
  <c r="G130"/>
  <c r="G129"/>
  <c r="G121"/>
  <c r="G120"/>
  <c r="G119"/>
  <c r="G118"/>
  <c r="G110"/>
  <c r="G109"/>
  <c r="G108"/>
  <c r="G107"/>
  <c r="G99"/>
  <c r="G98"/>
  <c r="G97"/>
  <c r="G96"/>
  <c r="G88"/>
  <c r="G87"/>
  <c r="G86"/>
  <c r="G85"/>
  <c r="G77"/>
  <c r="G76"/>
  <c r="G75"/>
  <c r="G74"/>
  <c r="G66"/>
  <c r="G65"/>
  <c r="G64"/>
  <c r="G63"/>
  <c r="G55"/>
  <c r="G54"/>
  <c r="G53"/>
  <c r="G52"/>
  <c r="G44"/>
  <c r="G43"/>
  <c r="G42"/>
  <c r="G41"/>
  <c r="G33"/>
  <c r="G32"/>
  <c r="G31"/>
  <c r="G30"/>
  <c r="G22"/>
  <c r="G21"/>
  <c r="G20"/>
  <c r="G19"/>
  <c r="G11"/>
  <c r="G10"/>
  <c r="G9"/>
  <c r="S247"/>
  <c r="Q247" s="1"/>
  <c r="S246"/>
  <c r="Q246" s="1"/>
  <c r="S245"/>
  <c r="S244"/>
  <c r="S243"/>
  <c r="Q243" s="1"/>
  <c r="S242"/>
  <c r="S241"/>
  <c r="S240"/>
  <c r="S239"/>
  <c r="Q239" s="1"/>
  <c r="S238"/>
  <c r="S236"/>
  <c r="Q236" s="1"/>
  <c r="S235"/>
  <c r="Q235" s="1"/>
  <c r="S234"/>
  <c r="S233"/>
  <c r="S232"/>
  <c r="S231"/>
  <c r="Q231" s="1"/>
  <c r="S230"/>
  <c r="S229"/>
  <c r="S228"/>
  <c r="Q228" s="1"/>
  <c r="S227"/>
  <c r="S225"/>
  <c r="Q225" s="1"/>
  <c r="S224"/>
  <c r="S223"/>
  <c r="S222"/>
  <c r="S221"/>
  <c r="Q221" s="1"/>
  <c r="S220"/>
  <c r="Q220" s="1"/>
  <c r="S219"/>
  <c r="S218"/>
  <c r="S217"/>
  <c r="S216"/>
  <c r="Q216" s="1"/>
  <c r="S214"/>
  <c r="Q214" s="1"/>
  <c r="S213"/>
  <c r="Q213" s="1"/>
  <c r="S212"/>
  <c r="S211"/>
  <c r="S210"/>
  <c r="S209"/>
  <c r="S208"/>
  <c r="S207"/>
  <c r="S206"/>
  <c r="Q206" s="1"/>
  <c r="S205"/>
  <c r="Q205" s="1"/>
  <c r="S203"/>
  <c r="Q203" s="1"/>
  <c r="S202"/>
  <c r="Q202" s="1"/>
  <c r="S201"/>
  <c r="S200"/>
  <c r="S199"/>
  <c r="Q199" s="1"/>
  <c r="S198"/>
  <c r="S197"/>
  <c r="S196"/>
  <c r="S195"/>
  <c r="Q195" s="1"/>
  <c r="S194"/>
  <c r="Q194" s="1"/>
  <c r="Q242"/>
  <c r="Q227"/>
  <c r="Q217"/>
  <c r="Q210"/>
  <c r="Q209"/>
  <c r="Q198"/>
  <c r="S192"/>
  <c r="Q192" s="1"/>
  <c r="S191"/>
  <c r="S190"/>
  <c r="S189"/>
  <c r="S188"/>
  <c r="Q188" s="1"/>
  <c r="S187"/>
  <c r="S186"/>
  <c r="S185"/>
  <c r="S184"/>
  <c r="Q184" s="1"/>
  <c r="S183"/>
  <c r="S181"/>
  <c r="Q181" s="1"/>
  <c r="S180"/>
  <c r="Q180" s="1"/>
  <c r="S179"/>
  <c r="S178"/>
  <c r="S177"/>
  <c r="Q177" s="1"/>
  <c r="S176"/>
  <c r="Q176" s="1"/>
  <c r="S175"/>
  <c r="S174"/>
  <c r="S173"/>
  <c r="Q173" s="1"/>
  <c r="S172"/>
  <c r="Q172" s="1"/>
  <c r="S170"/>
  <c r="S169"/>
  <c r="Q169" s="1"/>
  <c r="S168"/>
  <c r="S167"/>
  <c r="S166"/>
  <c r="Q166" s="1"/>
  <c r="S165"/>
  <c r="Q165" s="1"/>
  <c r="S164"/>
  <c r="S163"/>
  <c r="S162"/>
  <c r="S161"/>
  <c r="Q161" s="1"/>
  <c r="S159"/>
  <c r="Q159" s="1"/>
  <c r="S158"/>
  <c r="S157"/>
  <c r="S156"/>
  <c r="S155"/>
  <c r="Q155" s="1"/>
  <c r="S154"/>
  <c r="S153"/>
  <c r="S152"/>
  <c r="S151"/>
  <c r="Q151" s="1"/>
  <c r="S150"/>
  <c r="S148"/>
  <c r="Q148" s="1"/>
  <c r="S147"/>
  <c r="S146"/>
  <c r="S145"/>
  <c r="S144"/>
  <c r="Q144" s="1"/>
  <c r="S143"/>
  <c r="S142"/>
  <c r="S141"/>
  <c r="S140"/>
  <c r="Q140" s="1"/>
  <c r="S139"/>
  <c r="S137"/>
  <c r="S136"/>
  <c r="Q136" s="1"/>
  <c r="S135"/>
  <c r="S134"/>
  <c r="S133"/>
  <c r="S132"/>
  <c r="Q132" s="1"/>
  <c r="S131"/>
  <c r="S130"/>
  <c r="S129"/>
  <c r="S128"/>
  <c r="Q128" s="1"/>
  <c r="S126"/>
  <c r="Q126" s="1"/>
  <c r="S125"/>
  <c r="S124"/>
  <c r="S123"/>
  <c r="S122"/>
  <c r="Q122" s="1"/>
  <c r="S121"/>
  <c r="S120"/>
  <c r="S119"/>
  <c r="S118"/>
  <c r="Q118" s="1"/>
  <c r="S117"/>
  <c r="S115"/>
  <c r="Q115" s="1"/>
  <c r="S114"/>
  <c r="Q114" s="1"/>
  <c r="S113"/>
  <c r="S112"/>
  <c r="S111"/>
  <c r="Q111" s="1"/>
  <c r="S110"/>
  <c r="S109"/>
  <c r="S108"/>
  <c r="S107"/>
  <c r="Q107" s="1"/>
  <c r="S106"/>
  <c r="Q106" s="1"/>
  <c r="S104"/>
  <c r="S103"/>
  <c r="Q103" s="1"/>
  <c r="S102"/>
  <c r="S101"/>
  <c r="S100"/>
  <c r="S99"/>
  <c r="Q99" s="1"/>
  <c r="S98"/>
  <c r="S97"/>
  <c r="S96"/>
  <c r="S95"/>
  <c r="Q95" s="1"/>
  <c r="S71"/>
  <c r="Q71" s="1"/>
  <c r="S70"/>
  <c r="S69"/>
  <c r="S68"/>
  <c r="S67"/>
  <c r="Q67" s="1"/>
  <c r="S66"/>
  <c r="S65"/>
  <c r="S64"/>
  <c r="S63"/>
  <c r="Q63" s="1"/>
  <c r="S62"/>
  <c r="S60"/>
  <c r="Q60" s="1"/>
  <c r="S59"/>
  <c r="S58"/>
  <c r="S57"/>
  <c r="S56"/>
  <c r="Q56" s="1"/>
  <c r="S55"/>
  <c r="Q55" s="1"/>
  <c r="S54"/>
  <c r="S53"/>
  <c r="S52"/>
  <c r="Q52" s="1"/>
  <c r="S51"/>
  <c r="S49"/>
  <c r="S48"/>
  <c r="Q48" s="1"/>
  <c r="S47"/>
  <c r="S46"/>
  <c r="S45"/>
  <c r="S44"/>
  <c r="Q44" s="1"/>
  <c r="S43"/>
  <c r="S42"/>
  <c r="S41"/>
  <c r="S40"/>
  <c r="Q40" s="1"/>
  <c r="S38"/>
  <c r="Q38" s="1"/>
  <c r="S37"/>
  <c r="S36"/>
  <c r="S35"/>
  <c r="S34"/>
  <c r="Q34" s="1"/>
  <c r="S33"/>
  <c r="S32"/>
  <c r="S31"/>
  <c r="S30"/>
  <c r="Q30" s="1"/>
  <c r="S29"/>
  <c r="Q29"/>
  <c r="S93"/>
  <c r="Q93" s="1"/>
  <c r="S92"/>
  <c r="S91"/>
  <c r="S90"/>
  <c r="S89"/>
  <c r="Q89" s="1"/>
  <c r="S88"/>
  <c r="S87"/>
  <c r="S86"/>
  <c r="S85"/>
  <c r="Q85" s="1"/>
  <c r="S84"/>
  <c r="S82"/>
  <c r="S81"/>
  <c r="S80"/>
  <c r="S79"/>
  <c r="Q79" s="1"/>
  <c r="S78"/>
  <c r="S77"/>
  <c r="S76"/>
  <c r="S75"/>
  <c r="Q75" s="1"/>
  <c r="S74"/>
  <c r="S73"/>
  <c r="S27"/>
  <c r="Q27" s="1"/>
  <c r="S26"/>
  <c r="S25"/>
  <c r="S24"/>
  <c r="S23"/>
  <c r="Q23" s="1"/>
  <c r="S22"/>
  <c r="S21"/>
  <c r="S20"/>
  <c r="S19"/>
  <c r="Q19" s="1"/>
  <c r="S18"/>
  <c r="Q18" s="1"/>
  <c r="S16"/>
  <c r="S15"/>
  <c r="S14"/>
  <c r="S13"/>
  <c r="S12"/>
  <c r="Q12" s="1"/>
  <c r="S11"/>
  <c r="Q11" s="1"/>
  <c r="S10"/>
  <c r="S9"/>
  <c r="Q9" s="1"/>
  <c r="S8"/>
  <c r="Q8" s="1"/>
  <c r="S7"/>
  <c r="Q16"/>
  <c r="Q15"/>
  <c r="Q13"/>
  <c r="Q10"/>
  <c r="S248"/>
  <c r="Q248" s="1"/>
  <c r="R248"/>
  <c r="R247"/>
  <c r="R246"/>
  <c r="Q245"/>
  <c r="R245"/>
  <c r="Q244"/>
  <c r="R244"/>
  <c r="R243"/>
  <c r="R242"/>
  <c r="Q241"/>
  <c r="R241"/>
  <c r="Q240"/>
  <c r="R240"/>
  <c r="R239"/>
  <c r="R238"/>
  <c r="Q238"/>
  <c r="S237"/>
  <c r="Q237" s="1"/>
  <c r="R237"/>
  <c r="R236"/>
  <c r="R235"/>
  <c r="Q234"/>
  <c r="R234"/>
  <c r="Q233"/>
  <c r="R233"/>
  <c r="Q232"/>
  <c r="R232"/>
  <c r="R231"/>
  <c r="R230"/>
  <c r="Q230"/>
  <c r="Q229"/>
  <c r="R229"/>
  <c r="R228"/>
  <c r="R227"/>
  <c r="S226"/>
  <c r="Q226" s="1"/>
  <c r="R226"/>
  <c r="R225"/>
  <c r="Q224"/>
  <c r="R224"/>
  <c r="Q223"/>
  <c r="R223"/>
  <c r="R222"/>
  <c r="Q222"/>
  <c r="R221"/>
  <c r="R220"/>
  <c r="R219"/>
  <c r="Q219"/>
  <c r="Q218"/>
  <c r="R218"/>
  <c r="R217"/>
  <c r="R216"/>
  <c r="S215"/>
  <c r="Q215" s="1"/>
  <c r="R215"/>
  <c r="R214"/>
  <c r="R213"/>
  <c r="Q212"/>
  <c r="R212"/>
  <c r="R211"/>
  <c r="Q211"/>
  <c r="R210"/>
  <c r="R209"/>
  <c r="Q208"/>
  <c r="R208"/>
  <c r="Q207"/>
  <c r="R207"/>
  <c r="R206"/>
  <c r="R205"/>
  <c r="S204"/>
  <c r="Q204" s="1"/>
  <c r="R204"/>
  <c r="R203"/>
  <c r="R202"/>
  <c r="Q201"/>
  <c r="R201"/>
  <c r="Q200"/>
  <c r="R200"/>
  <c r="R199"/>
  <c r="R198"/>
  <c r="Q197"/>
  <c r="R197"/>
  <c r="Q196"/>
  <c r="R196"/>
  <c r="R195"/>
  <c r="R194"/>
  <c r="S193"/>
  <c r="Q193" s="1"/>
  <c r="R193"/>
  <c r="R192"/>
  <c r="Q191"/>
  <c r="R191"/>
  <c r="R190"/>
  <c r="Q190"/>
  <c r="Q189"/>
  <c r="R189"/>
  <c r="R188"/>
  <c r="R187"/>
  <c r="Q187"/>
  <c r="Q186"/>
  <c r="R186"/>
  <c r="Q185"/>
  <c r="R185"/>
  <c r="R184"/>
  <c r="Q183"/>
  <c r="R183"/>
  <c r="S182"/>
  <c r="R182"/>
  <c r="Q182"/>
  <c r="R181"/>
  <c r="R180"/>
  <c r="R179"/>
  <c r="Q179"/>
  <c r="Q178"/>
  <c r="R178"/>
  <c r="R177"/>
  <c r="R176"/>
  <c r="Q175"/>
  <c r="R175"/>
  <c r="R174"/>
  <c r="Q174"/>
  <c r="R173"/>
  <c r="R172"/>
  <c r="S171"/>
  <c r="R171"/>
  <c r="Q171"/>
  <c r="Q170"/>
  <c r="R170"/>
  <c r="R169"/>
  <c r="Q168"/>
  <c r="R168"/>
  <c r="Q167"/>
  <c r="R167"/>
  <c r="R166"/>
  <c r="R165"/>
  <c r="Q164"/>
  <c r="R164"/>
  <c r="R163"/>
  <c r="Q163"/>
  <c r="Q162"/>
  <c r="R162"/>
  <c r="R161"/>
  <c r="S160"/>
  <c r="Q160" s="1"/>
  <c r="R160"/>
  <c r="R159"/>
  <c r="R158"/>
  <c r="Q158"/>
  <c r="Q157"/>
  <c r="R157"/>
  <c r="Q156"/>
  <c r="R156"/>
  <c r="R155"/>
  <c r="Q154"/>
  <c r="R154"/>
  <c r="Q153"/>
  <c r="R153"/>
  <c r="Q152"/>
  <c r="R152"/>
  <c r="R151"/>
  <c r="R150"/>
  <c r="Q150"/>
  <c r="S149"/>
  <c r="Q149" s="1"/>
  <c r="R149"/>
  <c r="R148"/>
  <c r="R147"/>
  <c r="Q147"/>
  <c r="Q146"/>
  <c r="R146"/>
  <c r="Q145"/>
  <c r="R145"/>
  <c r="R144"/>
  <c r="Q143"/>
  <c r="R143"/>
  <c r="R142"/>
  <c r="Q142"/>
  <c r="Q141"/>
  <c r="R141"/>
  <c r="R140"/>
  <c r="R139"/>
  <c r="Q139"/>
  <c r="S138"/>
  <c r="Q138" s="1"/>
  <c r="R138"/>
  <c r="Q137"/>
  <c r="R137"/>
  <c r="R136"/>
  <c r="Q135"/>
  <c r="R135"/>
  <c r="R134"/>
  <c r="Q134"/>
  <c r="Q133"/>
  <c r="R133"/>
  <c r="R132"/>
  <c r="R131"/>
  <c r="Q131"/>
  <c r="Q130"/>
  <c r="R130"/>
  <c r="Q129"/>
  <c r="R129"/>
  <c r="R128"/>
  <c r="S127"/>
  <c r="Q127" s="1"/>
  <c r="R127"/>
  <c r="R126"/>
  <c r="Q125"/>
  <c r="R125"/>
  <c r="Q124"/>
  <c r="R124"/>
  <c r="R123"/>
  <c r="Q123"/>
  <c r="R122"/>
  <c r="Q121"/>
  <c r="R121"/>
  <c r="Q120"/>
  <c r="R120"/>
  <c r="Q119"/>
  <c r="R119"/>
  <c r="R118"/>
  <c r="Q117"/>
  <c r="R117"/>
  <c r="S116"/>
  <c r="Q116" s="1"/>
  <c r="R116"/>
  <c r="R115"/>
  <c r="R114"/>
  <c r="Q113"/>
  <c r="R113"/>
  <c r="Q112"/>
  <c r="R112"/>
  <c r="R111"/>
  <c r="R110"/>
  <c r="Q110"/>
  <c r="Q109"/>
  <c r="R109"/>
  <c r="Q108"/>
  <c r="R108"/>
  <c r="R107"/>
  <c r="R106"/>
  <c r="S105"/>
  <c r="Q105" s="1"/>
  <c r="R105"/>
  <c r="Q104"/>
  <c r="R104"/>
  <c r="R103"/>
  <c r="R102"/>
  <c r="Q102"/>
  <c r="Q101"/>
  <c r="R101"/>
  <c r="Q100"/>
  <c r="R100"/>
  <c r="R99"/>
  <c r="Q98"/>
  <c r="R98"/>
  <c r="Q97"/>
  <c r="R97"/>
  <c r="Q96"/>
  <c r="R96"/>
  <c r="R95"/>
  <c r="S94"/>
  <c r="R94"/>
  <c r="Q94"/>
  <c r="R93"/>
  <c r="Q92"/>
  <c r="R92"/>
  <c r="R91"/>
  <c r="Q91"/>
  <c r="Q90"/>
  <c r="R90"/>
  <c r="R89"/>
  <c r="Q88"/>
  <c r="R88"/>
  <c r="Q87"/>
  <c r="R87"/>
  <c r="R86"/>
  <c r="Q86"/>
  <c r="R85"/>
  <c r="Q84"/>
  <c r="R84"/>
  <c r="R83"/>
  <c r="Q83"/>
  <c r="Q82"/>
  <c r="R82"/>
  <c r="Q81"/>
  <c r="R81"/>
  <c r="Q80"/>
  <c r="R80"/>
  <c r="R79"/>
  <c r="R78"/>
  <c r="Q78"/>
  <c r="Q77"/>
  <c r="R77"/>
  <c r="Q76"/>
  <c r="R76"/>
  <c r="R75"/>
  <c r="Q74"/>
  <c r="R74"/>
  <c r="Q73"/>
  <c r="R73"/>
  <c r="S72"/>
  <c r="Q72" s="1"/>
  <c r="R72"/>
  <c r="R71"/>
  <c r="R70"/>
  <c r="Q70"/>
  <c r="Q69"/>
  <c r="R69"/>
  <c r="Q68"/>
  <c r="R68"/>
  <c r="R67"/>
  <c r="Q66"/>
  <c r="R66"/>
  <c r="Q65"/>
  <c r="R65"/>
  <c r="Q64"/>
  <c r="R64"/>
  <c r="R63"/>
  <c r="R62"/>
  <c r="Q62"/>
  <c r="S61"/>
  <c r="Q61" s="1"/>
  <c r="R61"/>
  <c r="R60"/>
  <c r="R59"/>
  <c r="Q59"/>
  <c r="Q58"/>
  <c r="R58"/>
  <c r="Q57"/>
  <c r="R57"/>
  <c r="R56"/>
  <c r="R55"/>
  <c r="R54"/>
  <c r="Q54"/>
  <c r="Q53"/>
  <c r="R53"/>
  <c r="R52"/>
  <c r="R51"/>
  <c r="Q51"/>
  <c r="S50"/>
  <c r="Q50" s="1"/>
  <c r="R50"/>
  <c r="Q49"/>
  <c r="R49"/>
  <c r="R48"/>
  <c r="Q47"/>
  <c r="R47"/>
  <c r="R46"/>
  <c r="Q46"/>
  <c r="Q45"/>
  <c r="R45"/>
  <c r="R44"/>
  <c r="R43"/>
  <c r="Q43"/>
  <c r="Q42"/>
  <c r="R42"/>
  <c r="Q41"/>
  <c r="R41"/>
  <c r="R40"/>
  <c r="S39"/>
  <c r="Q39" s="1"/>
  <c r="R39"/>
  <c r="R38"/>
  <c r="Q37"/>
  <c r="R37"/>
  <c r="Q36"/>
  <c r="R36"/>
  <c r="R35"/>
  <c r="Q35"/>
  <c r="R34"/>
  <c r="Q33"/>
  <c r="R33"/>
  <c r="Q32"/>
  <c r="R32"/>
  <c r="Q31"/>
  <c r="R31"/>
  <c r="R30"/>
  <c r="R29"/>
  <c r="S28"/>
  <c r="Q28" s="1"/>
  <c r="R28"/>
  <c r="R27"/>
  <c r="Q26"/>
  <c r="R26"/>
  <c r="Q25"/>
  <c r="R25"/>
  <c r="Q24"/>
  <c r="R24"/>
  <c r="R23"/>
  <c r="R22"/>
  <c r="Q22"/>
  <c r="Q21"/>
  <c r="R21"/>
  <c r="Q20"/>
  <c r="R20"/>
  <c r="R19"/>
  <c r="R18"/>
  <c r="R17"/>
  <c r="R16"/>
  <c r="R15"/>
  <c r="R14"/>
  <c r="Q14"/>
  <c r="R13"/>
  <c r="R12"/>
  <c r="R11"/>
  <c r="R10"/>
  <c r="R9"/>
  <c r="R8"/>
  <c r="H248" i="1"/>
  <c r="E219" i="2" l="1"/>
  <c r="E220" s="1"/>
  <c r="E221" s="1"/>
  <c r="E222" s="1"/>
  <c r="E223" s="1"/>
  <c r="E224" s="1"/>
  <c r="E225" s="1"/>
  <c r="H209"/>
  <c r="H208"/>
  <c r="H207"/>
  <c r="H206"/>
  <c r="I209"/>
  <c r="I208"/>
  <c r="I207"/>
  <c r="J209"/>
  <c r="G239"/>
  <c r="G240"/>
  <c r="G241"/>
  <c r="G228"/>
  <c r="G229"/>
  <c r="G230"/>
  <c r="G218"/>
  <c r="G220"/>
  <c r="G217"/>
  <c r="G184"/>
  <c r="G185"/>
  <c r="G186"/>
  <c r="Q17"/>
  <c r="Q7"/>
  <c r="E205"/>
  <c r="E194"/>
  <c r="F196" s="1"/>
  <c r="F197" s="1"/>
  <c r="F198" s="1"/>
  <c r="F199" s="1"/>
  <c r="F200" s="1"/>
  <c r="F201" s="1"/>
  <c r="F202" s="1"/>
  <c r="F174"/>
  <c r="F175" s="1"/>
  <c r="F176" s="1"/>
  <c r="F177" s="1"/>
  <c r="F178" s="1"/>
  <c r="F179" s="1"/>
  <c r="F180" s="1"/>
  <c r="E172"/>
  <c r="E161"/>
  <c r="F163" s="1"/>
  <c r="F164" s="1"/>
  <c r="F165" s="1"/>
  <c r="F166" s="1"/>
  <c r="F167" s="1"/>
  <c r="F168" s="1"/>
  <c r="F169" s="1"/>
  <c r="E150"/>
  <c r="F141"/>
  <c r="F142" s="1"/>
  <c r="F143" s="1"/>
  <c r="F144" s="1"/>
  <c r="F145" s="1"/>
  <c r="F146" s="1"/>
  <c r="F147" s="1"/>
  <c r="E139"/>
  <c r="E128"/>
  <c r="F130" s="1"/>
  <c r="F131" s="1"/>
  <c r="F132" s="1"/>
  <c r="F133" s="1"/>
  <c r="F134" s="1"/>
  <c r="F135" s="1"/>
  <c r="F136" s="1"/>
  <c r="E117"/>
  <c r="E106"/>
  <c r="F108" s="1"/>
  <c r="F109" s="1"/>
  <c r="F110" s="1"/>
  <c r="F111" s="1"/>
  <c r="F112" s="1"/>
  <c r="F113" s="1"/>
  <c r="F114" s="1"/>
  <c r="E95"/>
  <c r="E84"/>
  <c r="E73"/>
  <c r="F75" s="1"/>
  <c r="F76" s="1"/>
  <c r="F77" s="1"/>
  <c r="F78" s="1"/>
  <c r="F79" s="1"/>
  <c r="F80" s="1"/>
  <c r="F81" s="1"/>
  <c r="E62"/>
  <c r="F64" s="1"/>
  <c r="F65" s="1"/>
  <c r="F66" s="1"/>
  <c r="F67" s="1"/>
  <c r="F68" s="1"/>
  <c r="F69" s="1"/>
  <c r="F70" s="1"/>
  <c r="E51"/>
  <c r="E40"/>
  <c r="E29"/>
  <c r="E18"/>
  <c r="E96"/>
  <c r="F53"/>
  <c r="F54" s="1"/>
  <c r="F55" s="1"/>
  <c r="F56" s="1"/>
  <c r="F57" s="1"/>
  <c r="F58" s="1"/>
  <c r="F59" s="1"/>
  <c r="F42"/>
  <c r="F43" s="1"/>
  <c r="F44" s="1"/>
  <c r="F45" s="1"/>
  <c r="F46" s="1"/>
  <c r="F47" s="1"/>
  <c r="F48" s="1"/>
  <c r="F31"/>
  <c r="F32" s="1"/>
  <c r="F33" s="1"/>
  <c r="F34" s="1"/>
  <c r="F35" s="1"/>
  <c r="F36" s="1"/>
  <c r="F37" s="1"/>
  <c r="E19" l="1"/>
  <c r="E20" s="1"/>
  <c r="E21" s="1"/>
  <c r="E22" s="1"/>
  <c r="E23" s="1"/>
  <c r="F86"/>
  <c r="F87" s="1"/>
  <c r="F88" s="1"/>
  <c r="F89" s="1"/>
  <c r="F90" s="1"/>
  <c r="F91" s="1"/>
  <c r="F92" s="1"/>
  <c r="F20"/>
  <c r="F21" s="1"/>
  <c r="F22" s="1"/>
  <c r="F23" s="1"/>
  <c r="F24" s="1"/>
  <c r="F25" s="1"/>
  <c r="F26" s="1"/>
  <c r="E140"/>
  <c r="F207"/>
  <c r="F208" s="1"/>
  <c r="F209" s="1"/>
  <c r="F210" s="1"/>
  <c r="F211" s="1"/>
  <c r="F212" s="1"/>
  <c r="F213" s="1"/>
  <c r="E195"/>
  <c r="E196" s="1"/>
  <c r="E197" s="1"/>
  <c r="E198" s="1"/>
  <c r="E199" s="1"/>
  <c r="E151"/>
  <c r="E152" s="1"/>
  <c r="F152"/>
  <c r="F153" s="1"/>
  <c r="F154" s="1"/>
  <c r="F155" s="1"/>
  <c r="F156" s="1"/>
  <c r="F157" s="1"/>
  <c r="F158" s="1"/>
  <c r="E141"/>
  <c r="E142" s="1"/>
  <c r="E143" s="1"/>
  <c r="E144" s="1"/>
  <c r="E162"/>
  <c r="E163" s="1"/>
  <c r="E164" s="1"/>
  <c r="E165" s="1"/>
  <c r="E166" s="1"/>
  <c r="E173"/>
  <c r="E174" s="1"/>
  <c r="E175" s="1"/>
  <c r="E176" s="1"/>
  <c r="E177" s="1"/>
  <c r="F119"/>
  <c r="F120" s="1"/>
  <c r="F121" s="1"/>
  <c r="F122" s="1"/>
  <c r="F123" s="1"/>
  <c r="F124" s="1"/>
  <c r="F125" s="1"/>
  <c r="E129"/>
  <c r="E130" s="1"/>
  <c r="E131" s="1"/>
  <c r="E132" s="1"/>
  <c r="E133" s="1"/>
  <c r="F97"/>
  <c r="F98" s="1"/>
  <c r="F99" s="1"/>
  <c r="F100" s="1"/>
  <c r="F101" s="1"/>
  <c r="F102" s="1"/>
  <c r="F103" s="1"/>
  <c r="E85"/>
  <c r="E86" s="1"/>
  <c r="E41"/>
  <c r="E42" s="1"/>
  <c r="E43" s="1"/>
  <c r="E44" s="1"/>
  <c r="E45" s="1"/>
  <c r="E30"/>
  <c r="E31" s="1"/>
  <c r="E32" s="1"/>
  <c r="E33" s="1"/>
  <c r="E34" s="1"/>
  <c r="E107"/>
  <c r="E108" s="1"/>
  <c r="E109" s="1"/>
  <c r="E110" s="1"/>
  <c r="E111" s="1"/>
  <c r="E74"/>
  <c r="E75" s="1"/>
  <c r="E76" s="1"/>
  <c r="E77" s="1"/>
  <c r="E78" s="1"/>
  <c r="E118"/>
  <c r="E119" s="1"/>
  <c r="E52"/>
  <c r="E53" s="1"/>
  <c r="E54" s="1"/>
  <c r="E55" s="1"/>
  <c r="E56" s="1"/>
  <c r="E63"/>
  <c r="E64" s="1"/>
  <c r="E65" s="1"/>
  <c r="E66" s="1"/>
  <c r="E67" s="1"/>
  <c r="F7"/>
  <c r="E8" s="1"/>
  <c r="E9" l="1"/>
  <c r="E10" s="1"/>
  <c r="E11" s="1"/>
  <c r="E12" s="1"/>
  <c r="F9"/>
  <c r="F10" s="1"/>
  <c r="F11" s="1"/>
  <c r="F8"/>
  <c r="H198"/>
  <c r="H197"/>
  <c r="H196"/>
  <c r="H195"/>
  <c r="H176"/>
  <c r="H175"/>
  <c r="H174"/>
  <c r="H173"/>
  <c r="H165"/>
  <c r="H163"/>
  <c r="H162"/>
  <c r="H164"/>
  <c r="E153"/>
  <c r="E154" s="1"/>
  <c r="E155" s="1"/>
  <c r="E156" s="1"/>
  <c r="E157" s="1"/>
  <c r="H143"/>
  <c r="H141"/>
  <c r="H140"/>
  <c r="H142"/>
  <c r="H132"/>
  <c r="H131"/>
  <c r="H130"/>
  <c r="H129"/>
  <c r="E120"/>
  <c r="E121" s="1"/>
  <c r="E122" s="1"/>
  <c r="H110"/>
  <c r="H109"/>
  <c r="H108"/>
  <c r="H107"/>
  <c r="E87"/>
  <c r="E88" s="1"/>
  <c r="E89" s="1"/>
  <c r="H77"/>
  <c r="H75"/>
  <c r="H74"/>
  <c r="H76"/>
  <c r="H66"/>
  <c r="H65"/>
  <c r="H64"/>
  <c r="H63"/>
  <c r="H55"/>
  <c r="H53"/>
  <c r="H52"/>
  <c r="H54"/>
  <c r="E46"/>
  <c r="E47" s="1"/>
  <c r="H44"/>
  <c r="H43"/>
  <c r="H42"/>
  <c r="H41"/>
  <c r="E35"/>
  <c r="E36" s="1"/>
  <c r="H33"/>
  <c r="H31"/>
  <c r="H30"/>
  <c r="H32"/>
  <c r="E24"/>
  <c r="E25" s="1"/>
  <c r="H22"/>
  <c r="H21"/>
  <c r="H20"/>
  <c r="H19"/>
  <c r="E239"/>
  <c r="E240" s="1"/>
  <c r="E241" s="1"/>
  <c r="E242" s="1"/>
  <c r="E243" s="1"/>
  <c r="E228"/>
  <c r="E229" s="1"/>
  <c r="E230" s="1"/>
  <c r="E231" s="1"/>
  <c r="E232" s="1"/>
  <c r="E206"/>
  <c r="E200"/>
  <c r="E201" s="1"/>
  <c r="E184"/>
  <c r="E185" s="1"/>
  <c r="E186" s="1"/>
  <c r="E187" s="1"/>
  <c r="E188" s="1"/>
  <c r="E167"/>
  <c r="E168" s="1"/>
  <c r="E145"/>
  <c r="E146" s="1"/>
  <c r="E178"/>
  <c r="E179" s="1"/>
  <c r="E134"/>
  <c r="E135" s="1"/>
  <c r="E97"/>
  <c r="E98" s="1"/>
  <c r="E99" s="1"/>
  <c r="E100" s="1"/>
  <c r="E79"/>
  <c r="E80" s="1"/>
  <c r="E112"/>
  <c r="E113" s="1"/>
  <c r="E136"/>
  <c r="E137" s="1"/>
  <c r="E68"/>
  <c r="E69" s="1"/>
  <c r="E57"/>
  <c r="E58" s="1"/>
  <c r="I198" l="1"/>
  <c r="I197"/>
  <c r="I196"/>
  <c r="I176"/>
  <c r="I175"/>
  <c r="I174"/>
  <c r="I164"/>
  <c r="I165"/>
  <c r="I163"/>
  <c r="I154"/>
  <c r="I153"/>
  <c r="I152"/>
  <c r="H154"/>
  <c r="H153"/>
  <c r="H152"/>
  <c r="H151"/>
  <c r="I142"/>
  <c r="I143"/>
  <c r="I141"/>
  <c r="J132"/>
  <c r="I132"/>
  <c r="I131"/>
  <c r="I130"/>
  <c r="H121"/>
  <c r="H120"/>
  <c r="H119"/>
  <c r="H118"/>
  <c r="E123"/>
  <c r="E124" s="1"/>
  <c r="I110"/>
  <c r="I109"/>
  <c r="I108"/>
  <c r="H99"/>
  <c r="H98"/>
  <c r="H97"/>
  <c r="H96"/>
  <c r="H88"/>
  <c r="H87"/>
  <c r="H86"/>
  <c r="H85"/>
  <c r="I77"/>
  <c r="I75"/>
  <c r="I76"/>
  <c r="I66"/>
  <c r="I65"/>
  <c r="I64"/>
  <c r="I54"/>
  <c r="I53"/>
  <c r="I55"/>
  <c r="E48"/>
  <c r="E49" s="1"/>
  <c r="I44"/>
  <c r="I43"/>
  <c r="I42"/>
  <c r="E37"/>
  <c r="E38" s="1"/>
  <c r="I32"/>
  <c r="I31"/>
  <c r="I33"/>
  <c r="E26"/>
  <c r="E27" s="1"/>
  <c r="I22"/>
  <c r="I21"/>
  <c r="I20"/>
  <c r="H11"/>
  <c r="H8"/>
  <c r="H9"/>
  <c r="H10"/>
  <c r="H242"/>
  <c r="H241"/>
  <c r="H240"/>
  <c r="H239"/>
  <c r="H230"/>
  <c r="H229"/>
  <c r="H231"/>
  <c r="H228"/>
  <c r="E233"/>
  <c r="H220"/>
  <c r="H219"/>
  <c r="H218"/>
  <c r="H217"/>
  <c r="H187"/>
  <c r="H186"/>
  <c r="H185"/>
  <c r="H184"/>
  <c r="E90"/>
  <c r="E91" s="1"/>
  <c r="E101"/>
  <c r="E102" s="1"/>
  <c r="E202"/>
  <c r="E203" s="1"/>
  <c r="E189"/>
  <c r="E190" s="1"/>
  <c r="E169"/>
  <c r="E170" s="1"/>
  <c r="E180"/>
  <c r="E181" s="1"/>
  <c r="E147"/>
  <c r="E148" s="1"/>
  <c r="E158"/>
  <c r="E159" s="1"/>
  <c r="E103"/>
  <c r="E104" s="1"/>
  <c r="E81"/>
  <c r="E82" s="1"/>
  <c r="E114"/>
  <c r="E115" s="1"/>
  <c r="E92"/>
  <c r="E93" s="1"/>
  <c r="E59"/>
  <c r="E60" s="1"/>
  <c r="E70"/>
  <c r="E71" s="1"/>
  <c r="F12"/>
  <c r="J198" l="1"/>
  <c r="J176"/>
  <c r="J165"/>
  <c r="J154"/>
  <c r="J143"/>
  <c r="I121"/>
  <c r="I119"/>
  <c r="I120"/>
  <c r="E125"/>
  <c r="E126" s="1"/>
  <c r="J110"/>
  <c r="J99"/>
  <c r="I98"/>
  <c r="I97"/>
  <c r="I99"/>
  <c r="J88"/>
  <c r="I88"/>
  <c r="I87"/>
  <c r="I86"/>
  <c r="J77"/>
  <c r="J66"/>
  <c r="J55"/>
  <c r="J44"/>
  <c r="J33"/>
  <c r="J22"/>
  <c r="J242"/>
  <c r="I242"/>
  <c r="I241"/>
  <c r="I240"/>
  <c r="I231"/>
  <c r="I230"/>
  <c r="I229"/>
  <c r="J220"/>
  <c r="I220"/>
  <c r="I219"/>
  <c r="I218"/>
  <c r="I187"/>
  <c r="I186"/>
  <c r="I185"/>
  <c r="E191"/>
  <c r="E192" s="1"/>
  <c r="F13"/>
  <c r="F14" s="1"/>
  <c r="F15" s="1"/>
  <c r="E13"/>
  <c r="J121" l="1"/>
  <c r="E14"/>
  <c r="I10" s="1"/>
  <c r="J231"/>
  <c r="J187"/>
  <c r="I9" l="1"/>
  <c r="I11"/>
  <c r="E15"/>
  <c r="E16" s="1"/>
  <c r="J11" s="1"/>
</calcChain>
</file>

<file path=xl/sharedStrings.xml><?xml version="1.0" encoding="utf-8"?>
<sst xmlns="http://schemas.openxmlformats.org/spreadsheetml/2006/main" count="322" uniqueCount="119">
  <si>
    <t>合建的id</t>
    <phoneticPr fontId="2" type="noConversion"/>
  </si>
  <si>
    <t>int</t>
    <phoneticPr fontId="1" type="noConversion"/>
  </si>
  <si>
    <t>A</t>
    <phoneticPr fontId="1" type="noConversion"/>
  </si>
  <si>
    <t>A</t>
  </si>
  <si>
    <t>0-9000000</t>
  </si>
  <si>
    <t>ActivePVC</t>
    <phoneticPr fontId="1" type="noConversion"/>
  </si>
  <si>
    <t>string</t>
  </si>
  <si>
    <t>人气值</t>
    <phoneticPr fontId="1" type="noConversion"/>
  </si>
  <si>
    <t>人气上限</t>
    <phoneticPr fontId="1" type="noConversion"/>
  </si>
  <si>
    <t>Costpopular</t>
    <phoneticPr fontId="1" type="noConversion"/>
  </si>
  <si>
    <t>0-100000</t>
  </si>
  <si>
    <t>CostpopularMAX</t>
    <phoneticPr fontId="1" type="noConversion"/>
  </si>
  <si>
    <t>level</t>
    <phoneticPr fontId="1" type="noConversion"/>
  </si>
  <si>
    <t>0-100000</t>
    <phoneticPr fontId="1" type="noConversion"/>
  </si>
  <si>
    <t>1-11000000</t>
    <phoneticPr fontId="1" type="noConversion"/>
  </si>
  <si>
    <t>建筑等级</t>
    <phoneticPr fontId="1" type="noConversion"/>
  </si>
  <si>
    <t>Buildid</t>
    <phoneticPr fontId="1" type="noConversion"/>
  </si>
  <si>
    <t>int</t>
    <phoneticPr fontId="1" type="noConversion"/>
  </si>
  <si>
    <t>生长到下级所需成长值</t>
    <phoneticPr fontId="1" type="noConversion"/>
  </si>
  <si>
    <t>NextLevelGrow</t>
    <phoneticPr fontId="1" type="noConversion"/>
  </si>
  <si>
    <t>0-11</t>
    <phoneticPr fontId="1" type="noConversion"/>
  </si>
  <si>
    <t>5000</t>
  </si>
  <si>
    <t>50000</t>
  </si>
  <si>
    <t>出售价格
（金币）</t>
    <phoneticPr fontId="1" type="noConversion"/>
  </si>
  <si>
    <t>SellPrice</t>
    <phoneticPr fontId="1" type="noConversion"/>
  </si>
  <si>
    <t>PCVNum</t>
    <phoneticPr fontId="1" type="noConversion"/>
  </si>
  <si>
    <t>0-1000</t>
    <phoneticPr fontId="1" type="noConversion"/>
  </si>
  <si>
    <t>材料消耗数量
（每5点属性消耗2个材料）</t>
    <phoneticPr fontId="1" type="noConversion"/>
  </si>
  <si>
    <t>激活材料
(自动生成，只需修改后面的数量)</t>
    <phoneticPr fontId="1" type="noConversion"/>
  </si>
  <si>
    <t>3006_1,3007_1</t>
  </si>
  <si>
    <t>3006_2,3007_1,3008_1</t>
  </si>
  <si>
    <t>3006_2,3007_2,3008_2</t>
  </si>
  <si>
    <t>3006_3,3007_3,3008_2</t>
  </si>
  <si>
    <t>3006_4,3007_3,3008_3</t>
  </si>
  <si>
    <t>3006_4,3007_4,3008_4</t>
  </si>
  <si>
    <t>3006_5,3007_5,3008_4</t>
  </si>
  <si>
    <t>3006_6,3007_6,3008_6</t>
  </si>
  <si>
    <t>3006_7,3007_7,3008_6</t>
  </si>
  <si>
    <t>3006_8,3007_8,3008_8</t>
  </si>
  <si>
    <t>3006_10,3007_9,3008_9</t>
  </si>
  <si>
    <t>3006_11,3007_11,3008_10</t>
  </si>
  <si>
    <t>3006_12,3007_12,3008_12</t>
  </si>
  <si>
    <t>3006_14,3007_13,3008_13</t>
  </si>
  <si>
    <t>3006_10,3007_10,3008_10</t>
  </si>
  <si>
    <t>3006_14,3007_14,3008_14</t>
  </si>
  <si>
    <t>3006_16,3007_16,3008_16</t>
  </si>
  <si>
    <t>3006_18,3007_18,3008_18</t>
  </si>
  <si>
    <t>3006_20,3007_20,3008_20</t>
  </si>
  <si>
    <t>3006_19,3007_19,3008_18</t>
  </si>
  <si>
    <t>3006_22,3007_21,3008_21</t>
  </si>
  <si>
    <t>3006_24,3007_24,3008_24</t>
  </si>
  <si>
    <t>3006_27,3007_27,3008_26</t>
  </si>
  <si>
    <t>3006_17,3007_17,3008_16</t>
  </si>
  <si>
    <t>3006_30,3007_30,3008_30</t>
  </si>
  <si>
    <t>3006_38,3007_37,3008_37</t>
  </si>
  <si>
    <t>3006_8,3007_7,3008_7</t>
  </si>
  <si>
    <t>3006_15,3007_15,3008_14</t>
  </si>
  <si>
    <t>3006_22,3007_22,3008_22</t>
  </si>
  <si>
    <t>3006_30,3007_29,3008_29</t>
  </si>
  <si>
    <t>3006_1</t>
  </si>
  <si>
    <t>3006_1,3007_1,3008_1</t>
  </si>
  <si>
    <t>3006_2,3007_2,3008_1</t>
  </si>
  <si>
    <t>3006_3,3007_2,3008_2</t>
  </si>
  <si>
    <t>3006_3,3007_3,3008_3</t>
  </si>
  <si>
    <t>3006_4,3007_4,3008_3</t>
  </si>
  <si>
    <t>3006_5,3007_4,3008_4</t>
  </si>
  <si>
    <t>3006_5,3007_5,3008_5</t>
  </si>
  <si>
    <t>3006_6,3007_6,3008_5</t>
  </si>
  <si>
    <t>3006_7,3007_7,3008_7</t>
  </si>
  <si>
    <t>3006_9,3007_8,3008_8</t>
  </si>
  <si>
    <t>3006_11,3007_10,3008_10</t>
  </si>
  <si>
    <t>3006_12,3007_11,3008_11</t>
  </si>
  <si>
    <t>3006_7,3007_6,3008_6</t>
  </si>
  <si>
    <t>3006_11,3007_11,3008_11</t>
  </si>
  <si>
    <t>3006_13,3007_12,3008_12</t>
  </si>
  <si>
    <t>3006_14,3007_14,3008_13</t>
  </si>
  <si>
    <t>3006_15,3007_15,3008_15</t>
  </si>
  <si>
    <t>3006_12,3007_12,3008_11</t>
  </si>
  <si>
    <t>3006_16,3007_15,3008_15</t>
  </si>
  <si>
    <t>3006_18,3007_17,3008_17</t>
  </si>
  <si>
    <t>3006_19,3007_19,3008_19</t>
  </si>
  <si>
    <t>3006_10,3007_10,3008_9</t>
  </si>
  <si>
    <t>3006_17,3007_16,3008_16</t>
  </si>
  <si>
    <t>3006_21,3007_21,3008_20</t>
  </si>
  <si>
    <t>3006_23,3007_23,3008_22</t>
  </si>
  <si>
    <t>3006_22,3007_22,3008_21</t>
  </si>
  <si>
    <t>3006_13,3007_13,3008_12</t>
  </si>
  <si>
    <t>3006_25,3007_25,3008_24</t>
  </si>
  <si>
    <t>3006_28,3007_28,3008_27</t>
  </si>
  <si>
    <t>3006_31,3007_30,3008_30</t>
  </si>
  <si>
    <t>3006_15,3007_14,3008_14</t>
  </si>
  <si>
    <t>3006_31,3007_31,3008_31</t>
  </si>
  <si>
    <t>3006_34,3007_34,3008_34</t>
  </si>
  <si>
    <t>3006_24,3007_24,3008_23</t>
  </si>
  <si>
    <t>3006_28,3007_27,3008_27</t>
  </si>
  <si>
    <t>3006_35,3007_34,3008_34</t>
  </si>
  <si>
    <t>3006_38,3007_38,3008_38</t>
  </si>
  <si>
    <t>3006_9,3007_9,3008_9</t>
  </si>
  <si>
    <t>3006_18,3007_18,3008_17</t>
  </si>
  <si>
    <t>3006_26,3007_26,3008_26</t>
  </si>
  <si>
    <t>3006_16,3007_16,3008_15</t>
  </si>
  <si>
    <t>3006_25,3007_25,3008_25</t>
  </si>
  <si>
    <t>3006_29,3007_28,3008_28</t>
  </si>
  <si>
    <t>3006_32,3007_31,3008_31</t>
  </si>
  <si>
    <t>3006_35,3007_35,3008_34</t>
  </si>
  <si>
    <t>3006_33,3007_32,3008_32</t>
  </si>
  <si>
    <t>3006_48,3007_47,3008_47</t>
  </si>
  <si>
    <t>3006_13,3007_13,3008_13</t>
  </si>
  <si>
    <t>3006_20,3007_19,3008_19</t>
  </si>
  <si>
    <t>3006_26,3007_26,3008_25</t>
  </si>
  <si>
    <t>3006_32,3007_32,3008_31</t>
  </si>
  <si>
    <t>3006_38,3007_38,3008_37</t>
  </si>
  <si>
    <t>3006_8,3007_8,3008_7</t>
  </si>
  <si>
    <t>3006_23,3007_22,3008_22</t>
  </si>
  <si>
    <t>3006_37,3007_36,3008_36</t>
  </si>
  <si>
    <t>3006_1,3007_1,3008_1</t>
    <phoneticPr fontId="1" type="noConversion"/>
  </si>
  <si>
    <t>3006_40,3007_40,3008_40</t>
    <phoneticPr fontId="1" type="noConversion"/>
  </si>
  <si>
    <t>3006_50,3007_50,3008_50</t>
    <phoneticPr fontId="1" type="noConversion"/>
  </si>
  <si>
    <t>8000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</si>
</sst>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3"/>
  <sheetViews>
    <sheetView tabSelected="1" topLeftCell="A214" workbookViewId="0">
      <selection activeCell="A238" sqref="A238:A248"/>
    </sheetView>
  </sheetViews>
  <sheetFormatPr defaultColWidth="9" defaultRowHeight="13.5"/>
  <cols>
    <col min="1" max="1" width="12.125" style="2" customWidth="1"/>
    <col min="2" max="2" width="9.5" style="2" customWidth="1"/>
    <col min="3" max="3" width="10.875" style="2" customWidth="1"/>
    <col min="4" max="4" width="14" style="2" customWidth="1"/>
    <col min="5" max="5" width="24.875" style="2" customWidth="1"/>
    <col min="6" max="6" width="31.375" style="2" customWidth="1"/>
    <col min="7" max="7" width="12.75" customWidth="1"/>
    <col min="8" max="8" width="17.875" style="3" customWidth="1"/>
    <col min="12" max="16384" width="9" style="2"/>
  </cols>
  <sheetData>
    <row r="1" spans="1:8" ht="77.25" customHeight="1">
      <c r="A1" s="1" t="s">
        <v>0</v>
      </c>
      <c r="B1" s="1" t="s">
        <v>15</v>
      </c>
      <c r="C1" s="1" t="s">
        <v>7</v>
      </c>
      <c r="D1" s="1" t="s">
        <v>8</v>
      </c>
      <c r="E1" s="1" t="s">
        <v>18</v>
      </c>
      <c r="F1" s="1" t="s">
        <v>28</v>
      </c>
      <c r="G1" s="1" t="s">
        <v>23</v>
      </c>
      <c r="H1" s="1" t="s">
        <v>27</v>
      </c>
    </row>
    <row r="2" spans="1:8">
      <c r="A2" s="4" t="s">
        <v>1</v>
      </c>
      <c r="B2" s="4" t="s">
        <v>1</v>
      </c>
      <c r="C2" s="4" t="s">
        <v>17</v>
      </c>
      <c r="D2" s="4" t="s">
        <v>17</v>
      </c>
      <c r="E2" s="4" t="s">
        <v>17</v>
      </c>
      <c r="F2" s="2" t="s">
        <v>6</v>
      </c>
      <c r="G2" s="4" t="s">
        <v>1</v>
      </c>
      <c r="H2" s="4" t="s">
        <v>1</v>
      </c>
    </row>
    <row r="3" spans="1:8">
      <c r="A3" s="3" t="s">
        <v>2</v>
      </c>
      <c r="B3" s="3" t="s">
        <v>2</v>
      </c>
      <c r="C3" s="4" t="s">
        <v>3</v>
      </c>
      <c r="D3" s="4" t="s">
        <v>3</v>
      </c>
      <c r="E3" s="2" t="s">
        <v>3</v>
      </c>
      <c r="F3" s="2" t="s">
        <v>3</v>
      </c>
      <c r="G3" s="2" t="s">
        <v>3</v>
      </c>
      <c r="H3" s="2" t="s">
        <v>3</v>
      </c>
    </row>
    <row r="4" spans="1:8">
      <c r="A4" s="3" t="s">
        <v>16</v>
      </c>
      <c r="B4" s="3" t="s">
        <v>12</v>
      </c>
      <c r="C4" s="4" t="s">
        <v>9</v>
      </c>
      <c r="D4" s="4" t="s">
        <v>11</v>
      </c>
      <c r="E4" s="2" t="s">
        <v>19</v>
      </c>
      <c r="F4" s="2" t="s">
        <v>5</v>
      </c>
      <c r="G4" s="2" t="s">
        <v>24</v>
      </c>
      <c r="H4" s="2" t="s">
        <v>25</v>
      </c>
    </row>
    <row r="5" spans="1:8">
      <c r="A5" s="3">
        <v>1</v>
      </c>
      <c r="B5" s="3">
        <v>1</v>
      </c>
      <c r="C5" s="4"/>
      <c r="D5" s="4"/>
      <c r="G5" s="2"/>
      <c r="H5" s="2"/>
    </row>
    <row r="6" spans="1:8">
      <c r="A6" s="3" t="s">
        <v>14</v>
      </c>
      <c r="B6" s="6" t="s">
        <v>20</v>
      </c>
      <c r="C6" s="5" t="s">
        <v>13</v>
      </c>
      <c r="D6" s="5" t="s">
        <v>10</v>
      </c>
      <c r="E6" s="2" t="s">
        <v>4</v>
      </c>
      <c r="F6" s="2">
        <v>0</v>
      </c>
      <c r="G6" s="2" t="s">
        <v>4</v>
      </c>
      <c r="H6" s="2" t="s">
        <v>26</v>
      </c>
    </row>
    <row r="7" spans="1:8">
      <c r="A7" s="3">
        <v>10020001</v>
      </c>
      <c r="B7" s="3">
        <v>0</v>
      </c>
      <c r="C7" s="3">
        <v>0</v>
      </c>
      <c r="D7" s="3">
        <v>0</v>
      </c>
      <c r="E7" s="2">
        <v>150</v>
      </c>
      <c r="F7" s="2" t="s">
        <v>59</v>
      </c>
      <c r="G7" s="3">
        <v>0</v>
      </c>
      <c r="H7" s="3">
        <v>1</v>
      </c>
    </row>
    <row r="8" spans="1:8">
      <c r="A8" s="3">
        <v>10020001</v>
      </c>
      <c r="B8" s="3">
        <v>1</v>
      </c>
      <c r="C8" s="3">
        <v>15</v>
      </c>
      <c r="D8" s="3">
        <v>0</v>
      </c>
      <c r="E8" s="2">
        <v>3000</v>
      </c>
      <c r="F8" s="2" t="s">
        <v>29</v>
      </c>
      <c r="G8" s="2">
        <v>500</v>
      </c>
      <c r="H8" s="3">
        <v>2</v>
      </c>
    </row>
    <row r="9" spans="1:8">
      <c r="A9" s="3">
        <v>10020001</v>
      </c>
      <c r="B9" s="3">
        <v>2</v>
      </c>
      <c r="C9" s="3">
        <v>30</v>
      </c>
      <c r="D9" s="3">
        <v>0</v>
      </c>
      <c r="E9" s="2">
        <v>4500</v>
      </c>
      <c r="F9" s="2" t="s">
        <v>115</v>
      </c>
      <c r="G9" s="2">
        <v>1000</v>
      </c>
      <c r="H9" s="3">
        <v>3</v>
      </c>
    </row>
    <row r="10" spans="1:8">
      <c r="A10" s="3">
        <v>10020001</v>
      </c>
      <c r="B10" s="3">
        <v>3</v>
      </c>
      <c r="C10" s="3">
        <v>45</v>
      </c>
      <c r="D10" s="3">
        <v>0</v>
      </c>
      <c r="E10" s="2">
        <v>6000</v>
      </c>
      <c r="F10" s="2" t="s">
        <v>30</v>
      </c>
      <c r="G10" s="2">
        <v>2000</v>
      </c>
      <c r="H10" s="3">
        <v>4</v>
      </c>
    </row>
    <row r="11" spans="1:8">
      <c r="A11" s="3">
        <v>10020001</v>
      </c>
      <c r="B11" s="3">
        <v>4</v>
      </c>
      <c r="C11" s="3">
        <v>60</v>
      </c>
      <c r="D11" s="3">
        <v>0</v>
      </c>
      <c r="E11" s="2">
        <v>7500</v>
      </c>
      <c r="F11" s="2" t="s">
        <v>61</v>
      </c>
      <c r="G11" s="2">
        <v>3500</v>
      </c>
      <c r="H11" s="3">
        <v>5</v>
      </c>
    </row>
    <row r="12" spans="1:8">
      <c r="A12" s="3">
        <v>10020001</v>
      </c>
      <c r="B12" s="3">
        <v>5</v>
      </c>
      <c r="C12" s="3">
        <v>75</v>
      </c>
      <c r="D12" s="3">
        <v>0</v>
      </c>
      <c r="E12" s="2">
        <v>9000</v>
      </c>
      <c r="F12" s="2" t="s">
        <v>31</v>
      </c>
      <c r="G12" s="2">
        <v>5500</v>
      </c>
      <c r="H12" s="3">
        <v>6</v>
      </c>
    </row>
    <row r="13" spans="1:8">
      <c r="A13" s="3">
        <v>10020001</v>
      </c>
      <c r="B13" s="3">
        <v>6</v>
      </c>
      <c r="C13" s="3">
        <v>90</v>
      </c>
      <c r="D13" s="3">
        <v>0</v>
      </c>
      <c r="E13" s="2">
        <v>10500</v>
      </c>
      <c r="F13" s="2" t="s">
        <v>62</v>
      </c>
      <c r="G13" s="2">
        <v>8000</v>
      </c>
      <c r="H13" s="3">
        <v>7</v>
      </c>
    </row>
    <row r="14" spans="1:8">
      <c r="A14" s="3">
        <v>10020001</v>
      </c>
      <c r="B14" s="3">
        <v>7</v>
      </c>
      <c r="C14" s="3">
        <v>105</v>
      </c>
      <c r="D14" s="3">
        <v>0</v>
      </c>
      <c r="E14" s="2">
        <v>12000</v>
      </c>
      <c r="F14" s="2" t="s">
        <v>62</v>
      </c>
      <c r="G14" s="2">
        <v>11000</v>
      </c>
      <c r="H14" s="3">
        <v>7</v>
      </c>
    </row>
    <row r="15" spans="1:8">
      <c r="A15" s="3">
        <v>10020001</v>
      </c>
      <c r="B15" s="3">
        <v>8</v>
      </c>
      <c r="C15" s="3">
        <v>120</v>
      </c>
      <c r="D15" s="3">
        <v>0</v>
      </c>
      <c r="E15" s="2">
        <v>13500</v>
      </c>
      <c r="F15" s="2" t="s">
        <v>32</v>
      </c>
      <c r="G15" s="2">
        <v>14000</v>
      </c>
      <c r="H15" s="3">
        <v>8</v>
      </c>
    </row>
    <row r="16" spans="1:8">
      <c r="A16" s="3">
        <v>10020001</v>
      </c>
      <c r="B16" s="3">
        <v>9</v>
      </c>
      <c r="C16" s="3">
        <v>135</v>
      </c>
      <c r="D16" s="3">
        <v>0</v>
      </c>
      <c r="E16" s="2">
        <v>15000</v>
      </c>
      <c r="F16" s="2" t="s">
        <v>63</v>
      </c>
      <c r="G16" s="2">
        <v>17000</v>
      </c>
      <c r="H16" s="3">
        <v>9</v>
      </c>
    </row>
    <row r="17" spans="1:8">
      <c r="A17" s="3">
        <v>10020001</v>
      </c>
      <c r="B17" s="3">
        <v>10</v>
      </c>
      <c r="C17" s="3">
        <v>150</v>
      </c>
      <c r="D17" s="3">
        <v>0</v>
      </c>
      <c r="E17" s="2">
        <v>0</v>
      </c>
      <c r="F17"/>
      <c r="G17" s="2">
        <v>20000</v>
      </c>
      <c r="H17" s="3">
        <v>0</v>
      </c>
    </row>
    <row r="18" spans="1:8">
      <c r="A18" s="3">
        <v>10020002</v>
      </c>
      <c r="B18" s="3">
        <v>0</v>
      </c>
      <c r="C18" s="3">
        <v>0</v>
      </c>
      <c r="D18" s="3">
        <v>0</v>
      </c>
      <c r="E18" s="2">
        <v>2000</v>
      </c>
      <c r="F18" s="2" t="s">
        <v>29</v>
      </c>
      <c r="G18" s="2">
        <v>0</v>
      </c>
      <c r="H18" s="3">
        <v>2</v>
      </c>
    </row>
    <row r="19" spans="1:8">
      <c r="A19" s="3">
        <v>10020002</v>
      </c>
      <c r="B19" s="3">
        <v>1</v>
      </c>
      <c r="C19" s="3">
        <v>20</v>
      </c>
      <c r="D19" s="3">
        <v>0</v>
      </c>
      <c r="E19" s="2">
        <v>4000</v>
      </c>
      <c r="F19" s="2" t="s">
        <v>30</v>
      </c>
      <c r="G19" s="2">
        <v>1000</v>
      </c>
      <c r="H19" s="3">
        <v>4</v>
      </c>
    </row>
    <row r="20" spans="1:8">
      <c r="A20" s="3">
        <v>10020002</v>
      </c>
      <c r="B20" s="3">
        <v>2</v>
      </c>
      <c r="C20" s="3">
        <v>40</v>
      </c>
      <c r="D20" s="3">
        <v>0</v>
      </c>
      <c r="E20" s="2">
        <v>6000</v>
      </c>
      <c r="F20" s="2" t="s">
        <v>31</v>
      </c>
      <c r="G20" s="2">
        <v>2000</v>
      </c>
      <c r="H20" s="3">
        <v>6</v>
      </c>
    </row>
    <row r="21" spans="1:8">
      <c r="A21" s="3">
        <v>10020002</v>
      </c>
      <c r="B21" s="3">
        <v>3</v>
      </c>
      <c r="C21" s="3">
        <v>60</v>
      </c>
      <c r="D21" s="3">
        <v>0</v>
      </c>
      <c r="E21" s="2">
        <v>8000</v>
      </c>
      <c r="F21" s="2" t="s">
        <v>32</v>
      </c>
      <c r="G21" s="2">
        <v>4000</v>
      </c>
      <c r="H21" s="3">
        <v>8</v>
      </c>
    </row>
    <row r="22" spans="1:8">
      <c r="A22" s="3">
        <v>10020002</v>
      </c>
      <c r="B22" s="3">
        <v>4</v>
      </c>
      <c r="C22" s="3">
        <v>80</v>
      </c>
      <c r="D22" s="3">
        <v>0</v>
      </c>
      <c r="E22" s="2">
        <v>10000</v>
      </c>
      <c r="F22" s="2" t="s">
        <v>33</v>
      </c>
      <c r="G22" s="2">
        <v>7000</v>
      </c>
      <c r="H22" s="3">
        <v>10</v>
      </c>
    </row>
    <row r="23" spans="1:8">
      <c r="A23" s="3">
        <v>10020002</v>
      </c>
      <c r="B23" s="3">
        <v>5</v>
      </c>
      <c r="C23" s="3">
        <v>100</v>
      </c>
      <c r="D23" s="3">
        <v>0</v>
      </c>
      <c r="E23" s="2">
        <v>12000</v>
      </c>
      <c r="F23" s="2" t="s">
        <v>64</v>
      </c>
      <c r="G23" s="2">
        <v>11000</v>
      </c>
      <c r="H23" s="3">
        <v>11</v>
      </c>
    </row>
    <row r="24" spans="1:8">
      <c r="A24" s="3">
        <v>10020002</v>
      </c>
      <c r="B24" s="3">
        <v>6</v>
      </c>
      <c r="C24" s="3">
        <v>120</v>
      </c>
      <c r="D24" s="3">
        <v>0</v>
      </c>
      <c r="E24" s="2">
        <v>14000</v>
      </c>
      <c r="F24" s="2" t="s">
        <v>65</v>
      </c>
      <c r="G24" s="2">
        <v>16000</v>
      </c>
      <c r="H24" s="3">
        <v>13</v>
      </c>
    </row>
    <row r="25" spans="1:8">
      <c r="A25" s="3">
        <v>10020002</v>
      </c>
      <c r="B25" s="3">
        <v>7</v>
      </c>
      <c r="C25" s="3">
        <v>140</v>
      </c>
      <c r="D25" s="3">
        <v>0</v>
      </c>
      <c r="E25" s="2">
        <v>16000</v>
      </c>
      <c r="F25" s="2" t="s">
        <v>66</v>
      </c>
      <c r="G25" s="2">
        <v>21000</v>
      </c>
      <c r="H25" s="3">
        <v>15</v>
      </c>
    </row>
    <row r="26" spans="1:8">
      <c r="A26" s="3">
        <v>10020002</v>
      </c>
      <c r="B26" s="3">
        <v>8</v>
      </c>
      <c r="C26" s="3">
        <v>160</v>
      </c>
      <c r="D26" s="3">
        <v>0</v>
      </c>
      <c r="E26" s="2">
        <v>18000</v>
      </c>
      <c r="F26" s="2" t="s">
        <v>67</v>
      </c>
      <c r="G26" s="2">
        <v>26000</v>
      </c>
      <c r="H26" s="3">
        <v>17</v>
      </c>
    </row>
    <row r="27" spans="1:8">
      <c r="A27" s="3">
        <v>10020002</v>
      </c>
      <c r="B27" s="3">
        <v>9</v>
      </c>
      <c r="C27" s="3">
        <v>180</v>
      </c>
      <c r="D27" s="3">
        <v>0</v>
      </c>
      <c r="E27" s="2">
        <v>20000</v>
      </c>
      <c r="F27" s="2" t="s">
        <v>36</v>
      </c>
      <c r="G27" s="2">
        <v>31000</v>
      </c>
      <c r="H27" s="3">
        <v>18</v>
      </c>
    </row>
    <row r="28" spans="1:8">
      <c r="A28" s="3">
        <v>10020002</v>
      </c>
      <c r="B28" s="3">
        <v>10</v>
      </c>
      <c r="C28" s="3">
        <v>200</v>
      </c>
      <c r="D28" s="3">
        <v>0</v>
      </c>
      <c r="E28" s="2">
        <v>0</v>
      </c>
      <c r="F28"/>
      <c r="G28" s="2">
        <v>36000</v>
      </c>
      <c r="H28" s="3">
        <v>0</v>
      </c>
    </row>
    <row r="29" spans="1:8">
      <c r="A29" s="3">
        <v>10020003</v>
      </c>
      <c r="B29" s="3">
        <v>0</v>
      </c>
      <c r="C29" s="3">
        <v>0</v>
      </c>
      <c r="D29" s="3">
        <v>0</v>
      </c>
      <c r="E29" s="2">
        <v>1500</v>
      </c>
      <c r="F29" s="2" t="s">
        <v>30</v>
      </c>
      <c r="G29" s="2">
        <v>0</v>
      </c>
      <c r="H29" s="3">
        <v>4</v>
      </c>
    </row>
    <row r="30" spans="1:8">
      <c r="A30" s="3">
        <v>10020003</v>
      </c>
      <c r="B30" s="3">
        <v>1</v>
      </c>
      <c r="C30" s="3">
        <v>15</v>
      </c>
      <c r="D30" s="3">
        <v>0</v>
      </c>
      <c r="E30" s="2">
        <v>3000</v>
      </c>
      <c r="F30" s="2" t="s">
        <v>62</v>
      </c>
      <c r="G30" s="2">
        <v>1500</v>
      </c>
      <c r="H30" s="3">
        <v>7</v>
      </c>
    </row>
    <row r="31" spans="1:8">
      <c r="A31" s="3">
        <v>10020003</v>
      </c>
      <c r="B31" s="3">
        <v>2</v>
      </c>
      <c r="C31" s="3">
        <v>30</v>
      </c>
      <c r="D31" s="3">
        <v>0</v>
      </c>
      <c r="E31" s="2">
        <v>4500</v>
      </c>
      <c r="F31" s="2" t="s">
        <v>64</v>
      </c>
      <c r="G31" s="2">
        <v>3000</v>
      </c>
      <c r="H31" s="3">
        <v>11</v>
      </c>
    </row>
    <row r="32" spans="1:8">
      <c r="A32" s="3">
        <v>10020003</v>
      </c>
      <c r="B32" s="3">
        <v>3</v>
      </c>
      <c r="C32" s="3">
        <v>45</v>
      </c>
      <c r="D32" s="3">
        <v>0</v>
      </c>
      <c r="E32" s="2">
        <v>6000</v>
      </c>
      <c r="F32" s="2" t="s">
        <v>35</v>
      </c>
      <c r="G32" s="2">
        <v>6000</v>
      </c>
      <c r="H32" s="3">
        <v>14</v>
      </c>
    </row>
    <row r="33" spans="1:8">
      <c r="A33" s="3">
        <v>10020003</v>
      </c>
      <c r="B33" s="3">
        <v>4</v>
      </c>
      <c r="C33" s="3">
        <v>60</v>
      </c>
      <c r="D33" s="3">
        <v>0</v>
      </c>
      <c r="E33" s="2">
        <v>7500</v>
      </c>
      <c r="F33" s="2" t="s">
        <v>36</v>
      </c>
      <c r="G33" s="2">
        <v>10500</v>
      </c>
      <c r="H33" s="3">
        <v>18</v>
      </c>
    </row>
    <row r="34" spans="1:8">
      <c r="A34" s="3">
        <v>10020003</v>
      </c>
      <c r="B34" s="3">
        <v>5</v>
      </c>
      <c r="C34" s="3">
        <v>75</v>
      </c>
      <c r="D34" s="3">
        <v>0</v>
      </c>
      <c r="E34" s="2">
        <v>9000</v>
      </c>
      <c r="F34" s="2" t="s">
        <v>68</v>
      </c>
      <c r="G34" s="2">
        <v>15500</v>
      </c>
      <c r="H34" s="3">
        <v>21</v>
      </c>
    </row>
    <row r="35" spans="1:8">
      <c r="A35" s="3">
        <v>10020003</v>
      </c>
      <c r="B35" s="3">
        <v>6</v>
      </c>
      <c r="C35" s="3">
        <v>90</v>
      </c>
      <c r="D35" s="3">
        <v>0</v>
      </c>
      <c r="E35" s="2">
        <v>10500</v>
      </c>
      <c r="F35" s="2" t="s">
        <v>69</v>
      </c>
      <c r="G35" s="2">
        <v>20500</v>
      </c>
      <c r="H35" s="3">
        <v>25</v>
      </c>
    </row>
    <row r="36" spans="1:8">
      <c r="A36" s="3">
        <v>10020003</v>
      </c>
      <c r="B36" s="3">
        <v>7</v>
      </c>
      <c r="C36" s="3">
        <v>105</v>
      </c>
      <c r="D36" s="3">
        <v>0</v>
      </c>
      <c r="E36" s="2">
        <v>12000</v>
      </c>
      <c r="F36" s="2" t="s">
        <v>39</v>
      </c>
      <c r="G36" s="2">
        <v>25500</v>
      </c>
      <c r="H36" s="3">
        <v>28</v>
      </c>
    </row>
    <row r="37" spans="1:8">
      <c r="A37" s="3">
        <v>10020003</v>
      </c>
      <c r="B37" s="3">
        <v>8</v>
      </c>
      <c r="C37" s="3">
        <v>120</v>
      </c>
      <c r="D37" s="3">
        <v>0</v>
      </c>
      <c r="E37" s="2">
        <v>13500</v>
      </c>
      <c r="F37" s="2" t="s">
        <v>70</v>
      </c>
      <c r="G37" s="2">
        <v>30500</v>
      </c>
      <c r="H37" s="3">
        <v>31</v>
      </c>
    </row>
    <row r="38" spans="1:8">
      <c r="A38" s="3">
        <v>10020003</v>
      </c>
      <c r="B38" s="3">
        <v>9</v>
      </c>
      <c r="C38" s="3">
        <v>135</v>
      </c>
      <c r="D38" s="3">
        <v>0</v>
      </c>
      <c r="E38" s="2">
        <v>15000</v>
      </c>
      <c r="F38" s="2" t="s">
        <v>71</v>
      </c>
      <c r="G38" s="2">
        <v>35500</v>
      </c>
      <c r="H38" s="3">
        <v>34</v>
      </c>
    </row>
    <row r="39" spans="1:8">
      <c r="A39" s="3">
        <v>10020003</v>
      </c>
      <c r="B39" s="3">
        <v>10</v>
      </c>
      <c r="C39" s="3">
        <v>150</v>
      </c>
      <c r="D39" s="3">
        <v>0</v>
      </c>
      <c r="E39" s="2">
        <v>0</v>
      </c>
      <c r="F39"/>
      <c r="G39" s="2">
        <v>40500</v>
      </c>
      <c r="H39" s="3">
        <v>0</v>
      </c>
    </row>
    <row r="40" spans="1:8">
      <c r="A40" s="3">
        <v>10020004</v>
      </c>
      <c r="B40" s="3">
        <v>0</v>
      </c>
      <c r="C40" s="3">
        <v>0</v>
      </c>
      <c r="D40" s="3">
        <v>0</v>
      </c>
      <c r="E40" s="2">
        <v>2000</v>
      </c>
      <c r="F40" s="2" t="s">
        <v>61</v>
      </c>
      <c r="G40" s="2">
        <v>0</v>
      </c>
      <c r="H40" s="3">
        <v>5</v>
      </c>
    </row>
    <row r="41" spans="1:8">
      <c r="A41" s="3">
        <v>10020004</v>
      </c>
      <c r="B41" s="3">
        <v>1</v>
      </c>
      <c r="C41" s="3">
        <v>20</v>
      </c>
      <c r="D41" s="3">
        <v>0</v>
      </c>
      <c r="E41" s="2">
        <v>4000</v>
      </c>
      <c r="F41" s="2" t="s">
        <v>33</v>
      </c>
      <c r="G41" s="2">
        <v>2000</v>
      </c>
      <c r="H41" s="3">
        <v>10</v>
      </c>
    </row>
    <row r="42" spans="1:8">
      <c r="A42" s="3">
        <v>10020004</v>
      </c>
      <c r="B42" s="3">
        <v>2</v>
      </c>
      <c r="C42" s="3">
        <v>40</v>
      </c>
      <c r="D42" s="3">
        <v>0</v>
      </c>
      <c r="E42" s="2">
        <v>6000</v>
      </c>
      <c r="F42" s="2" t="s">
        <v>66</v>
      </c>
      <c r="G42" s="2">
        <v>4000</v>
      </c>
      <c r="H42" s="3">
        <v>15</v>
      </c>
    </row>
    <row r="43" spans="1:8">
      <c r="A43" s="3">
        <v>10020004</v>
      </c>
      <c r="B43" s="3">
        <v>3</v>
      </c>
      <c r="C43" s="3">
        <v>60</v>
      </c>
      <c r="D43" s="3">
        <v>0</v>
      </c>
      <c r="E43" s="2">
        <v>8000</v>
      </c>
      <c r="F43" s="2" t="s">
        <v>72</v>
      </c>
      <c r="G43" s="2">
        <v>8000</v>
      </c>
      <c r="H43" s="3">
        <v>19</v>
      </c>
    </row>
    <row r="44" spans="1:8">
      <c r="A44" s="3">
        <v>10020004</v>
      </c>
      <c r="B44" s="3">
        <v>4</v>
      </c>
      <c r="C44" s="3">
        <v>80</v>
      </c>
      <c r="D44" s="3">
        <v>0</v>
      </c>
      <c r="E44" s="2">
        <v>10000</v>
      </c>
      <c r="F44" s="2" t="s">
        <v>38</v>
      </c>
      <c r="G44" s="2">
        <v>13000</v>
      </c>
      <c r="H44" s="3">
        <v>24</v>
      </c>
    </row>
    <row r="45" spans="1:8">
      <c r="A45" s="3">
        <v>10020004</v>
      </c>
      <c r="B45" s="3">
        <v>5</v>
      </c>
      <c r="C45" s="3">
        <v>100</v>
      </c>
      <c r="D45" s="3">
        <v>0</v>
      </c>
      <c r="E45" s="2">
        <v>12000</v>
      </c>
      <c r="F45" s="2" t="s">
        <v>39</v>
      </c>
      <c r="G45" s="2">
        <v>18000</v>
      </c>
      <c r="H45" s="3">
        <v>28</v>
      </c>
    </row>
    <row r="46" spans="1:8">
      <c r="A46" s="3">
        <v>10020004</v>
      </c>
      <c r="B46" s="3">
        <v>6</v>
      </c>
      <c r="C46" s="3">
        <v>120</v>
      </c>
      <c r="D46" s="3">
        <v>0</v>
      </c>
      <c r="E46" s="2">
        <v>14000</v>
      </c>
      <c r="F46" s="2" t="s">
        <v>73</v>
      </c>
      <c r="G46" s="2">
        <v>23000</v>
      </c>
      <c r="H46" s="3">
        <v>33</v>
      </c>
    </row>
    <row r="47" spans="1:8">
      <c r="A47" s="3">
        <v>10020004</v>
      </c>
      <c r="B47" s="3">
        <v>7</v>
      </c>
      <c r="C47" s="3">
        <v>140</v>
      </c>
      <c r="D47" s="3">
        <v>0</v>
      </c>
      <c r="E47" s="2">
        <v>16000</v>
      </c>
      <c r="F47" s="2" t="s">
        <v>74</v>
      </c>
      <c r="G47" s="2">
        <v>28000</v>
      </c>
      <c r="H47" s="3">
        <v>37</v>
      </c>
    </row>
    <row r="48" spans="1:8">
      <c r="A48" s="3">
        <v>10020004</v>
      </c>
      <c r="B48" s="3">
        <v>8</v>
      </c>
      <c r="C48" s="3">
        <v>160</v>
      </c>
      <c r="D48" s="3">
        <v>0</v>
      </c>
      <c r="E48" s="2">
        <v>18000</v>
      </c>
      <c r="F48" s="2" t="s">
        <v>75</v>
      </c>
      <c r="G48" s="2">
        <v>33000</v>
      </c>
      <c r="H48" s="3">
        <v>41</v>
      </c>
    </row>
    <row r="49" spans="1:8">
      <c r="A49" s="3">
        <v>10020004</v>
      </c>
      <c r="B49" s="3">
        <v>9</v>
      </c>
      <c r="C49" s="3">
        <v>180</v>
      </c>
      <c r="D49" s="3">
        <v>0</v>
      </c>
      <c r="E49" s="2">
        <v>20000</v>
      </c>
      <c r="F49" s="2" t="s">
        <v>76</v>
      </c>
      <c r="G49" s="2">
        <v>38000</v>
      </c>
      <c r="H49" s="3">
        <v>45</v>
      </c>
    </row>
    <row r="50" spans="1:8">
      <c r="A50" s="3">
        <v>10020004</v>
      </c>
      <c r="B50" s="3">
        <v>10</v>
      </c>
      <c r="C50" s="3">
        <v>200</v>
      </c>
      <c r="D50" s="3">
        <v>0</v>
      </c>
      <c r="E50" s="2">
        <v>0</v>
      </c>
      <c r="F50"/>
      <c r="G50" s="2">
        <v>43000</v>
      </c>
      <c r="H50" s="3">
        <v>0</v>
      </c>
    </row>
    <row r="51" spans="1:8">
      <c r="A51" s="3">
        <v>10020005</v>
      </c>
      <c r="B51" s="3">
        <v>0</v>
      </c>
      <c r="C51" s="3">
        <v>0</v>
      </c>
      <c r="D51" s="3">
        <v>0</v>
      </c>
      <c r="E51" s="2">
        <v>2500</v>
      </c>
      <c r="F51" s="2" t="s">
        <v>31</v>
      </c>
      <c r="G51" s="2">
        <v>0</v>
      </c>
      <c r="H51" s="3">
        <v>6</v>
      </c>
    </row>
    <row r="52" spans="1:8">
      <c r="A52" s="3">
        <v>10020005</v>
      </c>
      <c r="B52" s="3">
        <v>1</v>
      </c>
      <c r="C52" s="3">
        <v>25</v>
      </c>
      <c r="D52" s="3">
        <v>0</v>
      </c>
      <c r="E52" s="2">
        <v>5000</v>
      </c>
      <c r="F52" s="2" t="s">
        <v>34</v>
      </c>
      <c r="G52" s="2">
        <v>2500</v>
      </c>
      <c r="H52" s="3">
        <v>12</v>
      </c>
    </row>
    <row r="53" spans="1:8">
      <c r="A53" s="3">
        <v>10020005</v>
      </c>
      <c r="B53" s="3">
        <v>2</v>
      </c>
      <c r="C53" s="3">
        <v>50</v>
      </c>
      <c r="D53" s="3">
        <v>0</v>
      </c>
      <c r="E53" s="2">
        <v>7500</v>
      </c>
      <c r="F53" s="2" t="s">
        <v>36</v>
      </c>
      <c r="G53" s="2">
        <v>5000</v>
      </c>
      <c r="H53" s="3">
        <v>18</v>
      </c>
    </row>
    <row r="54" spans="1:8">
      <c r="A54" s="3">
        <v>10020005</v>
      </c>
      <c r="B54" s="3">
        <v>3</v>
      </c>
      <c r="C54" s="3">
        <v>75</v>
      </c>
      <c r="D54" s="3">
        <v>0</v>
      </c>
      <c r="E54" s="2">
        <v>10000</v>
      </c>
      <c r="F54" s="2" t="s">
        <v>38</v>
      </c>
      <c r="G54" s="2">
        <v>10000</v>
      </c>
      <c r="H54" s="3">
        <v>24</v>
      </c>
    </row>
    <row r="55" spans="1:8">
      <c r="A55" s="3">
        <v>10020005</v>
      </c>
      <c r="B55" s="3">
        <v>4</v>
      </c>
      <c r="C55" s="3">
        <v>100</v>
      </c>
      <c r="D55" s="3">
        <v>0</v>
      </c>
      <c r="E55" s="2">
        <v>12500</v>
      </c>
      <c r="F55" s="2" t="s">
        <v>43</v>
      </c>
      <c r="G55" s="2">
        <v>15000</v>
      </c>
      <c r="H55" s="3">
        <v>30</v>
      </c>
    </row>
    <row r="56" spans="1:8">
      <c r="A56" s="3">
        <v>10020005</v>
      </c>
      <c r="B56" s="3">
        <v>5</v>
      </c>
      <c r="C56" s="3">
        <v>125</v>
      </c>
      <c r="D56" s="3">
        <v>0</v>
      </c>
      <c r="E56" s="2">
        <v>15000</v>
      </c>
      <c r="F56" s="2" t="s">
        <v>77</v>
      </c>
      <c r="G56" s="2">
        <v>20000</v>
      </c>
      <c r="H56" s="3">
        <v>35</v>
      </c>
    </row>
    <row r="57" spans="1:8">
      <c r="A57" s="3">
        <v>10020005</v>
      </c>
      <c r="B57" s="3">
        <v>6</v>
      </c>
      <c r="C57" s="3">
        <v>150</v>
      </c>
      <c r="D57" s="3">
        <v>0</v>
      </c>
      <c r="E57" s="2">
        <v>17500</v>
      </c>
      <c r="F57" s="2" t="s">
        <v>75</v>
      </c>
      <c r="G57" s="2">
        <v>25000</v>
      </c>
      <c r="H57" s="3">
        <v>41</v>
      </c>
    </row>
    <row r="58" spans="1:8">
      <c r="A58" s="3">
        <v>10020005</v>
      </c>
      <c r="B58" s="3">
        <v>7</v>
      </c>
      <c r="C58" s="3">
        <v>175</v>
      </c>
      <c r="D58" s="3">
        <v>0</v>
      </c>
      <c r="E58" s="2">
        <v>20000</v>
      </c>
      <c r="F58" s="2" t="s">
        <v>78</v>
      </c>
      <c r="G58" s="2">
        <v>30000</v>
      </c>
      <c r="H58" s="3">
        <v>46</v>
      </c>
    </row>
    <row r="59" spans="1:8">
      <c r="A59" s="3">
        <v>10020005</v>
      </c>
      <c r="B59" s="3">
        <v>8</v>
      </c>
      <c r="C59" s="3">
        <v>200</v>
      </c>
      <c r="D59" s="3">
        <v>0</v>
      </c>
      <c r="E59" s="2">
        <v>22500</v>
      </c>
      <c r="F59" s="2" t="s">
        <v>79</v>
      </c>
      <c r="G59" s="2">
        <v>35000</v>
      </c>
      <c r="H59" s="3">
        <v>52</v>
      </c>
    </row>
    <row r="60" spans="1:8">
      <c r="A60" s="3">
        <v>10020005</v>
      </c>
      <c r="B60" s="3">
        <v>9</v>
      </c>
      <c r="C60" s="3">
        <v>225</v>
      </c>
      <c r="D60" s="3">
        <v>0</v>
      </c>
      <c r="E60" s="2">
        <v>25000</v>
      </c>
      <c r="F60" s="2" t="s">
        <v>80</v>
      </c>
      <c r="G60" s="2">
        <v>40000</v>
      </c>
      <c r="H60" s="3">
        <v>57</v>
      </c>
    </row>
    <row r="61" spans="1:8">
      <c r="A61" s="3">
        <v>10020005</v>
      </c>
      <c r="B61" s="3">
        <v>10</v>
      </c>
      <c r="C61" s="3">
        <v>250</v>
      </c>
      <c r="D61" s="3">
        <v>0</v>
      </c>
      <c r="E61" s="2">
        <v>0</v>
      </c>
      <c r="F61"/>
      <c r="G61" s="2">
        <v>45000</v>
      </c>
      <c r="H61" s="3">
        <v>0</v>
      </c>
    </row>
    <row r="62" spans="1:8">
      <c r="A62" s="3">
        <v>10020006</v>
      </c>
      <c r="B62" s="3">
        <v>0</v>
      </c>
      <c r="C62" s="3">
        <v>0</v>
      </c>
      <c r="D62" s="3">
        <v>0</v>
      </c>
      <c r="E62" s="2">
        <v>3000</v>
      </c>
      <c r="F62" s="2" t="s">
        <v>62</v>
      </c>
      <c r="G62" s="2">
        <v>0</v>
      </c>
      <c r="H62" s="3">
        <v>7</v>
      </c>
    </row>
    <row r="63" spans="1:8">
      <c r="A63" s="3">
        <v>10020006</v>
      </c>
      <c r="B63" s="3">
        <v>1</v>
      </c>
      <c r="C63" s="3">
        <v>30</v>
      </c>
      <c r="D63" s="3">
        <v>0</v>
      </c>
      <c r="E63" s="2">
        <v>6000</v>
      </c>
      <c r="F63" s="2" t="s">
        <v>66</v>
      </c>
      <c r="G63" s="2">
        <v>3000</v>
      </c>
      <c r="H63" s="3">
        <v>15</v>
      </c>
    </row>
    <row r="64" spans="1:8">
      <c r="A64" s="3">
        <v>10020006</v>
      </c>
      <c r="B64" s="3">
        <v>2</v>
      </c>
      <c r="C64" s="3">
        <v>60</v>
      </c>
      <c r="D64" s="3">
        <v>0</v>
      </c>
      <c r="E64" s="2">
        <v>9000</v>
      </c>
      <c r="F64" s="2" t="s">
        <v>55</v>
      </c>
      <c r="G64" s="2">
        <v>6000</v>
      </c>
      <c r="H64" s="3">
        <v>22</v>
      </c>
    </row>
    <row r="65" spans="1:8">
      <c r="A65" s="3">
        <v>10020006</v>
      </c>
      <c r="B65" s="3">
        <v>3</v>
      </c>
      <c r="C65" s="3">
        <v>90</v>
      </c>
      <c r="D65" s="3">
        <v>0</v>
      </c>
      <c r="E65" s="2">
        <v>12000</v>
      </c>
      <c r="F65" s="2" t="s">
        <v>81</v>
      </c>
      <c r="G65" s="2">
        <v>11000</v>
      </c>
      <c r="H65" s="3">
        <v>29</v>
      </c>
    </row>
    <row r="66" spans="1:8">
      <c r="A66" s="3">
        <v>10020006</v>
      </c>
      <c r="B66" s="3">
        <v>4</v>
      </c>
      <c r="C66" s="3">
        <v>120</v>
      </c>
      <c r="D66" s="3">
        <v>0</v>
      </c>
      <c r="E66" s="2">
        <v>15000</v>
      </c>
      <c r="F66" s="2" t="s">
        <v>41</v>
      </c>
      <c r="G66" s="2">
        <v>16000</v>
      </c>
      <c r="H66" s="3">
        <v>36</v>
      </c>
    </row>
    <row r="67" spans="1:8">
      <c r="A67" s="3">
        <v>10020006</v>
      </c>
      <c r="B67" s="3">
        <v>5</v>
      </c>
      <c r="C67" s="3">
        <v>150</v>
      </c>
      <c r="D67" s="3">
        <v>0</v>
      </c>
      <c r="E67" s="2">
        <v>18000</v>
      </c>
      <c r="F67" s="2" t="s">
        <v>44</v>
      </c>
      <c r="G67" s="2">
        <v>21000</v>
      </c>
      <c r="H67" s="3">
        <v>42</v>
      </c>
    </row>
    <row r="68" spans="1:8">
      <c r="A68" s="3">
        <v>10020006</v>
      </c>
      <c r="B68" s="3">
        <v>6</v>
      </c>
      <c r="C68" s="3">
        <v>180</v>
      </c>
      <c r="D68" s="3">
        <v>0</v>
      </c>
      <c r="E68" s="2">
        <v>21000</v>
      </c>
      <c r="F68" s="2" t="s">
        <v>82</v>
      </c>
      <c r="G68" s="2">
        <v>26000</v>
      </c>
      <c r="H68" s="3">
        <v>49</v>
      </c>
    </row>
    <row r="69" spans="1:8">
      <c r="A69" s="3">
        <v>10020006</v>
      </c>
      <c r="B69" s="3">
        <v>7</v>
      </c>
      <c r="C69" s="3">
        <v>210</v>
      </c>
      <c r="D69" s="3">
        <v>0</v>
      </c>
      <c r="E69" s="2">
        <v>24000</v>
      </c>
      <c r="F69" s="2" t="s">
        <v>48</v>
      </c>
      <c r="G69" s="2">
        <v>31000</v>
      </c>
      <c r="H69" s="3">
        <v>56</v>
      </c>
    </row>
    <row r="70" spans="1:8">
      <c r="A70" s="3">
        <v>10020006</v>
      </c>
      <c r="B70" s="3">
        <v>8</v>
      </c>
      <c r="C70" s="3">
        <v>240</v>
      </c>
      <c r="D70" s="3">
        <v>0</v>
      </c>
      <c r="E70" s="2">
        <v>27000</v>
      </c>
      <c r="F70" s="2" t="s">
        <v>83</v>
      </c>
      <c r="G70" s="2">
        <v>36000</v>
      </c>
      <c r="H70" s="3">
        <v>62</v>
      </c>
    </row>
    <row r="71" spans="1:8">
      <c r="A71" s="3">
        <v>10020006</v>
      </c>
      <c r="B71" s="3">
        <v>9</v>
      </c>
      <c r="C71" s="3">
        <v>270</v>
      </c>
      <c r="D71" s="3">
        <v>0</v>
      </c>
      <c r="E71" s="2">
        <v>30000</v>
      </c>
      <c r="F71" s="2" t="s">
        <v>84</v>
      </c>
      <c r="G71" s="2">
        <v>41000</v>
      </c>
      <c r="H71" s="3">
        <v>68</v>
      </c>
    </row>
    <row r="72" spans="1:8">
      <c r="A72" s="3">
        <v>10020006</v>
      </c>
      <c r="B72" s="3">
        <v>10</v>
      </c>
      <c r="C72" s="3">
        <v>300</v>
      </c>
      <c r="D72" s="3">
        <v>0</v>
      </c>
      <c r="E72" s="2">
        <v>0</v>
      </c>
      <c r="F72"/>
      <c r="G72" s="2">
        <v>46000</v>
      </c>
      <c r="H72" s="3">
        <v>0</v>
      </c>
    </row>
    <row r="73" spans="1:8">
      <c r="A73" s="3">
        <v>10020007</v>
      </c>
      <c r="B73" s="3">
        <v>0</v>
      </c>
      <c r="C73" s="3">
        <v>0</v>
      </c>
      <c r="D73" s="3">
        <v>0</v>
      </c>
      <c r="E73" s="2">
        <v>1500</v>
      </c>
      <c r="F73" s="2" t="s">
        <v>59</v>
      </c>
      <c r="G73" s="2">
        <v>0</v>
      </c>
      <c r="H73" s="3">
        <v>1</v>
      </c>
    </row>
    <row r="74" spans="1:8">
      <c r="A74" s="3">
        <v>10020007</v>
      </c>
      <c r="B74" s="3">
        <v>1</v>
      </c>
      <c r="C74" s="3">
        <v>0</v>
      </c>
      <c r="D74" s="3">
        <v>15</v>
      </c>
      <c r="E74" s="2">
        <v>3000</v>
      </c>
      <c r="F74" s="2" t="s">
        <v>29</v>
      </c>
      <c r="G74" s="2">
        <v>500</v>
      </c>
      <c r="H74" s="3">
        <v>2</v>
      </c>
    </row>
    <row r="75" spans="1:8">
      <c r="A75" s="3">
        <v>10020007</v>
      </c>
      <c r="B75" s="3">
        <v>2</v>
      </c>
      <c r="C75" s="3">
        <v>0</v>
      </c>
      <c r="D75" s="3">
        <v>30</v>
      </c>
      <c r="E75" s="2">
        <v>4500</v>
      </c>
      <c r="F75" s="2" t="s">
        <v>60</v>
      </c>
      <c r="G75" s="2">
        <v>1000</v>
      </c>
      <c r="H75" s="3">
        <v>3</v>
      </c>
    </row>
    <row r="76" spans="1:8">
      <c r="A76" s="3">
        <v>10020007</v>
      </c>
      <c r="B76" s="3">
        <v>3</v>
      </c>
      <c r="C76" s="3">
        <v>0</v>
      </c>
      <c r="D76" s="3">
        <v>45</v>
      </c>
      <c r="E76" s="2">
        <v>6000</v>
      </c>
      <c r="F76" s="2" t="s">
        <v>30</v>
      </c>
      <c r="G76" s="2">
        <v>2000</v>
      </c>
      <c r="H76" s="3">
        <v>4</v>
      </c>
    </row>
    <row r="77" spans="1:8">
      <c r="A77" s="3">
        <v>10020007</v>
      </c>
      <c r="B77" s="3">
        <v>4</v>
      </c>
      <c r="C77" s="3">
        <v>0</v>
      </c>
      <c r="D77" s="3">
        <v>60</v>
      </c>
      <c r="E77" s="2">
        <v>7500</v>
      </c>
      <c r="F77" s="2" t="s">
        <v>61</v>
      </c>
      <c r="G77" s="2">
        <v>3500</v>
      </c>
      <c r="H77" s="3">
        <v>5</v>
      </c>
    </row>
    <row r="78" spans="1:8">
      <c r="A78" s="3">
        <v>10020007</v>
      </c>
      <c r="B78" s="3">
        <v>5</v>
      </c>
      <c r="C78" s="3">
        <v>0</v>
      </c>
      <c r="D78" s="3">
        <v>75</v>
      </c>
      <c r="E78" s="2">
        <v>9000</v>
      </c>
      <c r="F78" s="2" t="s">
        <v>31</v>
      </c>
      <c r="G78" s="2">
        <v>5500</v>
      </c>
      <c r="H78" s="3">
        <v>6</v>
      </c>
    </row>
    <row r="79" spans="1:8">
      <c r="A79" s="3">
        <v>10020007</v>
      </c>
      <c r="B79" s="3">
        <v>6</v>
      </c>
      <c r="C79" s="3">
        <v>0</v>
      </c>
      <c r="D79" s="3">
        <v>90</v>
      </c>
      <c r="E79" s="2">
        <v>10500</v>
      </c>
      <c r="F79" s="2" t="s">
        <v>62</v>
      </c>
      <c r="G79" s="2">
        <v>8000</v>
      </c>
      <c r="H79" s="3">
        <v>7</v>
      </c>
    </row>
    <row r="80" spans="1:8">
      <c r="A80" s="3">
        <v>10020007</v>
      </c>
      <c r="B80" s="3">
        <v>7</v>
      </c>
      <c r="C80" s="3">
        <v>0</v>
      </c>
      <c r="D80" s="3">
        <v>105</v>
      </c>
      <c r="E80" s="2">
        <v>12000</v>
      </c>
      <c r="F80" s="2" t="s">
        <v>62</v>
      </c>
      <c r="G80" s="2">
        <v>11000</v>
      </c>
      <c r="H80" s="3">
        <v>7</v>
      </c>
    </row>
    <row r="81" spans="1:8">
      <c r="A81" s="3">
        <v>10020007</v>
      </c>
      <c r="B81" s="3">
        <v>8</v>
      </c>
      <c r="C81" s="3">
        <v>0</v>
      </c>
      <c r="D81" s="3">
        <v>120</v>
      </c>
      <c r="E81" s="2">
        <v>13500</v>
      </c>
      <c r="F81" s="2" t="s">
        <v>32</v>
      </c>
      <c r="G81" s="2">
        <v>14000</v>
      </c>
      <c r="H81" s="3">
        <v>8</v>
      </c>
    </row>
    <row r="82" spans="1:8">
      <c r="A82" s="3">
        <v>10020007</v>
      </c>
      <c r="B82" s="3">
        <v>9</v>
      </c>
      <c r="C82" s="3">
        <v>0</v>
      </c>
      <c r="D82" s="3">
        <v>135</v>
      </c>
      <c r="E82" s="2">
        <v>15000</v>
      </c>
      <c r="F82" s="2" t="s">
        <v>63</v>
      </c>
      <c r="G82" s="2">
        <v>17000</v>
      </c>
      <c r="H82" s="3">
        <v>9</v>
      </c>
    </row>
    <row r="83" spans="1:8">
      <c r="A83" s="3">
        <v>10020007</v>
      </c>
      <c r="B83" s="3">
        <v>10</v>
      </c>
      <c r="C83" s="3">
        <v>0</v>
      </c>
      <c r="D83" s="3">
        <v>150</v>
      </c>
      <c r="E83" s="2">
        <v>0</v>
      </c>
      <c r="F83"/>
      <c r="G83" s="2">
        <v>20000</v>
      </c>
      <c r="H83" s="3">
        <v>0</v>
      </c>
    </row>
    <row r="84" spans="1:8">
      <c r="A84" s="3">
        <v>10020008</v>
      </c>
      <c r="B84" s="3">
        <v>0</v>
      </c>
      <c r="C84" s="3">
        <v>0</v>
      </c>
      <c r="D84" s="3">
        <v>0</v>
      </c>
      <c r="E84" s="2">
        <v>2000</v>
      </c>
      <c r="F84" s="2" t="s">
        <v>29</v>
      </c>
      <c r="G84" s="2">
        <v>0</v>
      </c>
      <c r="H84" s="3">
        <v>2</v>
      </c>
    </row>
    <row r="85" spans="1:8">
      <c r="A85" s="3">
        <v>10020008</v>
      </c>
      <c r="B85" s="3">
        <v>1</v>
      </c>
      <c r="C85" s="3">
        <v>0</v>
      </c>
      <c r="D85" s="3">
        <v>20</v>
      </c>
      <c r="E85" s="2">
        <v>4000</v>
      </c>
      <c r="F85" s="2" t="s">
        <v>30</v>
      </c>
      <c r="G85" s="2">
        <v>1000</v>
      </c>
      <c r="H85" s="3">
        <v>4</v>
      </c>
    </row>
    <row r="86" spans="1:8">
      <c r="A86" s="3">
        <v>10020008</v>
      </c>
      <c r="B86" s="3">
        <v>2</v>
      </c>
      <c r="C86" s="3">
        <v>0</v>
      </c>
      <c r="D86" s="3">
        <v>40</v>
      </c>
      <c r="E86" s="2">
        <v>6000</v>
      </c>
      <c r="F86" s="2" t="s">
        <v>31</v>
      </c>
      <c r="G86" s="2">
        <v>2000</v>
      </c>
      <c r="H86" s="3">
        <v>6</v>
      </c>
    </row>
    <row r="87" spans="1:8">
      <c r="A87" s="3">
        <v>10020008</v>
      </c>
      <c r="B87" s="3">
        <v>3</v>
      </c>
      <c r="C87" s="3">
        <v>0</v>
      </c>
      <c r="D87" s="3">
        <v>60</v>
      </c>
      <c r="E87" s="2">
        <v>8000</v>
      </c>
      <c r="F87" s="2" t="s">
        <v>32</v>
      </c>
      <c r="G87" s="2">
        <v>4000</v>
      </c>
      <c r="H87" s="3">
        <v>8</v>
      </c>
    </row>
    <row r="88" spans="1:8">
      <c r="A88" s="3">
        <v>10020008</v>
      </c>
      <c r="B88" s="3">
        <v>4</v>
      </c>
      <c r="C88" s="3">
        <v>0</v>
      </c>
      <c r="D88" s="3">
        <v>80</v>
      </c>
      <c r="E88" s="2">
        <v>10000</v>
      </c>
      <c r="F88" s="2" t="s">
        <v>33</v>
      </c>
      <c r="G88" s="2">
        <v>7000</v>
      </c>
      <c r="H88" s="3">
        <v>10</v>
      </c>
    </row>
    <row r="89" spans="1:8">
      <c r="A89" s="3">
        <v>10020008</v>
      </c>
      <c r="B89" s="3">
        <v>5</v>
      </c>
      <c r="C89" s="3">
        <v>0</v>
      </c>
      <c r="D89" s="3">
        <v>100</v>
      </c>
      <c r="E89" s="2">
        <v>12000</v>
      </c>
      <c r="F89" s="2" t="s">
        <v>64</v>
      </c>
      <c r="G89" s="2">
        <v>11000</v>
      </c>
      <c r="H89" s="3">
        <v>11</v>
      </c>
    </row>
    <row r="90" spans="1:8">
      <c r="A90" s="3">
        <v>10020008</v>
      </c>
      <c r="B90" s="3">
        <v>6</v>
      </c>
      <c r="C90" s="3">
        <v>0</v>
      </c>
      <c r="D90" s="3">
        <v>120</v>
      </c>
      <c r="E90" s="2">
        <v>14000</v>
      </c>
      <c r="F90" s="2" t="s">
        <v>65</v>
      </c>
      <c r="G90" s="2">
        <v>16000</v>
      </c>
      <c r="H90" s="3">
        <v>13</v>
      </c>
    </row>
    <row r="91" spans="1:8">
      <c r="A91" s="3">
        <v>10020008</v>
      </c>
      <c r="B91" s="3">
        <v>7</v>
      </c>
      <c r="C91" s="3">
        <v>0</v>
      </c>
      <c r="D91" s="3">
        <v>140</v>
      </c>
      <c r="E91" s="2">
        <v>16000</v>
      </c>
      <c r="F91" s="2" t="s">
        <v>66</v>
      </c>
      <c r="G91" s="2">
        <v>21000</v>
      </c>
      <c r="H91" s="3">
        <v>15</v>
      </c>
    </row>
    <row r="92" spans="1:8">
      <c r="A92" s="3">
        <v>10020008</v>
      </c>
      <c r="B92" s="3">
        <v>8</v>
      </c>
      <c r="C92" s="3">
        <v>0</v>
      </c>
      <c r="D92" s="3">
        <v>160</v>
      </c>
      <c r="E92" s="2">
        <v>18000</v>
      </c>
      <c r="F92" s="2" t="s">
        <v>67</v>
      </c>
      <c r="G92" s="2">
        <v>26000</v>
      </c>
      <c r="H92" s="3">
        <v>17</v>
      </c>
    </row>
    <row r="93" spans="1:8">
      <c r="A93" s="3">
        <v>10020008</v>
      </c>
      <c r="B93" s="3">
        <v>9</v>
      </c>
      <c r="C93" s="3">
        <v>0</v>
      </c>
      <c r="D93" s="3">
        <v>180</v>
      </c>
      <c r="E93" s="2">
        <v>20000</v>
      </c>
      <c r="F93" s="2" t="s">
        <v>36</v>
      </c>
      <c r="G93" s="2">
        <v>31000</v>
      </c>
      <c r="H93" s="3">
        <v>18</v>
      </c>
    </row>
    <row r="94" spans="1:8">
      <c r="A94" s="3">
        <v>10020008</v>
      </c>
      <c r="B94" s="3">
        <v>10</v>
      </c>
      <c r="C94" s="3">
        <v>0</v>
      </c>
      <c r="D94" s="3">
        <v>200</v>
      </c>
      <c r="E94" s="2">
        <v>0</v>
      </c>
      <c r="F94"/>
      <c r="G94" s="2">
        <v>36000</v>
      </c>
      <c r="H94" s="3">
        <v>0</v>
      </c>
    </row>
    <row r="95" spans="1:8">
      <c r="A95" s="3">
        <v>10020009</v>
      </c>
      <c r="B95" s="3">
        <v>0</v>
      </c>
      <c r="C95" s="3">
        <v>0</v>
      </c>
      <c r="D95" s="3">
        <v>0</v>
      </c>
      <c r="E95" s="2">
        <v>1500</v>
      </c>
      <c r="F95" s="2" t="s">
        <v>30</v>
      </c>
      <c r="G95" s="2">
        <v>0</v>
      </c>
      <c r="H95" s="3">
        <v>4</v>
      </c>
    </row>
    <row r="96" spans="1:8">
      <c r="A96" s="3">
        <v>10020009</v>
      </c>
      <c r="B96" s="3">
        <v>1</v>
      </c>
      <c r="C96" s="3">
        <v>0</v>
      </c>
      <c r="D96" s="3">
        <v>15</v>
      </c>
      <c r="E96" s="2">
        <v>3000</v>
      </c>
      <c r="F96" s="2" t="s">
        <v>62</v>
      </c>
      <c r="G96" s="2">
        <v>1500</v>
      </c>
      <c r="H96" s="3">
        <v>7</v>
      </c>
    </row>
    <row r="97" spans="1:8">
      <c r="A97" s="3">
        <v>10020009</v>
      </c>
      <c r="B97" s="3">
        <v>2</v>
      </c>
      <c r="C97" s="3">
        <v>0</v>
      </c>
      <c r="D97" s="3">
        <v>30</v>
      </c>
      <c r="E97" s="2">
        <v>4500</v>
      </c>
      <c r="F97" s="2" t="s">
        <v>64</v>
      </c>
      <c r="G97" s="2">
        <v>3000</v>
      </c>
      <c r="H97" s="3">
        <v>11</v>
      </c>
    </row>
    <row r="98" spans="1:8">
      <c r="A98" s="3">
        <v>10020009</v>
      </c>
      <c r="B98" s="3">
        <v>3</v>
      </c>
      <c r="C98" s="3">
        <v>0</v>
      </c>
      <c r="D98" s="3">
        <v>45</v>
      </c>
      <c r="E98" s="2">
        <v>6000</v>
      </c>
      <c r="F98" s="2" t="s">
        <v>35</v>
      </c>
      <c r="G98" s="2">
        <v>6000</v>
      </c>
      <c r="H98" s="3">
        <v>14</v>
      </c>
    </row>
    <row r="99" spans="1:8">
      <c r="A99" s="3">
        <v>10020009</v>
      </c>
      <c r="B99" s="3">
        <v>4</v>
      </c>
      <c r="C99" s="3">
        <v>0</v>
      </c>
      <c r="D99" s="3">
        <v>60</v>
      </c>
      <c r="E99" s="2">
        <v>7500</v>
      </c>
      <c r="F99" s="2" t="s">
        <v>36</v>
      </c>
      <c r="G99" s="2">
        <v>10500</v>
      </c>
      <c r="H99" s="3">
        <v>18</v>
      </c>
    </row>
    <row r="100" spans="1:8">
      <c r="A100" s="3">
        <v>10020009</v>
      </c>
      <c r="B100" s="3">
        <v>5</v>
      </c>
      <c r="C100" s="3">
        <v>0</v>
      </c>
      <c r="D100" s="3">
        <v>75</v>
      </c>
      <c r="E100" s="2">
        <v>9000</v>
      </c>
      <c r="F100" s="2" t="s">
        <v>68</v>
      </c>
      <c r="G100" s="2">
        <v>15500</v>
      </c>
      <c r="H100" s="3">
        <v>21</v>
      </c>
    </row>
    <row r="101" spans="1:8">
      <c r="A101" s="3">
        <v>10020009</v>
      </c>
      <c r="B101" s="3">
        <v>6</v>
      </c>
      <c r="C101" s="3">
        <v>0</v>
      </c>
      <c r="D101" s="3">
        <v>90</v>
      </c>
      <c r="E101" s="2">
        <v>10500</v>
      </c>
      <c r="F101" s="2" t="s">
        <v>69</v>
      </c>
      <c r="G101" s="2">
        <v>20500</v>
      </c>
      <c r="H101" s="3">
        <v>25</v>
      </c>
    </row>
    <row r="102" spans="1:8">
      <c r="A102" s="3">
        <v>10020009</v>
      </c>
      <c r="B102" s="3">
        <v>7</v>
      </c>
      <c r="C102" s="3">
        <v>0</v>
      </c>
      <c r="D102" s="3">
        <v>105</v>
      </c>
      <c r="E102" s="2">
        <v>12000</v>
      </c>
      <c r="F102" s="2" t="s">
        <v>39</v>
      </c>
      <c r="G102" s="2">
        <v>25500</v>
      </c>
      <c r="H102" s="3">
        <v>28</v>
      </c>
    </row>
    <row r="103" spans="1:8">
      <c r="A103" s="3">
        <v>10020009</v>
      </c>
      <c r="B103" s="3">
        <v>8</v>
      </c>
      <c r="C103" s="3">
        <v>0</v>
      </c>
      <c r="D103" s="3">
        <v>120</v>
      </c>
      <c r="E103" s="2">
        <v>13500</v>
      </c>
      <c r="F103" s="2" t="s">
        <v>70</v>
      </c>
      <c r="G103" s="2">
        <v>30500</v>
      </c>
      <c r="H103" s="3">
        <v>31</v>
      </c>
    </row>
    <row r="104" spans="1:8">
      <c r="A104" s="3">
        <v>10020009</v>
      </c>
      <c r="B104" s="3">
        <v>9</v>
      </c>
      <c r="C104" s="3">
        <v>0</v>
      </c>
      <c r="D104" s="3">
        <v>135</v>
      </c>
      <c r="E104" s="2">
        <v>15000</v>
      </c>
      <c r="F104" s="2" t="s">
        <v>71</v>
      </c>
      <c r="G104" s="2">
        <v>35500</v>
      </c>
      <c r="H104" s="3">
        <v>34</v>
      </c>
    </row>
    <row r="105" spans="1:8">
      <c r="A105" s="3">
        <v>10020009</v>
      </c>
      <c r="B105" s="3">
        <v>10</v>
      </c>
      <c r="C105" s="3">
        <v>0</v>
      </c>
      <c r="D105" s="3">
        <v>150</v>
      </c>
      <c r="E105" s="2">
        <v>0</v>
      </c>
      <c r="F105"/>
      <c r="G105" s="2">
        <v>40500</v>
      </c>
      <c r="H105" s="3">
        <v>0</v>
      </c>
    </row>
    <row r="106" spans="1:8">
      <c r="A106" s="3">
        <v>10020010</v>
      </c>
      <c r="B106" s="3">
        <v>0</v>
      </c>
      <c r="C106" s="3">
        <v>0</v>
      </c>
      <c r="D106" s="3">
        <v>0</v>
      </c>
      <c r="E106" s="2">
        <v>2000</v>
      </c>
      <c r="F106" s="2" t="s">
        <v>61</v>
      </c>
      <c r="G106" s="2">
        <v>0</v>
      </c>
      <c r="H106" s="3">
        <v>5</v>
      </c>
    </row>
    <row r="107" spans="1:8">
      <c r="A107" s="3">
        <v>10020010</v>
      </c>
      <c r="B107" s="3">
        <v>1</v>
      </c>
      <c r="C107" s="3">
        <v>0</v>
      </c>
      <c r="D107" s="3">
        <v>20</v>
      </c>
      <c r="E107" s="2">
        <v>4000</v>
      </c>
      <c r="F107" s="2" t="s">
        <v>33</v>
      </c>
      <c r="G107" s="2">
        <v>2000</v>
      </c>
      <c r="H107" s="3">
        <v>10</v>
      </c>
    </row>
    <row r="108" spans="1:8">
      <c r="A108" s="3">
        <v>10020010</v>
      </c>
      <c r="B108" s="3">
        <v>2</v>
      </c>
      <c r="C108" s="3">
        <v>0</v>
      </c>
      <c r="D108" s="3">
        <v>40</v>
      </c>
      <c r="E108" s="2">
        <v>6000</v>
      </c>
      <c r="F108" s="2" t="s">
        <v>66</v>
      </c>
      <c r="G108" s="2">
        <v>4000</v>
      </c>
      <c r="H108" s="3">
        <v>15</v>
      </c>
    </row>
    <row r="109" spans="1:8">
      <c r="A109" s="3">
        <v>10020010</v>
      </c>
      <c r="B109" s="3">
        <v>3</v>
      </c>
      <c r="C109" s="3">
        <v>0</v>
      </c>
      <c r="D109" s="3">
        <v>60</v>
      </c>
      <c r="E109" s="2">
        <v>8000</v>
      </c>
      <c r="F109" s="2" t="s">
        <v>72</v>
      </c>
      <c r="G109" s="2">
        <v>8000</v>
      </c>
      <c r="H109" s="3">
        <v>19</v>
      </c>
    </row>
    <row r="110" spans="1:8">
      <c r="A110" s="3">
        <v>10020010</v>
      </c>
      <c r="B110" s="3">
        <v>4</v>
      </c>
      <c r="C110" s="3">
        <v>0</v>
      </c>
      <c r="D110" s="3">
        <v>80</v>
      </c>
      <c r="E110" s="2">
        <v>10000</v>
      </c>
      <c r="F110" s="2" t="s">
        <v>38</v>
      </c>
      <c r="G110" s="2">
        <v>13000</v>
      </c>
      <c r="H110" s="3">
        <v>24</v>
      </c>
    </row>
    <row r="111" spans="1:8">
      <c r="A111" s="3">
        <v>10020010</v>
      </c>
      <c r="B111" s="3">
        <v>5</v>
      </c>
      <c r="C111" s="3">
        <v>0</v>
      </c>
      <c r="D111" s="3">
        <v>100</v>
      </c>
      <c r="E111" s="2">
        <v>12000</v>
      </c>
      <c r="F111" s="2" t="s">
        <v>39</v>
      </c>
      <c r="G111" s="2">
        <v>18000</v>
      </c>
      <c r="H111" s="3">
        <v>28</v>
      </c>
    </row>
    <row r="112" spans="1:8">
      <c r="A112" s="3">
        <v>10020010</v>
      </c>
      <c r="B112" s="3">
        <v>6</v>
      </c>
      <c r="C112" s="3">
        <v>0</v>
      </c>
      <c r="D112" s="3">
        <v>120</v>
      </c>
      <c r="E112" s="2">
        <v>14000</v>
      </c>
      <c r="F112" s="2" t="s">
        <v>73</v>
      </c>
      <c r="G112" s="2">
        <v>23000</v>
      </c>
      <c r="H112" s="3">
        <v>33</v>
      </c>
    </row>
    <row r="113" spans="1:8">
      <c r="A113" s="3">
        <v>10020010</v>
      </c>
      <c r="B113" s="3">
        <v>7</v>
      </c>
      <c r="C113" s="3">
        <v>0</v>
      </c>
      <c r="D113" s="3">
        <v>140</v>
      </c>
      <c r="E113" s="2">
        <v>16000</v>
      </c>
      <c r="F113" s="2" t="s">
        <v>74</v>
      </c>
      <c r="G113" s="2">
        <v>28000</v>
      </c>
      <c r="H113" s="3">
        <v>37</v>
      </c>
    </row>
    <row r="114" spans="1:8">
      <c r="A114" s="3">
        <v>10020010</v>
      </c>
      <c r="B114" s="3">
        <v>8</v>
      </c>
      <c r="C114" s="3">
        <v>0</v>
      </c>
      <c r="D114" s="3">
        <v>160</v>
      </c>
      <c r="E114" s="2">
        <v>18000</v>
      </c>
      <c r="F114" s="2" t="s">
        <v>75</v>
      </c>
      <c r="G114" s="2">
        <v>33000</v>
      </c>
      <c r="H114" s="3">
        <v>41</v>
      </c>
    </row>
    <row r="115" spans="1:8">
      <c r="A115" s="3">
        <v>10020010</v>
      </c>
      <c r="B115" s="3">
        <v>9</v>
      </c>
      <c r="C115" s="3">
        <v>0</v>
      </c>
      <c r="D115" s="3">
        <v>180</v>
      </c>
      <c r="E115" s="2">
        <v>20000</v>
      </c>
      <c r="F115" s="2" t="s">
        <v>76</v>
      </c>
      <c r="G115" s="2">
        <v>38000</v>
      </c>
      <c r="H115" s="3">
        <v>45</v>
      </c>
    </row>
    <row r="116" spans="1:8">
      <c r="A116" s="3">
        <v>10020010</v>
      </c>
      <c r="B116" s="3">
        <v>10</v>
      </c>
      <c r="C116" s="3">
        <v>0</v>
      </c>
      <c r="D116" s="3">
        <v>200</v>
      </c>
      <c r="E116" s="2">
        <v>0</v>
      </c>
      <c r="F116"/>
      <c r="G116" s="2">
        <v>43000</v>
      </c>
      <c r="H116" s="3">
        <v>0</v>
      </c>
    </row>
    <row r="117" spans="1:8">
      <c r="A117" s="3">
        <v>10020011</v>
      </c>
      <c r="B117" s="3">
        <v>0</v>
      </c>
      <c r="C117" s="3">
        <v>0</v>
      </c>
      <c r="D117" s="3">
        <v>0</v>
      </c>
      <c r="E117" s="2">
        <v>2500</v>
      </c>
      <c r="F117" s="2" t="s">
        <v>31</v>
      </c>
      <c r="G117" s="2">
        <v>0</v>
      </c>
      <c r="H117" s="3">
        <v>6</v>
      </c>
    </row>
    <row r="118" spans="1:8">
      <c r="A118" s="3">
        <v>10020011</v>
      </c>
      <c r="B118" s="3">
        <v>1</v>
      </c>
      <c r="C118" s="3">
        <v>0</v>
      </c>
      <c r="D118" s="3">
        <v>25</v>
      </c>
      <c r="E118" s="2">
        <v>5000</v>
      </c>
      <c r="F118" s="2" t="s">
        <v>34</v>
      </c>
      <c r="G118" s="2">
        <v>2500</v>
      </c>
      <c r="H118" s="3">
        <v>12</v>
      </c>
    </row>
    <row r="119" spans="1:8">
      <c r="A119" s="3">
        <v>10020011</v>
      </c>
      <c r="B119" s="3">
        <v>2</v>
      </c>
      <c r="C119" s="3">
        <v>0</v>
      </c>
      <c r="D119" s="3">
        <v>50</v>
      </c>
      <c r="E119" s="2">
        <v>7500</v>
      </c>
      <c r="F119" s="2" t="s">
        <v>36</v>
      </c>
      <c r="G119" s="2">
        <v>5000</v>
      </c>
      <c r="H119" s="3">
        <v>18</v>
      </c>
    </row>
    <row r="120" spans="1:8">
      <c r="A120" s="3">
        <v>10020011</v>
      </c>
      <c r="B120" s="3">
        <v>3</v>
      </c>
      <c r="C120" s="3">
        <v>0</v>
      </c>
      <c r="D120" s="3">
        <v>75</v>
      </c>
      <c r="E120" s="2">
        <v>10000</v>
      </c>
      <c r="F120" s="2" t="s">
        <v>38</v>
      </c>
      <c r="G120" s="2">
        <v>10000</v>
      </c>
      <c r="H120" s="3">
        <v>24</v>
      </c>
    </row>
    <row r="121" spans="1:8">
      <c r="A121" s="3">
        <v>10020011</v>
      </c>
      <c r="B121" s="3">
        <v>4</v>
      </c>
      <c r="C121" s="3">
        <v>0</v>
      </c>
      <c r="D121" s="3">
        <v>100</v>
      </c>
      <c r="E121" s="2">
        <v>12500</v>
      </c>
      <c r="F121" s="2" t="s">
        <v>43</v>
      </c>
      <c r="G121" s="2">
        <v>15000</v>
      </c>
      <c r="H121" s="3">
        <v>30</v>
      </c>
    </row>
    <row r="122" spans="1:8">
      <c r="A122" s="3">
        <v>10020011</v>
      </c>
      <c r="B122" s="3">
        <v>5</v>
      </c>
      <c r="C122" s="3">
        <v>0</v>
      </c>
      <c r="D122" s="3">
        <v>125</v>
      </c>
      <c r="E122" s="2">
        <v>15000</v>
      </c>
      <c r="F122" s="2" t="s">
        <v>77</v>
      </c>
      <c r="G122" s="2">
        <v>20000</v>
      </c>
      <c r="H122" s="3">
        <v>35</v>
      </c>
    </row>
    <row r="123" spans="1:8">
      <c r="A123" s="3">
        <v>10020011</v>
      </c>
      <c r="B123" s="3">
        <v>6</v>
      </c>
      <c r="C123" s="3">
        <v>0</v>
      </c>
      <c r="D123" s="3">
        <v>150</v>
      </c>
      <c r="E123" s="2">
        <v>17500</v>
      </c>
      <c r="F123" s="2" t="s">
        <v>75</v>
      </c>
      <c r="G123" s="2">
        <v>25000</v>
      </c>
      <c r="H123" s="3">
        <v>41</v>
      </c>
    </row>
    <row r="124" spans="1:8">
      <c r="A124" s="3">
        <v>10020011</v>
      </c>
      <c r="B124" s="3">
        <v>7</v>
      </c>
      <c r="C124" s="3">
        <v>0</v>
      </c>
      <c r="D124" s="3">
        <v>175</v>
      </c>
      <c r="E124" s="2">
        <v>20000</v>
      </c>
      <c r="F124" s="2" t="s">
        <v>78</v>
      </c>
      <c r="G124" s="2">
        <v>30000</v>
      </c>
      <c r="H124" s="3">
        <v>46</v>
      </c>
    </row>
    <row r="125" spans="1:8">
      <c r="A125" s="3">
        <v>10020011</v>
      </c>
      <c r="B125" s="3">
        <v>8</v>
      </c>
      <c r="C125" s="3">
        <v>0</v>
      </c>
      <c r="D125" s="3">
        <v>200</v>
      </c>
      <c r="E125" s="2">
        <v>22500</v>
      </c>
      <c r="F125" s="2" t="s">
        <v>79</v>
      </c>
      <c r="G125" s="2">
        <v>35000</v>
      </c>
      <c r="H125" s="3">
        <v>52</v>
      </c>
    </row>
    <row r="126" spans="1:8">
      <c r="A126" s="3">
        <v>10020011</v>
      </c>
      <c r="B126" s="3">
        <v>9</v>
      </c>
      <c r="C126" s="3">
        <v>0</v>
      </c>
      <c r="D126" s="3">
        <v>225</v>
      </c>
      <c r="E126" s="2">
        <v>25000</v>
      </c>
      <c r="F126" s="2" t="s">
        <v>80</v>
      </c>
      <c r="G126" s="2">
        <v>40000</v>
      </c>
      <c r="H126" s="3">
        <v>57</v>
      </c>
    </row>
    <row r="127" spans="1:8">
      <c r="A127" s="3">
        <v>10020011</v>
      </c>
      <c r="B127" s="3">
        <v>10</v>
      </c>
      <c r="C127" s="3">
        <v>0</v>
      </c>
      <c r="D127" s="3">
        <v>250</v>
      </c>
      <c r="E127" s="2">
        <v>0</v>
      </c>
      <c r="F127"/>
      <c r="G127" s="2">
        <v>45000</v>
      </c>
      <c r="H127" s="3">
        <v>0</v>
      </c>
    </row>
    <row r="128" spans="1:8">
      <c r="A128" s="3">
        <v>10020012</v>
      </c>
      <c r="B128" s="3">
        <v>0</v>
      </c>
      <c r="C128" s="3">
        <v>0</v>
      </c>
      <c r="D128" s="3">
        <v>0</v>
      </c>
      <c r="E128" s="2">
        <v>3000</v>
      </c>
      <c r="F128" s="2" t="s">
        <v>62</v>
      </c>
      <c r="G128" s="2">
        <v>0</v>
      </c>
      <c r="H128" s="3">
        <v>7</v>
      </c>
    </row>
    <row r="129" spans="1:8">
      <c r="A129" s="3">
        <v>10020012</v>
      </c>
      <c r="B129" s="3">
        <v>1</v>
      </c>
      <c r="C129" s="3">
        <v>0</v>
      </c>
      <c r="D129" s="3">
        <v>30</v>
      </c>
      <c r="E129" s="2">
        <v>6000</v>
      </c>
      <c r="F129" s="2" t="s">
        <v>66</v>
      </c>
      <c r="G129" s="2">
        <v>3000</v>
      </c>
      <c r="H129" s="3">
        <v>15</v>
      </c>
    </row>
    <row r="130" spans="1:8">
      <c r="A130" s="3">
        <v>10020012</v>
      </c>
      <c r="B130" s="3">
        <v>2</v>
      </c>
      <c r="C130" s="3">
        <v>0</v>
      </c>
      <c r="D130" s="3">
        <v>60</v>
      </c>
      <c r="E130" s="2">
        <v>9000</v>
      </c>
      <c r="F130" s="2" t="s">
        <v>55</v>
      </c>
      <c r="G130" s="2">
        <v>6000</v>
      </c>
      <c r="H130" s="3">
        <v>22</v>
      </c>
    </row>
    <row r="131" spans="1:8">
      <c r="A131" s="3">
        <v>10020012</v>
      </c>
      <c r="B131" s="3">
        <v>3</v>
      </c>
      <c r="C131" s="3">
        <v>0</v>
      </c>
      <c r="D131" s="3">
        <v>90</v>
      </c>
      <c r="E131" s="2">
        <v>12000</v>
      </c>
      <c r="F131" s="2" t="s">
        <v>81</v>
      </c>
      <c r="G131" s="2">
        <v>11000</v>
      </c>
      <c r="H131" s="3">
        <v>29</v>
      </c>
    </row>
    <row r="132" spans="1:8">
      <c r="A132" s="3">
        <v>10020012</v>
      </c>
      <c r="B132" s="3">
        <v>4</v>
      </c>
      <c r="C132" s="3">
        <v>0</v>
      </c>
      <c r="D132" s="3">
        <v>120</v>
      </c>
      <c r="E132" s="2">
        <v>15000</v>
      </c>
      <c r="F132" s="2" t="s">
        <v>41</v>
      </c>
      <c r="G132" s="2">
        <v>16000</v>
      </c>
      <c r="H132" s="3">
        <v>36</v>
      </c>
    </row>
    <row r="133" spans="1:8">
      <c r="A133" s="3">
        <v>10020012</v>
      </c>
      <c r="B133" s="3">
        <v>5</v>
      </c>
      <c r="C133" s="3">
        <v>0</v>
      </c>
      <c r="D133" s="3">
        <v>150</v>
      </c>
      <c r="E133" s="2">
        <v>18000</v>
      </c>
      <c r="F133" s="2" t="s">
        <v>44</v>
      </c>
      <c r="G133" s="2">
        <v>21000</v>
      </c>
      <c r="H133" s="3">
        <v>42</v>
      </c>
    </row>
    <row r="134" spans="1:8">
      <c r="A134" s="3">
        <v>10020012</v>
      </c>
      <c r="B134" s="3">
        <v>6</v>
      </c>
      <c r="C134" s="3">
        <v>0</v>
      </c>
      <c r="D134" s="3">
        <v>180</v>
      </c>
      <c r="E134" s="2">
        <v>21000</v>
      </c>
      <c r="F134" s="2" t="s">
        <v>82</v>
      </c>
      <c r="G134" s="2">
        <v>26000</v>
      </c>
      <c r="H134" s="3">
        <v>49</v>
      </c>
    </row>
    <row r="135" spans="1:8">
      <c r="A135" s="3">
        <v>10020012</v>
      </c>
      <c r="B135" s="3">
        <v>7</v>
      </c>
      <c r="C135" s="3">
        <v>0</v>
      </c>
      <c r="D135" s="3">
        <v>210</v>
      </c>
      <c r="E135" s="2">
        <v>24000</v>
      </c>
      <c r="F135" s="2" t="s">
        <v>48</v>
      </c>
      <c r="G135" s="2">
        <v>31000</v>
      </c>
      <c r="H135" s="3">
        <v>56</v>
      </c>
    </row>
    <row r="136" spans="1:8">
      <c r="A136" s="3">
        <v>10020012</v>
      </c>
      <c r="B136" s="3">
        <v>8</v>
      </c>
      <c r="C136" s="3">
        <v>0</v>
      </c>
      <c r="D136" s="3">
        <v>240</v>
      </c>
      <c r="E136" s="2">
        <v>27000</v>
      </c>
      <c r="F136" s="2" t="s">
        <v>83</v>
      </c>
      <c r="G136" s="2">
        <v>36000</v>
      </c>
      <c r="H136" s="3">
        <v>62</v>
      </c>
    </row>
    <row r="137" spans="1:8">
      <c r="A137" s="3">
        <v>10020012</v>
      </c>
      <c r="B137" s="3">
        <v>9</v>
      </c>
      <c r="C137" s="3">
        <v>0</v>
      </c>
      <c r="D137" s="3">
        <v>270</v>
      </c>
      <c r="E137" s="2">
        <v>30000</v>
      </c>
      <c r="F137" s="2" t="s">
        <v>84</v>
      </c>
      <c r="G137" s="2">
        <v>41000</v>
      </c>
      <c r="H137" s="3">
        <v>68</v>
      </c>
    </row>
    <row r="138" spans="1:8">
      <c r="A138" s="3">
        <v>10020012</v>
      </c>
      <c r="B138" s="3">
        <v>10</v>
      </c>
      <c r="C138" s="3">
        <v>0</v>
      </c>
      <c r="D138" s="3">
        <v>300</v>
      </c>
      <c r="E138" s="2">
        <v>0</v>
      </c>
      <c r="F138"/>
      <c r="G138" s="2">
        <v>46000</v>
      </c>
      <c r="H138" s="3">
        <v>0</v>
      </c>
    </row>
    <row r="139" spans="1:8">
      <c r="A139" s="3">
        <v>10020013</v>
      </c>
      <c r="B139" s="3">
        <v>0</v>
      </c>
      <c r="C139" s="3">
        <v>0</v>
      </c>
      <c r="D139" s="3">
        <v>0</v>
      </c>
      <c r="E139" s="2">
        <v>3500</v>
      </c>
      <c r="F139" s="2" t="s">
        <v>63</v>
      </c>
      <c r="G139" s="2">
        <v>0</v>
      </c>
      <c r="H139" s="3">
        <v>9</v>
      </c>
    </row>
    <row r="140" spans="1:8">
      <c r="A140" s="3">
        <v>10020013</v>
      </c>
      <c r="B140" s="3">
        <v>1</v>
      </c>
      <c r="C140" s="3">
        <v>0</v>
      </c>
      <c r="D140" s="3">
        <v>35</v>
      </c>
      <c r="E140" s="2">
        <v>7000</v>
      </c>
      <c r="F140" s="2" t="s">
        <v>67</v>
      </c>
      <c r="G140" s="2">
        <v>3500</v>
      </c>
      <c r="H140" s="3">
        <v>17</v>
      </c>
    </row>
    <row r="141" spans="1:8">
      <c r="A141" s="3">
        <v>10020013</v>
      </c>
      <c r="B141" s="3">
        <v>2</v>
      </c>
      <c r="C141" s="3">
        <v>0</v>
      </c>
      <c r="D141" s="3">
        <v>70</v>
      </c>
      <c r="E141" s="2">
        <v>10500</v>
      </c>
      <c r="F141" s="2" t="s">
        <v>69</v>
      </c>
      <c r="G141" s="2">
        <v>7000</v>
      </c>
      <c r="H141" s="3">
        <v>25</v>
      </c>
    </row>
    <row r="142" spans="1:8">
      <c r="A142" s="3">
        <v>10020013</v>
      </c>
      <c r="B142" s="3">
        <v>3</v>
      </c>
      <c r="C142" s="3">
        <v>0</v>
      </c>
      <c r="D142" s="3">
        <v>105</v>
      </c>
      <c r="E142" s="2">
        <v>14000</v>
      </c>
      <c r="F142" s="2" t="s">
        <v>71</v>
      </c>
      <c r="G142" s="2">
        <v>12000</v>
      </c>
      <c r="H142" s="3">
        <v>34</v>
      </c>
    </row>
    <row r="143" spans="1:8">
      <c r="A143" s="3">
        <v>10020013</v>
      </c>
      <c r="B143" s="3">
        <v>4</v>
      </c>
      <c r="C143" s="3">
        <v>0</v>
      </c>
      <c r="D143" s="3">
        <v>140</v>
      </c>
      <c r="E143" s="2">
        <v>17500</v>
      </c>
      <c r="F143" s="2" t="s">
        <v>44</v>
      </c>
      <c r="G143" s="2">
        <v>17000</v>
      </c>
      <c r="H143" s="3">
        <v>42</v>
      </c>
    </row>
    <row r="144" spans="1:8">
      <c r="A144" s="3">
        <v>10020013</v>
      </c>
      <c r="B144" s="3">
        <v>5</v>
      </c>
      <c r="C144" s="3">
        <v>0</v>
      </c>
      <c r="D144" s="3">
        <v>175</v>
      </c>
      <c r="E144" s="2">
        <v>21000</v>
      </c>
      <c r="F144" s="2" t="s">
        <v>52</v>
      </c>
      <c r="G144" s="2">
        <v>22000</v>
      </c>
      <c r="H144" s="3">
        <v>50</v>
      </c>
    </row>
    <row r="145" spans="1:8">
      <c r="A145" s="3">
        <v>10020013</v>
      </c>
      <c r="B145" s="3">
        <v>6</v>
      </c>
      <c r="C145" s="3">
        <v>0</v>
      </c>
      <c r="D145" s="3">
        <v>210</v>
      </c>
      <c r="E145" s="2">
        <v>24500</v>
      </c>
      <c r="F145" s="2" t="s">
        <v>80</v>
      </c>
      <c r="G145" s="2">
        <v>27000</v>
      </c>
      <c r="H145" s="3">
        <v>57</v>
      </c>
    </row>
    <row r="146" spans="1:8">
      <c r="A146" s="3">
        <v>10020013</v>
      </c>
      <c r="B146" s="3">
        <v>7</v>
      </c>
      <c r="C146" s="3">
        <v>0</v>
      </c>
      <c r="D146" s="3">
        <v>245</v>
      </c>
      <c r="E146" s="2">
        <v>28000</v>
      </c>
      <c r="F146" s="2" t="s">
        <v>85</v>
      </c>
      <c r="G146" s="2">
        <v>32000</v>
      </c>
      <c r="H146" s="3">
        <v>65</v>
      </c>
    </row>
    <row r="147" spans="1:8">
      <c r="A147" s="3">
        <v>10020013</v>
      </c>
      <c r="B147" s="3">
        <v>8</v>
      </c>
      <c r="C147" s="3">
        <v>0</v>
      </c>
      <c r="D147" s="3">
        <v>280</v>
      </c>
      <c r="E147" s="2">
        <v>31500</v>
      </c>
      <c r="F147" s="2" t="s">
        <v>50</v>
      </c>
      <c r="G147" s="2">
        <v>37000</v>
      </c>
      <c r="H147" s="3">
        <v>72</v>
      </c>
    </row>
    <row r="148" spans="1:8">
      <c r="A148" s="3">
        <v>10020013</v>
      </c>
      <c r="B148" s="3">
        <v>9</v>
      </c>
      <c r="C148" s="3">
        <v>0</v>
      </c>
      <c r="D148" s="3">
        <v>315</v>
      </c>
      <c r="E148" s="2">
        <v>35000</v>
      </c>
      <c r="F148" s="2" t="s">
        <v>51</v>
      </c>
      <c r="G148" s="2">
        <v>42000</v>
      </c>
      <c r="H148" s="3">
        <v>80</v>
      </c>
    </row>
    <row r="149" spans="1:8">
      <c r="A149" s="3">
        <v>10020013</v>
      </c>
      <c r="B149" s="3">
        <v>10</v>
      </c>
      <c r="C149" s="3">
        <v>0</v>
      </c>
      <c r="D149" s="3">
        <v>350</v>
      </c>
      <c r="E149" s="2">
        <v>0</v>
      </c>
      <c r="F149"/>
      <c r="G149" s="2">
        <v>47000</v>
      </c>
      <c r="H149" s="3">
        <v>0</v>
      </c>
    </row>
    <row r="150" spans="1:8">
      <c r="A150" s="3">
        <v>10020014</v>
      </c>
      <c r="B150" s="3">
        <v>0</v>
      </c>
      <c r="C150" s="3">
        <v>0</v>
      </c>
      <c r="D150" s="3">
        <v>0</v>
      </c>
      <c r="E150" s="2">
        <v>4000</v>
      </c>
      <c r="F150" s="2" t="s">
        <v>33</v>
      </c>
      <c r="G150" s="2">
        <v>0</v>
      </c>
      <c r="H150" s="3">
        <v>10</v>
      </c>
    </row>
    <row r="151" spans="1:8">
      <c r="A151" s="3">
        <v>10020014</v>
      </c>
      <c r="B151" s="3">
        <v>1</v>
      </c>
      <c r="C151" s="3">
        <v>0</v>
      </c>
      <c r="D151" s="3">
        <v>40</v>
      </c>
      <c r="E151" s="2">
        <v>8000</v>
      </c>
      <c r="F151" s="2" t="s">
        <v>37</v>
      </c>
      <c r="G151" s="2">
        <v>4000</v>
      </c>
      <c r="H151" s="3">
        <v>20</v>
      </c>
    </row>
    <row r="152" spans="1:8">
      <c r="A152" s="3">
        <v>10020014</v>
      </c>
      <c r="B152" s="3">
        <v>2</v>
      </c>
      <c r="C152" s="3">
        <v>0</v>
      </c>
      <c r="D152" s="3">
        <v>80</v>
      </c>
      <c r="E152" s="2">
        <v>12000</v>
      </c>
      <c r="F152" s="2" t="s">
        <v>81</v>
      </c>
      <c r="G152" s="2">
        <v>8000</v>
      </c>
      <c r="H152" s="3">
        <v>29</v>
      </c>
    </row>
    <row r="153" spans="1:8">
      <c r="A153" s="3">
        <v>10020014</v>
      </c>
      <c r="B153" s="3">
        <v>3</v>
      </c>
      <c r="C153" s="3">
        <v>0</v>
      </c>
      <c r="D153" s="3">
        <v>120</v>
      </c>
      <c r="E153" s="2">
        <v>16000</v>
      </c>
      <c r="F153" s="2" t="s">
        <v>86</v>
      </c>
      <c r="G153" s="2">
        <v>13000</v>
      </c>
      <c r="H153" s="3">
        <v>38</v>
      </c>
    </row>
    <row r="154" spans="1:8">
      <c r="A154" s="3">
        <v>10020014</v>
      </c>
      <c r="B154" s="3">
        <v>4</v>
      </c>
      <c r="C154" s="3">
        <v>0</v>
      </c>
      <c r="D154" s="3">
        <v>160</v>
      </c>
      <c r="E154" s="2">
        <v>20000</v>
      </c>
      <c r="F154" s="2" t="s">
        <v>45</v>
      </c>
      <c r="G154" s="2">
        <v>18000</v>
      </c>
      <c r="H154" s="3">
        <v>48</v>
      </c>
    </row>
    <row r="155" spans="1:8">
      <c r="A155" s="3">
        <v>10020014</v>
      </c>
      <c r="B155" s="3">
        <v>5</v>
      </c>
      <c r="C155" s="3">
        <v>0</v>
      </c>
      <c r="D155" s="3">
        <v>200</v>
      </c>
      <c r="E155" s="2">
        <v>24000</v>
      </c>
      <c r="F155" s="2" t="s">
        <v>80</v>
      </c>
      <c r="G155" s="2">
        <v>23000</v>
      </c>
      <c r="H155" s="3">
        <v>57</v>
      </c>
    </row>
    <row r="156" spans="1:8">
      <c r="A156" s="3">
        <v>10020014</v>
      </c>
      <c r="B156" s="3">
        <v>6</v>
      </c>
      <c r="C156" s="3">
        <v>0</v>
      </c>
      <c r="D156" s="3">
        <v>240</v>
      </c>
      <c r="E156" s="2">
        <v>28000</v>
      </c>
      <c r="F156" s="2" t="s">
        <v>85</v>
      </c>
      <c r="G156" s="2">
        <v>28000</v>
      </c>
      <c r="H156" s="3">
        <v>65</v>
      </c>
    </row>
    <row r="157" spans="1:8">
      <c r="A157" s="3">
        <v>10020014</v>
      </c>
      <c r="B157" s="3">
        <v>7</v>
      </c>
      <c r="C157" s="3">
        <v>0</v>
      </c>
      <c r="D157" s="3">
        <v>280</v>
      </c>
      <c r="E157" s="2">
        <v>32000</v>
      </c>
      <c r="F157" s="2" t="s">
        <v>87</v>
      </c>
      <c r="G157" s="2">
        <v>33000</v>
      </c>
      <c r="H157" s="3">
        <v>74</v>
      </c>
    </row>
    <row r="158" spans="1:8">
      <c r="A158" s="3">
        <v>10020014</v>
      </c>
      <c r="B158" s="3">
        <v>8</v>
      </c>
      <c r="C158" s="3">
        <v>0</v>
      </c>
      <c r="D158" s="3">
        <v>320</v>
      </c>
      <c r="E158" s="2">
        <v>36000</v>
      </c>
      <c r="F158" s="2" t="s">
        <v>88</v>
      </c>
      <c r="G158" s="2">
        <v>38000</v>
      </c>
      <c r="H158" s="3">
        <v>83</v>
      </c>
    </row>
    <row r="159" spans="1:8">
      <c r="A159" s="3">
        <v>10020014</v>
      </c>
      <c r="B159" s="3">
        <v>9</v>
      </c>
      <c r="C159" s="3">
        <v>0</v>
      </c>
      <c r="D159" s="3">
        <v>360</v>
      </c>
      <c r="E159" s="2">
        <v>40000</v>
      </c>
      <c r="F159" s="2" t="s">
        <v>89</v>
      </c>
      <c r="G159" s="2">
        <v>43000</v>
      </c>
      <c r="H159" s="3">
        <v>91</v>
      </c>
    </row>
    <row r="160" spans="1:8">
      <c r="A160" s="3">
        <v>10020014</v>
      </c>
      <c r="B160" s="3">
        <v>10</v>
      </c>
      <c r="C160" s="3">
        <v>0</v>
      </c>
      <c r="D160" s="3">
        <v>400</v>
      </c>
      <c r="E160" s="2">
        <v>0</v>
      </c>
      <c r="F160"/>
      <c r="G160" s="2">
        <v>48000</v>
      </c>
      <c r="H160" s="3">
        <v>0</v>
      </c>
    </row>
    <row r="161" spans="1:8">
      <c r="A161" s="3">
        <v>10020015</v>
      </c>
      <c r="B161" s="3">
        <v>0</v>
      </c>
      <c r="C161" s="3">
        <v>0</v>
      </c>
      <c r="D161" s="3">
        <v>0</v>
      </c>
      <c r="E161" s="2">
        <v>4500</v>
      </c>
      <c r="F161" s="2" t="s">
        <v>64</v>
      </c>
      <c r="G161" s="2">
        <v>0</v>
      </c>
      <c r="H161" s="3">
        <v>11</v>
      </c>
    </row>
    <row r="162" spans="1:8">
      <c r="A162" s="3">
        <v>10020015</v>
      </c>
      <c r="B162" s="3">
        <v>1</v>
      </c>
      <c r="C162" s="3">
        <v>0</v>
      </c>
      <c r="D162" s="3">
        <v>45</v>
      </c>
      <c r="E162" s="2">
        <v>9000</v>
      </c>
      <c r="F162" s="2" t="s">
        <v>55</v>
      </c>
      <c r="G162" s="2">
        <v>4500</v>
      </c>
      <c r="H162" s="3">
        <v>22</v>
      </c>
    </row>
    <row r="163" spans="1:8">
      <c r="A163" s="3">
        <v>10020015</v>
      </c>
      <c r="B163" s="3">
        <v>2</v>
      </c>
      <c r="C163" s="3">
        <v>0</v>
      </c>
      <c r="D163" s="3">
        <v>90</v>
      </c>
      <c r="E163" s="2">
        <v>13500</v>
      </c>
      <c r="F163" s="2" t="s">
        <v>73</v>
      </c>
      <c r="G163" s="2">
        <v>9000</v>
      </c>
      <c r="H163" s="3">
        <v>33</v>
      </c>
    </row>
    <row r="164" spans="1:8">
      <c r="A164" s="3">
        <v>10020015</v>
      </c>
      <c r="B164" s="3">
        <v>3</v>
      </c>
      <c r="C164" s="3">
        <v>0</v>
      </c>
      <c r="D164" s="3">
        <v>135</v>
      </c>
      <c r="E164" s="2">
        <v>18000</v>
      </c>
      <c r="F164" s="2" t="s">
        <v>90</v>
      </c>
      <c r="G164" s="2">
        <v>14000</v>
      </c>
      <c r="H164" s="3">
        <v>43</v>
      </c>
    </row>
    <row r="165" spans="1:8">
      <c r="A165" s="3">
        <v>10020015</v>
      </c>
      <c r="B165" s="3">
        <v>4</v>
      </c>
      <c r="C165" s="3">
        <v>0</v>
      </c>
      <c r="D165" s="3">
        <v>180</v>
      </c>
      <c r="E165" s="2">
        <v>22500</v>
      </c>
      <c r="F165" s="2" t="s">
        <v>46</v>
      </c>
      <c r="G165" s="2">
        <v>19000</v>
      </c>
      <c r="H165" s="3">
        <v>54</v>
      </c>
    </row>
    <row r="166" spans="1:8">
      <c r="A166" s="3">
        <v>10020015</v>
      </c>
      <c r="B166" s="3">
        <v>5</v>
      </c>
      <c r="C166" s="3">
        <v>0</v>
      </c>
      <c r="D166" s="3">
        <v>225</v>
      </c>
      <c r="E166" s="2">
        <v>27000</v>
      </c>
      <c r="F166" s="2" t="s">
        <v>49</v>
      </c>
      <c r="G166" s="2">
        <v>24000</v>
      </c>
      <c r="H166" s="3">
        <v>64</v>
      </c>
    </row>
    <row r="167" spans="1:8">
      <c r="A167" s="3">
        <v>10020015</v>
      </c>
      <c r="B167" s="3">
        <v>6</v>
      </c>
      <c r="C167" s="3">
        <v>0</v>
      </c>
      <c r="D167" s="3">
        <v>270</v>
      </c>
      <c r="E167" s="2">
        <v>31500</v>
      </c>
      <c r="F167" s="2" t="s">
        <v>87</v>
      </c>
      <c r="G167" s="2">
        <v>29000</v>
      </c>
      <c r="H167" s="3">
        <v>74</v>
      </c>
    </row>
    <row r="168" spans="1:8">
      <c r="A168" s="3">
        <v>10020015</v>
      </c>
      <c r="B168" s="3">
        <v>7</v>
      </c>
      <c r="C168" s="3">
        <v>0</v>
      </c>
      <c r="D168" s="3">
        <v>315</v>
      </c>
      <c r="E168" s="2">
        <v>36000</v>
      </c>
      <c r="F168" s="2" t="s">
        <v>88</v>
      </c>
      <c r="G168" s="2">
        <v>34000</v>
      </c>
      <c r="H168" s="3">
        <v>83</v>
      </c>
    </row>
    <row r="169" spans="1:8">
      <c r="A169" s="3">
        <v>10020015</v>
      </c>
      <c r="B169" s="3">
        <v>8</v>
      </c>
      <c r="C169" s="3">
        <v>0</v>
      </c>
      <c r="D169" s="3">
        <v>360</v>
      </c>
      <c r="E169" s="2">
        <v>40500</v>
      </c>
      <c r="F169" s="2" t="s">
        <v>91</v>
      </c>
      <c r="G169" s="2">
        <v>39000</v>
      </c>
      <c r="H169" s="3">
        <v>93</v>
      </c>
    </row>
    <row r="170" spans="1:8">
      <c r="A170" s="3">
        <v>10020015</v>
      </c>
      <c r="B170" s="3">
        <v>9</v>
      </c>
      <c r="C170" s="3">
        <v>0</v>
      </c>
      <c r="D170" s="3">
        <v>405</v>
      </c>
      <c r="E170" s="2">
        <v>45000</v>
      </c>
      <c r="F170" s="2" t="s">
        <v>92</v>
      </c>
      <c r="G170" s="2">
        <v>44000</v>
      </c>
      <c r="H170" s="3">
        <v>102</v>
      </c>
    </row>
    <row r="171" spans="1:8">
      <c r="A171" s="3">
        <v>10020015</v>
      </c>
      <c r="B171" s="3">
        <v>10</v>
      </c>
      <c r="C171" s="3">
        <v>0</v>
      </c>
      <c r="D171" s="3">
        <v>450</v>
      </c>
      <c r="E171" s="2">
        <v>0</v>
      </c>
      <c r="F171"/>
      <c r="G171" s="2">
        <v>49000</v>
      </c>
      <c r="H171" s="3">
        <v>0</v>
      </c>
    </row>
    <row r="172" spans="1:8">
      <c r="A172" s="3">
        <v>10020016</v>
      </c>
      <c r="B172" s="3">
        <v>0</v>
      </c>
      <c r="C172" s="3">
        <v>0</v>
      </c>
      <c r="D172" s="3">
        <v>0</v>
      </c>
      <c r="E172" s="2" t="s">
        <v>21</v>
      </c>
      <c r="F172" s="2" t="s">
        <v>34</v>
      </c>
      <c r="G172" s="2">
        <v>0</v>
      </c>
      <c r="H172" s="3">
        <v>12</v>
      </c>
    </row>
    <row r="173" spans="1:8">
      <c r="A173" s="3">
        <v>10020016</v>
      </c>
      <c r="B173" s="3">
        <v>1</v>
      </c>
      <c r="C173" s="3">
        <v>0</v>
      </c>
      <c r="D173" s="3">
        <v>50</v>
      </c>
      <c r="E173" s="2">
        <v>10000</v>
      </c>
      <c r="F173" s="2" t="s">
        <v>69</v>
      </c>
      <c r="G173" s="2" t="s">
        <v>21</v>
      </c>
      <c r="H173" s="3">
        <v>25</v>
      </c>
    </row>
    <row r="174" spans="1:8">
      <c r="A174" s="3">
        <v>10020016</v>
      </c>
      <c r="B174" s="3">
        <v>2</v>
      </c>
      <c r="C174" s="3">
        <v>0</v>
      </c>
      <c r="D174" s="3">
        <v>100</v>
      </c>
      <c r="E174" s="2">
        <v>15000</v>
      </c>
      <c r="F174" s="2" t="s">
        <v>41</v>
      </c>
      <c r="G174" s="2">
        <v>10000</v>
      </c>
      <c r="H174" s="3">
        <v>36</v>
      </c>
    </row>
    <row r="175" spans="1:8">
      <c r="A175" s="3">
        <v>10020016</v>
      </c>
      <c r="B175" s="3">
        <v>3</v>
      </c>
      <c r="C175" s="3">
        <v>0</v>
      </c>
      <c r="D175" s="3">
        <v>150</v>
      </c>
      <c r="E175" s="2">
        <v>20000</v>
      </c>
      <c r="F175" s="2" t="s">
        <v>45</v>
      </c>
      <c r="G175" s="2">
        <v>15000</v>
      </c>
      <c r="H175" s="3">
        <v>48</v>
      </c>
    </row>
    <row r="176" spans="1:8">
      <c r="A176" s="3">
        <v>10020016</v>
      </c>
      <c r="B176" s="3">
        <v>4</v>
      </c>
      <c r="C176" s="3">
        <v>0</v>
      </c>
      <c r="D176" s="3">
        <v>200</v>
      </c>
      <c r="E176" s="2">
        <v>25000</v>
      </c>
      <c r="F176" s="2" t="s">
        <v>47</v>
      </c>
      <c r="G176" s="2">
        <v>20000</v>
      </c>
      <c r="H176" s="3">
        <v>60</v>
      </c>
    </row>
    <row r="177" spans="1:8">
      <c r="A177" s="3">
        <v>10020016</v>
      </c>
      <c r="B177" s="3">
        <v>5</v>
      </c>
      <c r="C177" s="3">
        <v>0</v>
      </c>
      <c r="D177" s="3">
        <v>250</v>
      </c>
      <c r="E177" s="2">
        <v>30000</v>
      </c>
      <c r="F177" s="2" t="s">
        <v>93</v>
      </c>
      <c r="G177" s="2">
        <v>25000</v>
      </c>
      <c r="H177" s="3">
        <v>71</v>
      </c>
    </row>
    <row r="178" spans="1:8">
      <c r="A178" s="3">
        <v>10020016</v>
      </c>
      <c r="B178" s="3">
        <v>6</v>
      </c>
      <c r="C178" s="3">
        <v>0</v>
      </c>
      <c r="D178" s="3">
        <v>300</v>
      </c>
      <c r="E178" s="2">
        <v>35000</v>
      </c>
      <c r="F178" s="2" t="s">
        <v>94</v>
      </c>
      <c r="G178" s="2">
        <v>30000</v>
      </c>
      <c r="H178" s="3">
        <v>82</v>
      </c>
    </row>
    <row r="179" spans="1:8">
      <c r="A179" s="3">
        <v>10020016</v>
      </c>
      <c r="B179" s="3">
        <v>7</v>
      </c>
      <c r="C179" s="3">
        <v>0</v>
      </c>
      <c r="D179" s="3">
        <v>350</v>
      </c>
      <c r="E179" s="2">
        <v>40000</v>
      </c>
      <c r="F179" s="2" t="s">
        <v>91</v>
      </c>
      <c r="G179" s="2">
        <v>35000</v>
      </c>
      <c r="H179" s="3">
        <v>93</v>
      </c>
    </row>
    <row r="180" spans="1:8">
      <c r="A180" s="3">
        <v>10020016</v>
      </c>
      <c r="B180" s="3">
        <v>8</v>
      </c>
      <c r="C180" s="3">
        <v>0</v>
      </c>
      <c r="D180" s="3">
        <v>400</v>
      </c>
      <c r="E180" s="2">
        <v>45000</v>
      </c>
      <c r="F180" s="2" t="s">
        <v>95</v>
      </c>
      <c r="G180" s="2">
        <v>40000</v>
      </c>
      <c r="H180" s="3">
        <v>103</v>
      </c>
    </row>
    <row r="181" spans="1:8">
      <c r="A181" s="3">
        <v>10020016</v>
      </c>
      <c r="B181" s="3">
        <v>9</v>
      </c>
      <c r="C181" s="3">
        <v>0</v>
      </c>
      <c r="D181" s="3">
        <v>450</v>
      </c>
      <c r="E181" s="2" t="s">
        <v>22</v>
      </c>
      <c r="F181" s="2" t="s">
        <v>96</v>
      </c>
      <c r="G181" s="2">
        <v>45000</v>
      </c>
      <c r="H181" s="3">
        <v>114</v>
      </c>
    </row>
    <row r="182" spans="1:8">
      <c r="A182" s="3">
        <v>10020016</v>
      </c>
      <c r="B182" s="3">
        <v>10</v>
      </c>
      <c r="C182" s="3">
        <v>0</v>
      </c>
      <c r="D182" s="3">
        <v>500</v>
      </c>
      <c r="E182" s="2">
        <v>0</v>
      </c>
      <c r="F182"/>
      <c r="G182" s="2" t="s">
        <v>22</v>
      </c>
      <c r="H182" s="3">
        <v>0</v>
      </c>
    </row>
    <row r="183" spans="1:8">
      <c r="A183" s="3">
        <v>10020017</v>
      </c>
      <c r="B183" s="3">
        <v>0</v>
      </c>
      <c r="C183" s="3">
        <v>0</v>
      </c>
      <c r="D183" s="3">
        <v>0</v>
      </c>
      <c r="E183" s="2">
        <v>5500</v>
      </c>
      <c r="F183" s="2" t="s">
        <v>35</v>
      </c>
      <c r="G183" s="2">
        <v>0</v>
      </c>
      <c r="H183" s="3">
        <v>14</v>
      </c>
    </row>
    <row r="184" spans="1:8">
      <c r="A184" s="3">
        <v>10020017</v>
      </c>
      <c r="B184" s="3">
        <v>1</v>
      </c>
      <c r="C184" s="3">
        <v>0</v>
      </c>
      <c r="D184" s="3">
        <v>55</v>
      </c>
      <c r="E184" s="2">
        <v>11000</v>
      </c>
      <c r="F184" s="2" t="s">
        <v>97</v>
      </c>
      <c r="G184" s="2" t="s">
        <v>21</v>
      </c>
      <c r="H184" s="3">
        <v>27</v>
      </c>
    </row>
    <row r="185" spans="1:8">
      <c r="A185" s="3">
        <v>10020017</v>
      </c>
      <c r="B185" s="3">
        <v>2</v>
      </c>
      <c r="C185" s="3">
        <v>0</v>
      </c>
      <c r="D185" s="3">
        <v>110</v>
      </c>
      <c r="E185" s="2">
        <v>16500</v>
      </c>
      <c r="F185" s="2" t="s">
        <v>42</v>
      </c>
      <c r="G185" s="2">
        <v>10000</v>
      </c>
      <c r="H185" s="3">
        <v>40</v>
      </c>
    </row>
    <row r="186" spans="1:8">
      <c r="A186" s="3">
        <v>10020017</v>
      </c>
      <c r="B186" s="3">
        <v>3</v>
      </c>
      <c r="C186" s="3">
        <v>0</v>
      </c>
      <c r="D186" s="3">
        <v>165</v>
      </c>
      <c r="E186" s="2">
        <v>22000</v>
      </c>
      <c r="F186" s="2" t="s">
        <v>98</v>
      </c>
      <c r="G186" s="2">
        <v>15000</v>
      </c>
      <c r="H186" s="3">
        <v>53</v>
      </c>
    </row>
    <row r="187" spans="1:8">
      <c r="A187" s="3">
        <v>10020017</v>
      </c>
      <c r="B187" s="3">
        <v>4</v>
      </c>
      <c r="C187" s="3">
        <v>0</v>
      </c>
      <c r="D187" s="3">
        <v>220</v>
      </c>
      <c r="E187" s="2">
        <v>27500</v>
      </c>
      <c r="F187" s="2" t="s">
        <v>85</v>
      </c>
      <c r="G187" s="2">
        <v>20000</v>
      </c>
      <c r="H187" s="3">
        <v>65</v>
      </c>
    </row>
    <row r="188" spans="1:8">
      <c r="A188" s="3">
        <v>10020017</v>
      </c>
      <c r="B188" s="3">
        <v>5</v>
      </c>
      <c r="C188" s="3">
        <v>0</v>
      </c>
      <c r="D188" s="3">
        <v>275</v>
      </c>
      <c r="E188" s="2">
        <v>33000</v>
      </c>
      <c r="F188" s="2" t="s">
        <v>99</v>
      </c>
      <c r="G188" s="2">
        <v>25000</v>
      </c>
      <c r="H188" s="3">
        <v>78</v>
      </c>
    </row>
    <row r="189" spans="1:8">
      <c r="A189" s="3">
        <v>10020017</v>
      </c>
      <c r="B189" s="3">
        <v>6</v>
      </c>
      <c r="C189" s="3">
        <v>0</v>
      </c>
      <c r="D189" s="3">
        <v>330</v>
      </c>
      <c r="E189" s="2">
        <v>38500</v>
      </c>
      <c r="F189" s="2" t="s">
        <v>53</v>
      </c>
      <c r="G189" s="2">
        <v>30000</v>
      </c>
      <c r="H189" s="3">
        <v>90</v>
      </c>
    </row>
    <row r="190" spans="1:8">
      <c r="A190" s="3">
        <v>10020017</v>
      </c>
      <c r="B190" s="3">
        <v>7</v>
      </c>
      <c r="C190" s="3">
        <v>0</v>
      </c>
      <c r="D190" s="3">
        <v>385</v>
      </c>
      <c r="E190" s="2">
        <v>44000</v>
      </c>
      <c r="F190" s="2" t="s">
        <v>92</v>
      </c>
      <c r="G190" s="2">
        <v>35000</v>
      </c>
      <c r="H190" s="3">
        <v>102</v>
      </c>
    </row>
    <row r="191" spans="1:8">
      <c r="A191" s="3">
        <v>10020017</v>
      </c>
      <c r="B191" s="3">
        <v>8</v>
      </c>
      <c r="C191" s="3">
        <v>0</v>
      </c>
      <c r="D191" s="3">
        <v>440</v>
      </c>
      <c r="E191" s="2">
        <v>49500</v>
      </c>
      <c r="F191" s="2" t="s">
        <v>96</v>
      </c>
      <c r="G191" s="2">
        <v>40000</v>
      </c>
      <c r="H191" s="3">
        <v>114</v>
      </c>
    </row>
    <row r="192" spans="1:8">
      <c r="A192" s="3">
        <v>10020017</v>
      </c>
      <c r="B192" s="3">
        <v>9</v>
      </c>
      <c r="C192" s="3">
        <v>0</v>
      </c>
      <c r="D192" s="3">
        <v>495</v>
      </c>
      <c r="E192" s="2" t="s">
        <v>22</v>
      </c>
      <c r="F192" s="2" t="s">
        <v>116</v>
      </c>
      <c r="G192" s="2">
        <v>45000</v>
      </c>
      <c r="H192" s="3">
        <v>125</v>
      </c>
    </row>
    <row r="193" spans="1:8">
      <c r="A193" s="3">
        <v>10020017</v>
      </c>
      <c r="B193" s="3">
        <v>10</v>
      </c>
      <c r="C193" s="3">
        <v>0</v>
      </c>
      <c r="D193" s="3">
        <v>550</v>
      </c>
      <c r="E193" s="2">
        <v>0</v>
      </c>
      <c r="F193"/>
      <c r="G193" s="2" t="s">
        <v>22</v>
      </c>
      <c r="H193" s="3">
        <v>0</v>
      </c>
    </row>
    <row r="194" spans="1:8">
      <c r="A194" s="3">
        <v>10020018</v>
      </c>
      <c r="B194" s="3">
        <v>0</v>
      </c>
      <c r="C194" s="3">
        <v>0</v>
      </c>
      <c r="D194" s="3">
        <v>0</v>
      </c>
      <c r="E194" s="2">
        <v>2000</v>
      </c>
      <c r="F194" s="2" t="s">
        <v>31</v>
      </c>
      <c r="G194" s="2">
        <v>0</v>
      </c>
      <c r="H194" s="3">
        <v>6</v>
      </c>
    </row>
    <row r="195" spans="1:8">
      <c r="A195" s="3">
        <v>10020018</v>
      </c>
      <c r="B195" s="3">
        <v>1</v>
      </c>
      <c r="C195" s="3">
        <v>10</v>
      </c>
      <c r="D195" s="3">
        <v>10</v>
      </c>
      <c r="E195" s="2">
        <v>4000</v>
      </c>
      <c r="F195" s="2" t="s">
        <v>64</v>
      </c>
      <c r="G195" s="2">
        <v>2000</v>
      </c>
      <c r="H195" s="3">
        <v>11</v>
      </c>
    </row>
    <row r="196" spans="1:8">
      <c r="A196" s="3">
        <v>10020018</v>
      </c>
      <c r="B196" s="3">
        <v>2</v>
      </c>
      <c r="C196" s="3">
        <v>20</v>
      </c>
      <c r="D196" s="3">
        <v>20</v>
      </c>
      <c r="E196" s="2">
        <v>6000</v>
      </c>
      <c r="F196" s="2" t="s">
        <v>67</v>
      </c>
      <c r="G196" s="2">
        <v>4000</v>
      </c>
      <c r="H196" s="3">
        <v>17</v>
      </c>
    </row>
    <row r="197" spans="1:8">
      <c r="A197" s="3">
        <v>10020018</v>
      </c>
      <c r="B197" s="3">
        <v>3</v>
      </c>
      <c r="C197" s="3">
        <v>30</v>
      </c>
      <c r="D197" s="3">
        <v>30</v>
      </c>
      <c r="E197" s="2">
        <v>8000</v>
      </c>
      <c r="F197" s="2" t="s">
        <v>55</v>
      </c>
      <c r="G197" s="2">
        <v>8000</v>
      </c>
      <c r="H197" s="3">
        <v>22</v>
      </c>
    </row>
    <row r="198" spans="1:8">
      <c r="A198" s="3">
        <v>10020018</v>
      </c>
      <c r="B198" s="3">
        <v>4</v>
      </c>
      <c r="C198" s="3">
        <v>40</v>
      </c>
      <c r="D198" s="3">
        <v>40</v>
      </c>
      <c r="E198" s="2">
        <v>10000</v>
      </c>
      <c r="F198" s="2" t="s">
        <v>97</v>
      </c>
      <c r="G198" s="2">
        <v>13000</v>
      </c>
      <c r="H198" s="3">
        <v>27</v>
      </c>
    </row>
    <row r="199" spans="1:8">
      <c r="A199" s="3">
        <v>10020018</v>
      </c>
      <c r="B199" s="3">
        <v>5</v>
      </c>
      <c r="C199" s="3">
        <v>50</v>
      </c>
      <c r="D199" s="3">
        <v>50</v>
      </c>
      <c r="E199" s="2">
        <v>12000</v>
      </c>
      <c r="F199" s="2" t="s">
        <v>40</v>
      </c>
      <c r="G199" s="2">
        <v>18000</v>
      </c>
      <c r="H199" s="3">
        <v>32</v>
      </c>
    </row>
    <row r="200" spans="1:8">
      <c r="A200" s="3">
        <v>10020018</v>
      </c>
      <c r="B200" s="3">
        <v>6</v>
      </c>
      <c r="C200" s="3">
        <v>60</v>
      </c>
      <c r="D200" s="3">
        <v>60</v>
      </c>
      <c r="E200" s="2">
        <v>14000</v>
      </c>
      <c r="F200" s="2" t="s">
        <v>74</v>
      </c>
      <c r="G200" s="2">
        <v>23000</v>
      </c>
      <c r="H200" s="3">
        <v>37</v>
      </c>
    </row>
    <row r="201" spans="1:8">
      <c r="A201" s="3">
        <v>10020018</v>
      </c>
      <c r="B201" s="3">
        <v>7</v>
      </c>
      <c r="C201" s="3">
        <v>70</v>
      </c>
      <c r="D201" s="3">
        <v>70</v>
      </c>
      <c r="E201" s="2">
        <v>16000</v>
      </c>
      <c r="F201" s="2" t="s">
        <v>44</v>
      </c>
      <c r="G201" s="2">
        <v>28000</v>
      </c>
      <c r="H201" s="3">
        <v>42</v>
      </c>
    </row>
    <row r="202" spans="1:8">
      <c r="A202" s="3">
        <v>10020018</v>
      </c>
      <c r="B202" s="3">
        <v>8</v>
      </c>
      <c r="C202" s="3">
        <v>80</v>
      </c>
      <c r="D202" s="3">
        <v>80</v>
      </c>
      <c r="E202" s="2">
        <v>18000</v>
      </c>
      <c r="F202" s="2" t="s">
        <v>100</v>
      </c>
      <c r="G202" s="2">
        <v>33000</v>
      </c>
      <c r="H202" s="3">
        <v>47</v>
      </c>
    </row>
    <row r="203" spans="1:8">
      <c r="A203" s="3">
        <v>10020018</v>
      </c>
      <c r="B203" s="3">
        <v>9</v>
      </c>
      <c r="C203" s="3">
        <v>90</v>
      </c>
      <c r="D203" s="3">
        <v>90</v>
      </c>
      <c r="E203" s="2">
        <v>20000</v>
      </c>
      <c r="F203" s="2" t="s">
        <v>79</v>
      </c>
      <c r="G203" s="2">
        <v>38000</v>
      </c>
      <c r="H203" s="3">
        <v>52</v>
      </c>
    </row>
    <row r="204" spans="1:8">
      <c r="A204" s="3">
        <v>10020018</v>
      </c>
      <c r="B204" s="3">
        <v>10</v>
      </c>
      <c r="C204" s="3">
        <v>100</v>
      </c>
      <c r="D204" s="3">
        <v>100</v>
      </c>
      <c r="E204" s="2">
        <v>0</v>
      </c>
      <c r="F204"/>
      <c r="G204" s="2">
        <v>43000</v>
      </c>
      <c r="H204" s="3">
        <v>0</v>
      </c>
    </row>
    <row r="205" spans="1:8">
      <c r="A205" s="3">
        <v>10020022</v>
      </c>
      <c r="B205" s="3">
        <v>0</v>
      </c>
      <c r="C205" s="3">
        <v>0</v>
      </c>
      <c r="D205" s="3">
        <v>0</v>
      </c>
      <c r="E205" s="2">
        <v>4000</v>
      </c>
      <c r="F205" s="2" t="s">
        <v>64</v>
      </c>
      <c r="G205" s="2">
        <v>0</v>
      </c>
      <c r="H205" s="3">
        <v>11</v>
      </c>
    </row>
    <row r="206" spans="1:8">
      <c r="A206" s="3">
        <v>10020022</v>
      </c>
      <c r="B206" s="3">
        <v>1</v>
      </c>
      <c r="C206" s="3">
        <v>20</v>
      </c>
      <c r="D206" s="3">
        <v>20</v>
      </c>
      <c r="E206" s="2">
        <v>8000</v>
      </c>
      <c r="F206" s="2" t="s">
        <v>55</v>
      </c>
      <c r="G206" s="2">
        <v>4000</v>
      </c>
      <c r="H206" s="3">
        <v>22</v>
      </c>
    </row>
    <row r="207" spans="1:8">
      <c r="A207" s="3">
        <v>10020022</v>
      </c>
      <c r="B207" s="3">
        <v>2</v>
      </c>
      <c r="C207" s="3">
        <v>40</v>
      </c>
      <c r="D207" s="3">
        <v>40</v>
      </c>
      <c r="E207" s="2">
        <v>12000</v>
      </c>
      <c r="F207" s="2" t="s">
        <v>73</v>
      </c>
      <c r="G207" s="2">
        <v>8000</v>
      </c>
      <c r="H207" s="3">
        <v>33</v>
      </c>
    </row>
    <row r="208" spans="1:8">
      <c r="A208" s="3">
        <v>10020022</v>
      </c>
      <c r="B208" s="3">
        <v>3</v>
      </c>
      <c r="C208" s="3">
        <v>60</v>
      </c>
      <c r="D208" s="3">
        <v>60</v>
      </c>
      <c r="E208" s="2">
        <v>16000</v>
      </c>
      <c r="F208" s="2" t="s">
        <v>56</v>
      </c>
      <c r="G208" s="2">
        <v>13000</v>
      </c>
      <c r="H208" s="3">
        <v>44</v>
      </c>
    </row>
    <row r="209" spans="1:8">
      <c r="A209" s="3">
        <v>10020022</v>
      </c>
      <c r="B209" s="3">
        <v>4</v>
      </c>
      <c r="C209" s="3">
        <v>80</v>
      </c>
      <c r="D209" s="3">
        <v>80</v>
      </c>
      <c r="E209" s="2">
        <v>20000</v>
      </c>
      <c r="F209" s="2" t="s">
        <v>46</v>
      </c>
      <c r="G209" s="2">
        <v>18000</v>
      </c>
      <c r="H209" s="3">
        <v>54</v>
      </c>
    </row>
    <row r="210" spans="1:8">
      <c r="A210" s="3">
        <v>10020022</v>
      </c>
      <c r="B210" s="3">
        <v>5</v>
      </c>
      <c r="C210" s="3">
        <v>100</v>
      </c>
      <c r="D210" s="3">
        <v>100</v>
      </c>
      <c r="E210" s="2">
        <v>24000</v>
      </c>
      <c r="F210" s="2" t="s">
        <v>85</v>
      </c>
      <c r="G210" s="2">
        <v>23000</v>
      </c>
      <c r="H210" s="3">
        <v>65</v>
      </c>
    </row>
    <row r="211" spans="1:8">
      <c r="A211" s="3">
        <v>10020022</v>
      </c>
      <c r="B211" s="3">
        <v>6</v>
      </c>
      <c r="C211" s="3">
        <v>120</v>
      </c>
      <c r="D211" s="3">
        <v>120</v>
      </c>
      <c r="E211" s="2">
        <v>28000</v>
      </c>
      <c r="F211" s="2" t="s">
        <v>101</v>
      </c>
      <c r="G211" s="2">
        <v>28000</v>
      </c>
      <c r="H211" s="3">
        <v>75</v>
      </c>
    </row>
    <row r="212" spans="1:8">
      <c r="A212" s="3">
        <v>10020022</v>
      </c>
      <c r="B212" s="3">
        <v>7</v>
      </c>
      <c r="C212" s="3">
        <v>140</v>
      </c>
      <c r="D212" s="3">
        <v>140</v>
      </c>
      <c r="E212" s="2">
        <v>32000</v>
      </c>
      <c r="F212" s="2" t="s">
        <v>102</v>
      </c>
      <c r="G212" s="2">
        <v>33000</v>
      </c>
      <c r="H212" s="3">
        <v>85</v>
      </c>
    </row>
    <row r="213" spans="1:8">
      <c r="A213" s="3">
        <v>10020022</v>
      </c>
      <c r="B213" s="3">
        <v>8</v>
      </c>
      <c r="C213" s="3">
        <v>160</v>
      </c>
      <c r="D213" s="3">
        <v>160</v>
      </c>
      <c r="E213" s="2">
        <v>36000</v>
      </c>
      <c r="F213" s="2" t="s">
        <v>103</v>
      </c>
      <c r="G213" s="2">
        <v>38000</v>
      </c>
      <c r="H213" s="3">
        <v>94</v>
      </c>
    </row>
    <row r="214" spans="1:8">
      <c r="A214" s="3">
        <v>10020022</v>
      </c>
      <c r="B214" s="3">
        <v>9</v>
      </c>
      <c r="C214" s="3">
        <v>180</v>
      </c>
      <c r="D214" s="3">
        <v>180</v>
      </c>
      <c r="E214" s="2">
        <v>40000</v>
      </c>
      <c r="F214" s="2" t="s">
        <v>104</v>
      </c>
      <c r="G214" s="2">
        <v>43000</v>
      </c>
      <c r="H214" s="3">
        <v>104</v>
      </c>
    </row>
    <row r="215" spans="1:8">
      <c r="A215" s="3">
        <v>10020022</v>
      </c>
      <c r="B215" s="3">
        <v>10</v>
      </c>
      <c r="C215" s="3">
        <v>200</v>
      </c>
      <c r="D215" s="3">
        <v>200</v>
      </c>
      <c r="E215" s="2">
        <v>0</v>
      </c>
      <c r="F215"/>
      <c r="G215" s="2">
        <v>48000</v>
      </c>
      <c r="H215" s="3">
        <v>0</v>
      </c>
    </row>
    <row r="216" spans="1:8">
      <c r="A216" s="3">
        <v>10020020</v>
      </c>
      <c r="B216" s="3">
        <v>0</v>
      </c>
      <c r="C216" s="3">
        <v>0</v>
      </c>
      <c r="D216" s="3">
        <v>0</v>
      </c>
      <c r="E216" s="2">
        <v>6000</v>
      </c>
      <c r="F216" s="2" t="s">
        <v>67</v>
      </c>
      <c r="G216" s="2">
        <v>0</v>
      </c>
      <c r="H216" s="3">
        <v>17</v>
      </c>
    </row>
    <row r="217" spans="1:8">
      <c r="A217" s="3">
        <v>10020020</v>
      </c>
      <c r="B217" s="3">
        <v>1</v>
      </c>
      <c r="C217" s="3">
        <v>30</v>
      </c>
      <c r="D217" s="3">
        <v>30</v>
      </c>
      <c r="E217" s="2">
        <v>12000</v>
      </c>
      <c r="F217" s="2" t="s">
        <v>71</v>
      </c>
      <c r="G217" s="2" t="s">
        <v>21</v>
      </c>
      <c r="H217" s="3">
        <v>34</v>
      </c>
    </row>
    <row r="218" spans="1:8">
      <c r="A218" s="3">
        <v>10020020</v>
      </c>
      <c r="B218" s="3">
        <v>2</v>
      </c>
      <c r="C218" s="3">
        <v>60</v>
      </c>
      <c r="D218" s="3">
        <v>60</v>
      </c>
      <c r="E218" s="2">
        <v>18000</v>
      </c>
      <c r="F218" s="2" t="s">
        <v>52</v>
      </c>
      <c r="G218" s="2">
        <v>10000</v>
      </c>
      <c r="H218" s="3">
        <v>50</v>
      </c>
    </row>
    <row r="219" spans="1:8">
      <c r="A219" s="3">
        <v>10020020</v>
      </c>
      <c r="B219" s="3">
        <v>3</v>
      </c>
      <c r="C219" s="3">
        <v>90</v>
      </c>
      <c r="D219" s="3">
        <v>90</v>
      </c>
      <c r="E219" s="2">
        <v>24000</v>
      </c>
      <c r="F219" s="2" t="s">
        <v>57</v>
      </c>
      <c r="G219" s="2">
        <v>15000</v>
      </c>
      <c r="H219" s="3">
        <v>66</v>
      </c>
    </row>
    <row r="220" spans="1:8">
      <c r="A220" s="3">
        <v>10020020</v>
      </c>
      <c r="B220" s="3">
        <v>4</v>
      </c>
      <c r="C220" s="3">
        <v>120</v>
      </c>
      <c r="D220" s="3">
        <v>120</v>
      </c>
      <c r="E220" s="2">
        <v>30000</v>
      </c>
      <c r="F220" s="2" t="s">
        <v>94</v>
      </c>
      <c r="G220" s="2">
        <v>20000</v>
      </c>
      <c r="H220" s="3">
        <v>82</v>
      </c>
    </row>
    <row r="221" spans="1:8">
      <c r="A221" s="3">
        <v>10020020</v>
      </c>
      <c r="B221" s="3">
        <v>5</v>
      </c>
      <c r="C221" s="3">
        <v>150</v>
      </c>
      <c r="D221" s="3">
        <v>150</v>
      </c>
      <c r="E221" s="2">
        <v>36000</v>
      </c>
      <c r="F221" s="2" t="s">
        <v>105</v>
      </c>
      <c r="G221" s="2">
        <v>25000</v>
      </c>
      <c r="H221" s="3">
        <v>97</v>
      </c>
    </row>
    <row r="222" spans="1:8">
      <c r="A222" s="3">
        <v>10020020</v>
      </c>
      <c r="B222" s="3">
        <v>6</v>
      </c>
      <c r="C222" s="3">
        <v>180</v>
      </c>
      <c r="D222" s="3">
        <v>180</v>
      </c>
      <c r="E222" s="2">
        <v>42000</v>
      </c>
      <c r="F222" s="2" t="s">
        <v>54</v>
      </c>
      <c r="G222" s="2">
        <v>30000</v>
      </c>
      <c r="H222" s="3">
        <v>112</v>
      </c>
    </row>
    <row r="223" spans="1:8">
      <c r="A223" s="3">
        <v>10020020</v>
      </c>
      <c r="B223" s="3">
        <v>7</v>
      </c>
      <c r="C223" s="3">
        <v>210</v>
      </c>
      <c r="D223" s="3">
        <v>210</v>
      </c>
      <c r="E223" s="2">
        <v>48000</v>
      </c>
      <c r="F223" s="2" t="s">
        <v>116</v>
      </c>
      <c r="G223" s="2">
        <v>35000</v>
      </c>
      <c r="H223" s="3">
        <v>127</v>
      </c>
    </row>
    <row r="224" spans="1:8">
      <c r="A224" s="3">
        <v>10020020</v>
      </c>
      <c r="B224" s="3">
        <v>8</v>
      </c>
      <c r="C224" s="3">
        <v>240</v>
      </c>
      <c r="D224" s="3">
        <v>240</v>
      </c>
      <c r="E224" s="2">
        <v>54000</v>
      </c>
      <c r="F224" s="2" t="s">
        <v>106</v>
      </c>
      <c r="G224" s="2">
        <v>40000</v>
      </c>
      <c r="H224" s="3">
        <v>142</v>
      </c>
    </row>
    <row r="225" spans="1:8">
      <c r="A225" s="3">
        <v>10020020</v>
      </c>
      <c r="B225" s="3">
        <v>9</v>
      </c>
      <c r="C225" s="3">
        <v>270</v>
      </c>
      <c r="D225" s="3">
        <v>270</v>
      </c>
      <c r="E225" s="2">
        <v>60000</v>
      </c>
      <c r="F225" s="2" t="s">
        <v>117</v>
      </c>
      <c r="G225" s="2">
        <v>45000</v>
      </c>
      <c r="H225" s="3">
        <v>156</v>
      </c>
    </row>
    <row r="226" spans="1:8">
      <c r="A226" s="3">
        <v>10020020</v>
      </c>
      <c r="B226" s="3">
        <v>10</v>
      </c>
      <c r="C226" s="3">
        <v>300</v>
      </c>
      <c r="D226" s="3">
        <v>300</v>
      </c>
      <c r="E226" s="2">
        <v>0</v>
      </c>
      <c r="F226"/>
      <c r="G226" s="2" t="s">
        <v>22</v>
      </c>
      <c r="H226" s="3">
        <v>0</v>
      </c>
    </row>
    <row r="227" spans="1:8">
      <c r="A227" s="3">
        <v>10020021</v>
      </c>
      <c r="B227" s="3">
        <v>0</v>
      </c>
      <c r="C227" s="3">
        <v>0</v>
      </c>
      <c r="D227" s="3">
        <v>0</v>
      </c>
      <c r="E227" s="2">
        <v>7000</v>
      </c>
      <c r="F227" s="2" t="s">
        <v>37</v>
      </c>
      <c r="G227" s="2">
        <v>0</v>
      </c>
      <c r="H227" s="3">
        <v>20</v>
      </c>
    </row>
    <row r="228" spans="1:8">
      <c r="A228" s="3">
        <v>10020021</v>
      </c>
      <c r="B228" s="3">
        <v>1</v>
      </c>
      <c r="C228" s="3">
        <v>35</v>
      </c>
      <c r="D228" s="3">
        <v>35</v>
      </c>
      <c r="E228" s="2">
        <v>14000</v>
      </c>
      <c r="F228" s="2" t="s">
        <v>107</v>
      </c>
      <c r="G228" s="2" t="s">
        <v>21</v>
      </c>
      <c r="H228" s="3">
        <v>39</v>
      </c>
    </row>
    <row r="229" spans="1:8">
      <c r="A229" s="3">
        <v>10020021</v>
      </c>
      <c r="B229" s="3">
        <v>2</v>
      </c>
      <c r="C229" s="3">
        <v>70</v>
      </c>
      <c r="D229" s="3">
        <v>70</v>
      </c>
      <c r="E229" s="2">
        <v>21000</v>
      </c>
      <c r="F229" s="2" t="s">
        <v>108</v>
      </c>
      <c r="G229" s="2">
        <v>10000</v>
      </c>
      <c r="H229" s="3">
        <v>58</v>
      </c>
    </row>
    <row r="230" spans="1:8">
      <c r="A230" s="3">
        <v>10020021</v>
      </c>
      <c r="B230" s="3">
        <v>3</v>
      </c>
      <c r="C230" s="3">
        <v>105</v>
      </c>
      <c r="D230" s="3">
        <v>105</v>
      </c>
      <c r="E230" s="2">
        <v>28000</v>
      </c>
      <c r="F230" s="2" t="s">
        <v>109</v>
      </c>
      <c r="G230" s="2">
        <v>15000</v>
      </c>
      <c r="H230" s="3">
        <v>77</v>
      </c>
    </row>
    <row r="231" spans="1:8">
      <c r="A231" s="3">
        <v>10020021</v>
      </c>
      <c r="B231" s="3">
        <v>4</v>
      </c>
      <c r="C231" s="3">
        <v>140</v>
      </c>
      <c r="D231" s="3">
        <v>140</v>
      </c>
      <c r="E231" s="2">
        <v>35000</v>
      </c>
      <c r="F231" s="2" t="s">
        <v>110</v>
      </c>
      <c r="G231" s="2">
        <v>20000</v>
      </c>
      <c r="H231" s="3">
        <v>95</v>
      </c>
    </row>
    <row r="232" spans="1:8">
      <c r="A232" s="3">
        <v>10020021</v>
      </c>
      <c r="B232" s="3">
        <v>5</v>
      </c>
      <c r="C232" s="3">
        <v>175</v>
      </c>
      <c r="D232" s="3">
        <v>175</v>
      </c>
      <c r="E232" s="2">
        <v>42000</v>
      </c>
      <c r="F232" s="2" t="s">
        <v>111</v>
      </c>
      <c r="G232" s="2">
        <v>25000</v>
      </c>
      <c r="H232" s="3">
        <v>113</v>
      </c>
    </row>
    <row r="233" spans="1:8">
      <c r="A233" s="3">
        <v>10020021</v>
      </c>
      <c r="B233" s="3">
        <v>6</v>
      </c>
      <c r="C233" s="3">
        <v>210</v>
      </c>
      <c r="D233" s="3">
        <v>210</v>
      </c>
      <c r="E233" s="2">
        <v>49000</v>
      </c>
      <c r="F233" s="2" t="s">
        <v>116</v>
      </c>
      <c r="G233" s="2">
        <v>30000</v>
      </c>
      <c r="H233" s="3">
        <v>131</v>
      </c>
    </row>
    <row r="234" spans="1:8">
      <c r="A234" s="3">
        <v>10020021</v>
      </c>
      <c r="B234" s="3">
        <v>7</v>
      </c>
      <c r="C234" s="3">
        <v>245</v>
      </c>
      <c r="D234" s="3">
        <v>245</v>
      </c>
      <c r="E234" s="2">
        <v>56000</v>
      </c>
      <c r="F234" s="2" t="s">
        <v>116</v>
      </c>
      <c r="G234" s="2">
        <v>35000</v>
      </c>
      <c r="H234" s="3">
        <v>148</v>
      </c>
    </row>
    <row r="235" spans="1:8">
      <c r="A235" s="3">
        <v>10020021</v>
      </c>
      <c r="B235" s="3">
        <v>8</v>
      </c>
      <c r="C235" s="3">
        <v>280</v>
      </c>
      <c r="D235" s="3">
        <v>280</v>
      </c>
      <c r="E235" s="2">
        <v>63000</v>
      </c>
      <c r="F235" s="2" t="s">
        <v>117</v>
      </c>
      <c r="G235" s="2">
        <v>40000</v>
      </c>
      <c r="H235" s="3">
        <v>165</v>
      </c>
    </row>
    <row r="236" spans="1:8">
      <c r="A236" s="3">
        <v>10020021</v>
      </c>
      <c r="B236" s="3">
        <v>9</v>
      </c>
      <c r="C236" s="3">
        <v>315</v>
      </c>
      <c r="D236" s="3">
        <v>315</v>
      </c>
      <c r="E236" s="2">
        <v>70000</v>
      </c>
      <c r="F236" s="2" t="s">
        <v>117</v>
      </c>
      <c r="G236" s="2">
        <v>45000</v>
      </c>
      <c r="H236" s="3">
        <v>182</v>
      </c>
    </row>
    <row r="237" spans="1:8">
      <c r="A237" s="3">
        <v>10020021</v>
      </c>
      <c r="B237" s="3">
        <v>10</v>
      </c>
      <c r="C237" s="3">
        <v>350</v>
      </c>
      <c r="D237" s="3">
        <v>350</v>
      </c>
      <c r="E237" s="2">
        <v>0</v>
      </c>
      <c r="F237"/>
      <c r="G237" s="2" t="s">
        <v>22</v>
      </c>
      <c r="H237" s="3">
        <v>0</v>
      </c>
    </row>
    <row r="238" spans="1:8">
      <c r="A238" s="3">
        <v>10020019</v>
      </c>
      <c r="B238" s="3">
        <v>0</v>
      </c>
      <c r="C238" s="3">
        <v>0</v>
      </c>
      <c r="D238" s="3">
        <v>0</v>
      </c>
      <c r="E238" s="2" t="s">
        <v>118</v>
      </c>
      <c r="F238" s="2" t="s">
        <v>112</v>
      </c>
      <c r="G238" s="2">
        <v>0</v>
      </c>
      <c r="H238" s="3">
        <v>23</v>
      </c>
    </row>
    <row r="239" spans="1:8">
      <c r="A239" s="3">
        <v>10020019</v>
      </c>
      <c r="B239" s="3">
        <v>1</v>
      </c>
      <c r="C239" s="3">
        <v>40</v>
      </c>
      <c r="D239" s="3">
        <v>40</v>
      </c>
      <c r="E239" s="2">
        <v>16000</v>
      </c>
      <c r="F239" s="2" t="s">
        <v>76</v>
      </c>
      <c r="G239" s="2" t="s">
        <v>21</v>
      </c>
      <c r="H239" s="3">
        <v>45</v>
      </c>
    </row>
    <row r="240" spans="1:8">
      <c r="A240" s="3">
        <v>10020019</v>
      </c>
      <c r="B240" s="3">
        <v>2</v>
      </c>
      <c r="C240" s="3">
        <v>80</v>
      </c>
      <c r="D240" s="3">
        <v>80</v>
      </c>
      <c r="E240" s="2">
        <v>24000</v>
      </c>
      <c r="F240" s="2" t="s">
        <v>113</v>
      </c>
      <c r="G240" s="2">
        <v>10000</v>
      </c>
      <c r="H240" s="3">
        <v>67</v>
      </c>
    </row>
    <row r="241" spans="1:8">
      <c r="A241" s="3">
        <v>10020019</v>
      </c>
      <c r="B241" s="3">
        <v>3</v>
      </c>
      <c r="C241" s="3">
        <v>120</v>
      </c>
      <c r="D241" s="3">
        <v>120</v>
      </c>
      <c r="E241" s="2">
        <v>32000</v>
      </c>
      <c r="F241" s="2" t="s">
        <v>58</v>
      </c>
      <c r="G241" s="2">
        <v>15000</v>
      </c>
      <c r="H241" s="3">
        <v>88</v>
      </c>
    </row>
    <row r="242" spans="1:8">
      <c r="A242" s="3">
        <v>10020019</v>
      </c>
      <c r="B242" s="3">
        <v>4</v>
      </c>
      <c r="C242" s="3">
        <v>160</v>
      </c>
      <c r="D242" s="3">
        <v>160</v>
      </c>
      <c r="E242" s="2">
        <v>40000</v>
      </c>
      <c r="F242" s="2" t="s">
        <v>114</v>
      </c>
      <c r="G242" s="2">
        <v>20000</v>
      </c>
      <c r="H242" s="3">
        <v>109</v>
      </c>
    </row>
    <row r="243" spans="1:8">
      <c r="A243" s="3">
        <v>10020019</v>
      </c>
      <c r="B243" s="3">
        <v>5</v>
      </c>
      <c r="C243" s="3">
        <v>200</v>
      </c>
      <c r="D243" s="3">
        <v>200</v>
      </c>
      <c r="E243" s="2">
        <v>48000</v>
      </c>
      <c r="F243" s="2" t="s">
        <v>116</v>
      </c>
      <c r="G243" s="2">
        <v>25000</v>
      </c>
      <c r="H243" s="3">
        <v>129</v>
      </c>
    </row>
    <row r="244" spans="1:8">
      <c r="A244" s="3">
        <v>10020019</v>
      </c>
      <c r="B244" s="3">
        <v>6</v>
      </c>
      <c r="C244" s="3">
        <v>240</v>
      </c>
      <c r="D244" s="3">
        <v>240</v>
      </c>
      <c r="E244" s="2">
        <v>56000</v>
      </c>
      <c r="F244" s="2" t="s">
        <v>116</v>
      </c>
      <c r="G244" s="2">
        <v>30000</v>
      </c>
      <c r="H244" s="3">
        <v>150</v>
      </c>
    </row>
    <row r="245" spans="1:8">
      <c r="A245" s="3">
        <v>10020019</v>
      </c>
      <c r="B245" s="3">
        <v>7</v>
      </c>
      <c r="C245" s="3">
        <v>280</v>
      </c>
      <c r="D245" s="3">
        <v>280</v>
      </c>
      <c r="E245" s="2">
        <v>64000</v>
      </c>
      <c r="F245" s="2" t="s">
        <v>116</v>
      </c>
      <c r="G245" s="2">
        <v>35000</v>
      </c>
      <c r="H245" s="3">
        <v>169</v>
      </c>
    </row>
    <row r="246" spans="1:8">
      <c r="A246" s="3">
        <v>10020019</v>
      </c>
      <c r="B246" s="3">
        <v>8</v>
      </c>
      <c r="C246" s="3">
        <v>320</v>
      </c>
      <c r="D246" s="3">
        <v>320</v>
      </c>
      <c r="E246" s="2">
        <v>72000</v>
      </c>
      <c r="F246" s="2" t="s">
        <v>117</v>
      </c>
      <c r="G246" s="2">
        <v>40000</v>
      </c>
      <c r="H246" s="3">
        <v>189</v>
      </c>
    </row>
    <row r="247" spans="1:8">
      <c r="A247" s="3">
        <v>10020019</v>
      </c>
      <c r="B247" s="3">
        <v>9</v>
      </c>
      <c r="C247" s="3">
        <v>360</v>
      </c>
      <c r="D247" s="3">
        <v>360</v>
      </c>
      <c r="E247" s="2">
        <v>80000</v>
      </c>
      <c r="F247" s="2" t="s">
        <v>117</v>
      </c>
      <c r="G247" s="2">
        <v>45000</v>
      </c>
      <c r="H247" s="3">
        <v>208</v>
      </c>
    </row>
    <row r="248" spans="1:8">
      <c r="A248" s="3">
        <v>10020019</v>
      </c>
      <c r="B248" s="3">
        <v>10</v>
      </c>
      <c r="C248" s="3">
        <v>400</v>
      </c>
      <c r="D248" s="3">
        <v>400</v>
      </c>
      <c r="E248" s="2">
        <v>0</v>
      </c>
      <c r="F248"/>
      <c r="G248" s="2" t="s">
        <v>22</v>
      </c>
      <c r="H248" s="3">
        <f t="shared" ref="H248" si="0">(C249+D249)/2.5</f>
        <v>0</v>
      </c>
    </row>
    <row r="249" spans="1:8">
      <c r="A249" s="3"/>
      <c r="B249" s="3"/>
      <c r="C249" s="3"/>
      <c r="D249" s="3"/>
    </row>
    <row r="250" spans="1:8">
      <c r="A250" s="3"/>
      <c r="B250" s="3"/>
      <c r="C250" s="3"/>
      <c r="D250" s="3"/>
    </row>
    <row r="251" spans="1:8">
      <c r="A251" s="3"/>
      <c r="B251" s="3"/>
      <c r="C251" s="3"/>
      <c r="D251" s="3"/>
    </row>
    <row r="252" spans="1:8">
      <c r="A252" s="3"/>
      <c r="B252" s="3"/>
      <c r="C252" s="3"/>
      <c r="D252" s="3"/>
    </row>
    <row r="253" spans="1:8">
      <c r="A253" s="3"/>
      <c r="B253" s="3"/>
      <c r="C253" s="3"/>
      <c r="D253" s="3"/>
    </row>
    <row r="254" spans="1:8">
      <c r="A254" s="3"/>
      <c r="B254" s="3"/>
      <c r="C254" s="3"/>
      <c r="D254" s="3"/>
    </row>
    <row r="255" spans="1:8">
      <c r="A255" s="3"/>
      <c r="B255" s="3"/>
      <c r="C255" s="3"/>
      <c r="D255" s="3"/>
    </row>
    <row r="256" spans="1:8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S283"/>
  <sheetViews>
    <sheetView workbookViewId="0">
      <selection activeCell="E7" sqref="E7"/>
    </sheetView>
  </sheetViews>
  <sheetFormatPr defaultRowHeight="13.5"/>
  <cols>
    <col min="8" max="10" width="9" style="2"/>
    <col min="12" max="12" width="12.125" style="2" customWidth="1"/>
    <col min="13" max="13" width="9.5" style="2" customWidth="1"/>
    <col min="14" max="14" width="10.875" style="2" customWidth="1"/>
    <col min="15" max="15" width="14" style="2" customWidth="1"/>
    <col min="16" max="16" width="24.875" style="2" customWidth="1"/>
    <col min="17" max="17" width="31.375" style="2" customWidth="1"/>
    <col min="18" max="18" width="12.75" customWidth="1"/>
    <col min="19" max="19" width="17.875" style="3" customWidth="1"/>
  </cols>
  <sheetData>
    <row r="1" spans="2:19" ht="40.5">
      <c r="L1" s="1" t="s">
        <v>0</v>
      </c>
      <c r="M1" s="1" t="s">
        <v>15</v>
      </c>
      <c r="N1" s="1" t="s">
        <v>7</v>
      </c>
      <c r="O1" s="1" t="s">
        <v>8</v>
      </c>
      <c r="P1" s="1" t="s">
        <v>18</v>
      </c>
      <c r="Q1" s="1" t="s">
        <v>28</v>
      </c>
      <c r="R1" s="1" t="s">
        <v>23</v>
      </c>
      <c r="S1" s="1" t="s">
        <v>27</v>
      </c>
    </row>
    <row r="2" spans="2:19">
      <c r="L2" s="4" t="s">
        <v>1</v>
      </c>
      <c r="M2" s="4" t="s">
        <v>1</v>
      </c>
      <c r="N2" s="4" t="s">
        <v>17</v>
      </c>
      <c r="O2" s="4" t="s">
        <v>17</v>
      </c>
      <c r="P2" s="4" t="s">
        <v>17</v>
      </c>
      <c r="Q2" s="2" t="s">
        <v>6</v>
      </c>
      <c r="R2" s="4" t="s">
        <v>1</v>
      </c>
      <c r="S2" s="4" t="s">
        <v>1</v>
      </c>
    </row>
    <row r="3" spans="2:19">
      <c r="L3" s="3" t="s">
        <v>2</v>
      </c>
      <c r="M3" s="3" t="s">
        <v>2</v>
      </c>
      <c r="N3" s="4" t="s">
        <v>3</v>
      </c>
      <c r="O3" s="4" t="s">
        <v>3</v>
      </c>
      <c r="P3" s="2" t="s">
        <v>3</v>
      </c>
      <c r="Q3" s="2" t="s">
        <v>3</v>
      </c>
      <c r="R3" s="2" t="s">
        <v>3</v>
      </c>
      <c r="S3" s="2" t="s">
        <v>3</v>
      </c>
    </row>
    <row r="4" spans="2:19">
      <c r="L4" s="3" t="s">
        <v>16</v>
      </c>
      <c r="M4" s="3" t="s">
        <v>12</v>
      </c>
      <c r="N4" s="4" t="s">
        <v>9</v>
      </c>
      <c r="O4" s="4" t="s">
        <v>11</v>
      </c>
      <c r="P4" s="2" t="s">
        <v>19</v>
      </c>
      <c r="Q4" s="2" t="s">
        <v>5</v>
      </c>
      <c r="R4" s="2" t="s">
        <v>24</v>
      </c>
      <c r="S4" s="2" t="s">
        <v>25</v>
      </c>
    </row>
    <row r="5" spans="2:19">
      <c r="L5" s="3">
        <v>1</v>
      </c>
      <c r="M5" s="3">
        <v>1</v>
      </c>
      <c r="N5" s="4"/>
      <c r="O5" s="4"/>
      <c r="R5" s="2"/>
      <c r="S5" s="2"/>
    </row>
    <row r="6" spans="2:19" ht="20.25">
      <c r="G6" s="7">
        <v>2</v>
      </c>
      <c r="H6" s="2">
        <v>60</v>
      </c>
      <c r="I6" s="2">
        <v>72</v>
      </c>
      <c r="J6" s="2">
        <v>78</v>
      </c>
      <c r="K6" s="2">
        <v>90</v>
      </c>
      <c r="L6" s="3" t="s">
        <v>14</v>
      </c>
      <c r="M6" s="6" t="s">
        <v>20</v>
      </c>
      <c r="N6" s="5" t="s">
        <v>13</v>
      </c>
      <c r="O6" s="5" t="s">
        <v>10</v>
      </c>
      <c r="P6" s="2" t="s">
        <v>4</v>
      </c>
      <c r="R6" s="2" t="s">
        <v>4</v>
      </c>
      <c r="S6" s="2" t="s">
        <v>26</v>
      </c>
    </row>
    <row r="7" spans="2:19">
      <c r="B7" s="2">
        <v>0</v>
      </c>
      <c r="C7">
        <v>0</v>
      </c>
      <c r="D7">
        <v>0</v>
      </c>
      <c r="E7" s="2">
        <v>1500</v>
      </c>
      <c r="F7" s="2">
        <f>E7</f>
        <v>1500</v>
      </c>
      <c r="G7" s="2">
        <v>1</v>
      </c>
      <c r="H7" s="2">
        <v>6</v>
      </c>
      <c r="I7" s="2">
        <v>8</v>
      </c>
      <c r="J7" s="2">
        <v>10</v>
      </c>
      <c r="L7" s="3">
        <v>10020001</v>
      </c>
      <c r="M7" s="3">
        <v>0</v>
      </c>
      <c r="N7" s="3">
        <v>0</v>
      </c>
      <c r="O7" s="3">
        <v>0</v>
      </c>
      <c r="P7" s="2">
        <v>500</v>
      </c>
      <c r="Q7" s="2" t="str">
        <f>IF(S7&gt;2,IF(MOD(S7,3),IF(MOD(S7+1,3),"3006_"&amp;(S7+2)/3&amp;","&amp;"3007_"&amp;(S7+2)/3-1&amp;","&amp;"3008_"&amp;(S7+2)/3-1,"3006_"&amp;(S7+1)/3&amp;","&amp;"3007_"&amp;(S7+1)/3&amp;","&amp;"3008_"&amp;(S7+1)/3-1),"3006_"&amp;(S7)/3&amp;","&amp;"3007_"&amp;(S7)/3&amp;","&amp;"3008_"&amp;(S7)/3),IF(MOD(S7,3),IF(MOD(S7+1,3),"3006_"&amp;(S7+2)/3,"3006_"&amp;(S7+1)/3&amp;","&amp;"3007_"&amp;(S7+1)/3),""))</f>
        <v>3006_1</v>
      </c>
      <c r="R7" s="3">
        <v>0</v>
      </c>
      <c r="S7" s="3">
        <f>ROUND((N8+O8)/(5*(1+M8%)),0)</f>
        <v>1</v>
      </c>
    </row>
    <row r="8" spans="2:19">
      <c r="B8" s="2">
        <v>1</v>
      </c>
      <c r="C8">
        <v>15</v>
      </c>
      <c r="D8">
        <v>0</v>
      </c>
      <c r="E8" s="2">
        <f>IF((E7+F7)&gt;=50000,"50000",(E7+F7))</f>
        <v>3000</v>
      </c>
      <c r="F8" s="2">
        <f>F7</f>
        <v>1500</v>
      </c>
      <c r="G8" s="2">
        <f>ROUND($E7/($H$6*$G$6)/24,4)</f>
        <v>0.52080000000000004</v>
      </c>
      <c r="H8" s="2">
        <f>ROUND($E12/($H$6*$G$6)/24,4)</f>
        <v>3.125</v>
      </c>
      <c r="L8" s="3">
        <v>10020001</v>
      </c>
      <c r="M8" s="3">
        <v>1</v>
      </c>
      <c r="N8" s="3">
        <v>5</v>
      </c>
      <c r="O8" s="3">
        <v>0</v>
      </c>
      <c r="P8" s="2">
        <v>1000</v>
      </c>
      <c r="Q8" s="2" t="str">
        <f t="shared" ref="Q8:Q71" si="0">IF(S8&gt;2,IF(MOD(S8,3),IF(MOD(S8+1,3),"3006_"&amp;(S8+2)/3&amp;","&amp;"3007_"&amp;(S8+2)/3-1&amp;","&amp;"3008_"&amp;(S8+2)/3-1,"3006_"&amp;(S8+1)/3&amp;","&amp;"3007_"&amp;(S8+1)/3&amp;","&amp;"3008_"&amp;(S8+1)/3-1),"3006_"&amp;(S8)/3&amp;","&amp;"3007_"&amp;(S8)/3&amp;","&amp;"3008_"&amp;(S8)/3),IF(MOD(S8,3),IF(MOD(S8+1,3),"3006_"&amp;(S8+2)/3,"3006_"&amp;(S8+1)/3&amp;","&amp;"3007_"&amp;(S8+1)/3),""))</f>
        <v>3006_1,3007_1</v>
      </c>
      <c r="R8" s="3">
        <f>P7</f>
        <v>500</v>
      </c>
      <c r="S8" s="3">
        <f t="shared" ref="S8:S16" si="1">ROUND((N9+O9)/(5*(1+M9%)),0)</f>
        <v>2</v>
      </c>
    </row>
    <row r="9" spans="2:19">
      <c r="B9" s="2">
        <v>2</v>
      </c>
      <c r="C9">
        <v>30</v>
      </c>
      <c r="D9">
        <v>0</v>
      </c>
      <c r="E9" s="2">
        <f t="shared" ref="E9:E16" si="2">IF((E8+F8)&gt;=50000,"50000",(E8+F8))</f>
        <v>4500</v>
      </c>
      <c r="F9" s="2">
        <f>IF((F8-F7+F8)&gt;=5000,"5000",(F8-F7+F8))</f>
        <v>1500</v>
      </c>
      <c r="G9" s="2">
        <f>ROUND($E7/($I$6*$G$6)/24,4)</f>
        <v>0.434</v>
      </c>
      <c r="H9" s="2">
        <f>ROUND($E12/($I$6*$G$6)/24,4)</f>
        <v>2.6042000000000001</v>
      </c>
      <c r="I9" s="2">
        <f>ROUND($E14/($I$6*$G$6)/24,4)</f>
        <v>3.4722</v>
      </c>
      <c r="L9" s="3">
        <v>10020001</v>
      </c>
      <c r="M9" s="3">
        <v>2</v>
      </c>
      <c r="N9" s="3">
        <v>10</v>
      </c>
      <c r="O9" s="3">
        <v>0</v>
      </c>
      <c r="P9" s="2">
        <v>2000</v>
      </c>
      <c r="Q9" s="2" t="str">
        <f t="shared" si="0"/>
        <v>3006_1,3007_1,3008_1</v>
      </c>
      <c r="R9" s="3">
        <f t="shared" ref="R9:R72" si="3">P8</f>
        <v>1000</v>
      </c>
      <c r="S9" s="3">
        <f t="shared" si="1"/>
        <v>3</v>
      </c>
    </row>
    <row r="10" spans="2:19">
      <c r="B10" s="2">
        <v>3</v>
      </c>
      <c r="C10">
        <v>45</v>
      </c>
      <c r="D10">
        <v>0</v>
      </c>
      <c r="E10" s="2">
        <f t="shared" si="2"/>
        <v>6000</v>
      </c>
      <c r="F10" s="2">
        <f>IF((F9-F8+F9)&gt;=5000,"5000",(F9-F8+F9))</f>
        <v>1500</v>
      </c>
      <c r="G10" s="2">
        <f>ROUND($E7/($J$6*$G$6)/24,4)</f>
        <v>0.40060000000000001</v>
      </c>
      <c r="H10" s="2">
        <f>ROUND($E12/($J$6*$G$6)/24,4)</f>
        <v>2.4037999999999999</v>
      </c>
      <c r="I10" s="2">
        <f>ROUND($E14/($J$6*$G$6)/24,4)</f>
        <v>3.2050999999999998</v>
      </c>
      <c r="L10" s="3">
        <v>10020001</v>
      </c>
      <c r="M10" s="3">
        <v>3</v>
      </c>
      <c r="N10" s="3">
        <v>15</v>
      </c>
      <c r="O10" s="3">
        <v>0</v>
      </c>
      <c r="P10" s="2">
        <v>3500</v>
      </c>
      <c r="Q10" s="2" t="str">
        <f t="shared" si="0"/>
        <v>3006_2,3007_1,3008_1</v>
      </c>
      <c r="R10" s="3">
        <f t="shared" si="3"/>
        <v>2000</v>
      </c>
      <c r="S10" s="3">
        <f t="shared" si="1"/>
        <v>4</v>
      </c>
    </row>
    <row r="11" spans="2:19">
      <c r="B11" s="2">
        <v>4</v>
      </c>
      <c r="C11">
        <v>60</v>
      </c>
      <c r="D11">
        <v>0</v>
      </c>
      <c r="E11" s="2">
        <f t="shared" si="2"/>
        <v>7500</v>
      </c>
      <c r="F11" s="2">
        <f>IF((F10-F9+F10)&gt;=5000,"5000",(F10-F9+F10))</f>
        <v>1500</v>
      </c>
      <c r="G11" s="2">
        <f>ROUND($E7/($K$6*$G$6)/24,4)</f>
        <v>0.34720000000000001</v>
      </c>
      <c r="H11" s="2">
        <f>ROUND($E12/($K$6*$G$6)/24,4)</f>
        <v>2.0832999999999999</v>
      </c>
      <c r="I11" s="2">
        <f>ROUND($E14/($K$6*$G$6)/24,4)</f>
        <v>2.7778</v>
      </c>
      <c r="J11" s="2">
        <f>ROUND($E16/($K$6*$G$6)/24,4)</f>
        <v>3.4722</v>
      </c>
      <c r="L11" s="3">
        <v>10020001</v>
      </c>
      <c r="M11" s="3">
        <v>4</v>
      </c>
      <c r="N11" s="3">
        <v>20</v>
      </c>
      <c r="O11" s="3">
        <v>0</v>
      </c>
      <c r="P11" s="2">
        <v>5500</v>
      </c>
      <c r="Q11" s="2" t="str">
        <f t="shared" si="0"/>
        <v>3006_2,3007_2,3008_1</v>
      </c>
      <c r="R11" s="3">
        <f t="shared" si="3"/>
        <v>3500</v>
      </c>
      <c r="S11" s="3">
        <f t="shared" si="1"/>
        <v>5</v>
      </c>
    </row>
    <row r="12" spans="2:19">
      <c r="B12" s="2">
        <v>5</v>
      </c>
      <c r="C12">
        <v>75</v>
      </c>
      <c r="D12">
        <v>0</v>
      </c>
      <c r="E12" s="2">
        <f t="shared" si="2"/>
        <v>9000</v>
      </c>
      <c r="F12" s="2">
        <f>IF((F11-F10+F11)&gt;=5000,"5000",(F11-F10+F11))</f>
        <v>1500</v>
      </c>
      <c r="G12" s="2"/>
      <c r="I12"/>
      <c r="J12"/>
      <c r="L12" s="3">
        <v>10020001</v>
      </c>
      <c r="M12" s="3">
        <v>5</v>
      </c>
      <c r="N12" s="3">
        <v>25</v>
      </c>
      <c r="O12" s="3">
        <v>0</v>
      </c>
      <c r="P12" s="2">
        <v>8000</v>
      </c>
      <c r="Q12" s="2" t="str">
        <f t="shared" si="0"/>
        <v>3006_2,3007_2,3008_2</v>
      </c>
      <c r="R12" s="3">
        <f t="shared" si="3"/>
        <v>5500</v>
      </c>
      <c r="S12" s="3">
        <f t="shared" si="1"/>
        <v>6</v>
      </c>
    </row>
    <row r="13" spans="2:19">
      <c r="B13" s="2">
        <v>6</v>
      </c>
      <c r="C13">
        <v>90</v>
      </c>
      <c r="D13">
        <v>0</v>
      </c>
      <c r="E13" s="2">
        <f t="shared" si="2"/>
        <v>10500</v>
      </c>
      <c r="F13" s="2">
        <f>F12</f>
        <v>1500</v>
      </c>
      <c r="G13" s="2"/>
      <c r="I13"/>
      <c r="J13"/>
      <c r="L13" s="3">
        <v>10020001</v>
      </c>
      <c r="M13" s="3">
        <v>6</v>
      </c>
      <c r="N13" s="3">
        <v>30</v>
      </c>
      <c r="O13" s="3">
        <v>0</v>
      </c>
      <c r="P13" s="2">
        <v>11000</v>
      </c>
      <c r="Q13" s="2" t="str">
        <f t="shared" si="0"/>
        <v>3006_3,3007_2,3008_2</v>
      </c>
      <c r="R13" s="3">
        <f t="shared" si="3"/>
        <v>8000</v>
      </c>
      <c r="S13" s="3">
        <f t="shared" si="1"/>
        <v>7</v>
      </c>
    </row>
    <row r="14" spans="2:19">
      <c r="B14" s="2">
        <v>7</v>
      </c>
      <c r="C14">
        <v>105</v>
      </c>
      <c r="D14">
        <v>0</v>
      </c>
      <c r="E14" s="2">
        <f t="shared" si="2"/>
        <v>12000</v>
      </c>
      <c r="F14" s="2">
        <f>F13</f>
        <v>1500</v>
      </c>
      <c r="G14" s="2"/>
      <c r="I14"/>
      <c r="J14"/>
      <c r="L14" s="3">
        <v>10020001</v>
      </c>
      <c r="M14" s="3">
        <v>7</v>
      </c>
      <c r="N14" s="3">
        <v>35</v>
      </c>
      <c r="O14" s="3">
        <v>0</v>
      </c>
      <c r="P14" s="2">
        <v>14000</v>
      </c>
      <c r="Q14" s="2" t="str">
        <f t="shared" si="0"/>
        <v>3006_3,3007_2,3008_2</v>
      </c>
      <c r="R14" s="3">
        <f t="shared" si="3"/>
        <v>11000</v>
      </c>
      <c r="S14" s="3">
        <f t="shared" si="1"/>
        <v>7</v>
      </c>
    </row>
    <row r="15" spans="2:19">
      <c r="B15" s="2">
        <v>8</v>
      </c>
      <c r="C15">
        <v>120</v>
      </c>
      <c r="D15">
        <v>0</v>
      </c>
      <c r="E15" s="2">
        <f t="shared" si="2"/>
        <v>13500</v>
      </c>
      <c r="F15" s="2">
        <f>F14</f>
        <v>1500</v>
      </c>
      <c r="G15" s="2"/>
      <c r="I15"/>
      <c r="J15"/>
      <c r="L15" s="3">
        <v>10020001</v>
      </c>
      <c r="M15" s="3">
        <v>8</v>
      </c>
      <c r="N15" s="3">
        <v>40</v>
      </c>
      <c r="O15" s="3">
        <v>0</v>
      </c>
      <c r="P15" s="2">
        <v>17000</v>
      </c>
      <c r="Q15" s="2" t="str">
        <f t="shared" si="0"/>
        <v>3006_3,3007_3,3008_2</v>
      </c>
      <c r="R15" s="3">
        <f t="shared" si="3"/>
        <v>14000</v>
      </c>
      <c r="S15" s="3">
        <f t="shared" si="1"/>
        <v>8</v>
      </c>
    </row>
    <row r="16" spans="2:19">
      <c r="B16" s="2">
        <v>9</v>
      </c>
      <c r="C16">
        <v>135</v>
      </c>
      <c r="D16">
        <v>0</v>
      </c>
      <c r="E16" s="2">
        <f t="shared" si="2"/>
        <v>15000</v>
      </c>
      <c r="F16" s="2"/>
      <c r="G16" s="2"/>
      <c r="I16"/>
      <c r="J16"/>
      <c r="L16" s="3">
        <v>10020001</v>
      </c>
      <c r="M16" s="3">
        <v>9</v>
      </c>
      <c r="N16" s="3">
        <v>45</v>
      </c>
      <c r="O16" s="3">
        <v>0</v>
      </c>
      <c r="P16" s="2">
        <v>20000</v>
      </c>
      <c r="Q16" s="2" t="str">
        <f t="shared" si="0"/>
        <v>3006_3,3007_3,3008_3</v>
      </c>
      <c r="R16" s="3">
        <f t="shared" si="3"/>
        <v>17000</v>
      </c>
      <c r="S16" s="3">
        <f t="shared" si="1"/>
        <v>9</v>
      </c>
    </row>
    <row r="17" spans="2:19">
      <c r="B17" s="2">
        <v>10</v>
      </c>
      <c r="C17">
        <v>150</v>
      </c>
      <c r="D17">
        <v>0</v>
      </c>
      <c r="E17" s="2">
        <v>0</v>
      </c>
      <c r="F17" s="2"/>
      <c r="G17" s="2"/>
      <c r="I17"/>
      <c r="J17"/>
      <c r="L17" s="3">
        <v>10020001</v>
      </c>
      <c r="M17" s="3">
        <v>10</v>
      </c>
      <c r="N17" s="3">
        <v>50</v>
      </c>
      <c r="O17" s="3">
        <v>0</v>
      </c>
      <c r="P17" s="2">
        <v>0</v>
      </c>
      <c r="Q17" s="2" t="str">
        <f t="shared" si="0"/>
        <v/>
      </c>
      <c r="R17" s="3">
        <f t="shared" si="3"/>
        <v>20000</v>
      </c>
      <c r="S17" s="3">
        <v>0</v>
      </c>
    </row>
    <row r="18" spans="2:19">
      <c r="B18" s="2">
        <v>0</v>
      </c>
      <c r="C18">
        <v>0</v>
      </c>
      <c r="D18">
        <v>0</v>
      </c>
      <c r="E18" s="2">
        <f>IF(((C19+D19)*2*50)&gt;=5000,"5000",((C19+D19)*2*50))</f>
        <v>2000</v>
      </c>
      <c r="F18" s="2">
        <f>E18</f>
        <v>2000</v>
      </c>
      <c r="G18" s="2">
        <v>1</v>
      </c>
      <c r="H18" s="2">
        <v>6</v>
      </c>
      <c r="I18" s="2">
        <v>8</v>
      </c>
      <c r="J18" s="2">
        <v>10</v>
      </c>
      <c r="L18" s="3">
        <v>10020002</v>
      </c>
      <c r="M18" s="3">
        <v>0</v>
      </c>
      <c r="N18" s="3">
        <v>0</v>
      </c>
      <c r="O18" s="3">
        <v>0</v>
      </c>
      <c r="P18" s="2">
        <v>1000</v>
      </c>
      <c r="Q18" s="2" t="str">
        <f t="shared" si="0"/>
        <v>3006_1,3007_1</v>
      </c>
      <c r="R18" s="3">
        <f t="shared" si="3"/>
        <v>0</v>
      </c>
      <c r="S18" s="3">
        <f>ROUND((N19+O19)/(5*(1+M19%)),0)</f>
        <v>2</v>
      </c>
    </row>
    <row r="19" spans="2:19">
      <c r="B19" s="2">
        <v>1</v>
      </c>
      <c r="C19">
        <v>20</v>
      </c>
      <c r="D19">
        <v>0</v>
      </c>
      <c r="E19" s="2">
        <f t="shared" ref="E19:E27" si="4">IF((E18+F18)&gt;=50000,"50000",(E18+F18))</f>
        <v>4000</v>
      </c>
      <c r="F19" s="2">
        <f>F18</f>
        <v>2000</v>
      </c>
      <c r="G19" s="2">
        <f>ROUND($E18/($H$6*$G$6)/24,4)</f>
        <v>0.69440000000000002</v>
      </c>
      <c r="H19" s="2">
        <f>ROUND($E23/($H$6*$G$6)/24,4)</f>
        <v>4.1666999999999996</v>
      </c>
      <c r="L19" s="3">
        <v>10020002</v>
      </c>
      <c r="M19" s="3">
        <v>1</v>
      </c>
      <c r="N19" s="3">
        <v>10</v>
      </c>
      <c r="O19" s="3">
        <v>0</v>
      </c>
      <c r="P19" s="2">
        <v>2000</v>
      </c>
      <c r="Q19" s="2" t="str">
        <f t="shared" si="0"/>
        <v>3006_2,3007_1,3008_1</v>
      </c>
      <c r="R19" s="3">
        <f t="shared" si="3"/>
        <v>1000</v>
      </c>
      <c r="S19" s="3">
        <f t="shared" ref="S19:S27" si="5">ROUND((N20+O20)/(5*(1+M20%)),0)</f>
        <v>4</v>
      </c>
    </row>
    <row r="20" spans="2:19">
      <c r="B20" s="2">
        <v>2</v>
      </c>
      <c r="C20">
        <v>40</v>
      </c>
      <c r="D20">
        <v>0</v>
      </c>
      <c r="E20" s="2">
        <f t="shared" si="4"/>
        <v>6000</v>
      </c>
      <c r="F20" s="2">
        <f>IF((F19-F18+F19)&gt;=5000,"5000",(F19-F18+F19))</f>
        <v>2000</v>
      </c>
      <c r="G20" s="2">
        <f>ROUND($E18/($I$6*$G$6)/24,4)</f>
        <v>0.57869999999999999</v>
      </c>
      <c r="H20" s="2">
        <f>ROUND($E23/($I$6*$G$6)/24,4)</f>
        <v>3.4722</v>
      </c>
      <c r="I20" s="2">
        <f>ROUND($E25/($I$6*$G$6)/24,4)</f>
        <v>4.6295999999999999</v>
      </c>
      <c r="L20" s="3">
        <v>10020002</v>
      </c>
      <c r="M20" s="3">
        <v>2</v>
      </c>
      <c r="N20" s="3">
        <v>20</v>
      </c>
      <c r="O20" s="3">
        <v>0</v>
      </c>
      <c r="P20" s="2">
        <v>4000</v>
      </c>
      <c r="Q20" s="2" t="str">
        <f t="shared" si="0"/>
        <v>3006_2,3007_2,3008_2</v>
      </c>
      <c r="R20" s="3">
        <f t="shared" si="3"/>
        <v>2000</v>
      </c>
      <c r="S20" s="3">
        <f t="shared" si="5"/>
        <v>6</v>
      </c>
    </row>
    <row r="21" spans="2:19">
      <c r="B21" s="2">
        <v>3</v>
      </c>
      <c r="C21">
        <v>60</v>
      </c>
      <c r="D21">
        <v>0</v>
      </c>
      <c r="E21" s="2">
        <f t="shared" si="4"/>
        <v>8000</v>
      </c>
      <c r="F21" s="2">
        <f>IF((F20-F19+F20)&gt;=5000,"5000",(F20-F19+F20))</f>
        <v>2000</v>
      </c>
      <c r="G21" s="2">
        <f>ROUND($E18/($J$6*$G$6)/24,4)</f>
        <v>0.53420000000000001</v>
      </c>
      <c r="H21" s="2">
        <f>ROUND($E23/($J$6*$G$6)/24,4)</f>
        <v>3.2050999999999998</v>
      </c>
      <c r="I21" s="2">
        <f>ROUND($E25/($J$6*$G$6)/24,4)</f>
        <v>4.2735000000000003</v>
      </c>
      <c r="L21" s="3">
        <v>10020002</v>
      </c>
      <c r="M21" s="3">
        <v>3</v>
      </c>
      <c r="N21" s="3">
        <v>30</v>
      </c>
      <c r="O21" s="3">
        <v>0</v>
      </c>
      <c r="P21" s="2">
        <v>7000</v>
      </c>
      <c r="Q21" s="2" t="str">
        <f t="shared" si="0"/>
        <v>3006_3,3007_3,3008_2</v>
      </c>
      <c r="R21" s="3">
        <f t="shared" si="3"/>
        <v>4000</v>
      </c>
      <c r="S21" s="3">
        <f t="shared" si="5"/>
        <v>8</v>
      </c>
    </row>
    <row r="22" spans="2:19">
      <c r="B22" s="2">
        <v>4</v>
      </c>
      <c r="C22">
        <v>80</v>
      </c>
      <c r="D22">
        <v>0</v>
      </c>
      <c r="E22" s="2">
        <f t="shared" si="4"/>
        <v>10000</v>
      </c>
      <c r="F22" s="2">
        <f>IF((F21-F20+F21)&gt;=5000,"5000",(F21-F20+F21))</f>
        <v>2000</v>
      </c>
      <c r="G22" s="2">
        <f>ROUND($E18/($K$6*$G$6)/24,4)</f>
        <v>0.46300000000000002</v>
      </c>
      <c r="H22" s="2">
        <f>ROUND($E23/($K$6*$G$6)/24,4)</f>
        <v>2.7778</v>
      </c>
      <c r="I22" s="2">
        <f>ROUND($E25/($K$6*$G$6)/24,4)</f>
        <v>3.7037</v>
      </c>
      <c r="J22" s="2">
        <f>ROUND($E27/($K$6*$G$6)/24,4)</f>
        <v>4.6295999999999999</v>
      </c>
      <c r="L22" s="3">
        <v>10020002</v>
      </c>
      <c r="M22" s="3">
        <v>4</v>
      </c>
      <c r="N22" s="3">
        <v>40</v>
      </c>
      <c r="O22" s="3">
        <v>0</v>
      </c>
      <c r="P22" s="2">
        <v>11000</v>
      </c>
      <c r="Q22" s="2" t="str">
        <f t="shared" si="0"/>
        <v>3006_4,3007_3,3008_3</v>
      </c>
      <c r="R22" s="3">
        <f t="shared" si="3"/>
        <v>7000</v>
      </c>
      <c r="S22" s="3">
        <f t="shared" si="5"/>
        <v>10</v>
      </c>
    </row>
    <row r="23" spans="2:19">
      <c r="B23" s="2">
        <v>5</v>
      </c>
      <c r="C23">
        <v>100</v>
      </c>
      <c r="D23">
        <v>0</v>
      </c>
      <c r="E23" s="2">
        <f t="shared" si="4"/>
        <v>12000</v>
      </c>
      <c r="F23" s="2">
        <f>IF((F22-F21+F22)&gt;=5000,"5000",(F22-F21+F22))</f>
        <v>2000</v>
      </c>
      <c r="G23" s="2"/>
      <c r="I23"/>
      <c r="J23"/>
      <c r="L23" s="3">
        <v>10020002</v>
      </c>
      <c r="M23" s="3">
        <v>5</v>
      </c>
      <c r="N23" s="3">
        <v>50</v>
      </c>
      <c r="O23" s="3">
        <v>0</v>
      </c>
      <c r="P23" s="2">
        <v>16000</v>
      </c>
      <c r="Q23" s="2" t="str">
        <f t="shared" si="0"/>
        <v>3006_4,3007_4,3008_3</v>
      </c>
      <c r="R23" s="3">
        <f t="shared" si="3"/>
        <v>11000</v>
      </c>
      <c r="S23" s="3">
        <f t="shared" si="5"/>
        <v>11</v>
      </c>
    </row>
    <row r="24" spans="2:19">
      <c r="B24" s="2">
        <v>6</v>
      </c>
      <c r="C24">
        <v>120</v>
      </c>
      <c r="D24">
        <v>0</v>
      </c>
      <c r="E24" s="2">
        <f t="shared" si="4"/>
        <v>14000</v>
      </c>
      <c r="F24" s="2">
        <f>F23</f>
        <v>2000</v>
      </c>
      <c r="G24" s="2"/>
      <c r="I24"/>
      <c r="J24"/>
      <c r="L24" s="3">
        <v>10020002</v>
      </c>
      <c r="M24" s="3">
        <v>6</v>
      </c>
      <c r="N24" s="3">
        <v>60</v>
      </c>
      <c r="O24" s="3">
        <v>0</v>
      </c>
      <c r="P24" s="2">
        <v>21000</v>
      </c>
      <c r="Q24" s="2" t="str">
        <f t="shared" si="0"/>
        <v>3006_5,3007_4,3008_4</v>
      </c>
      <c r="R24" s="3">
        <f t="shared" si="3"/>
        <v>16000</v>
      </c>
      <c r="S24" s="3">
        <f t="shared" si="5"/>
        <v>13</v>
      </c>
    </row>
    <row r="25" spans="2:19">
      <c r="B25" s="2">
        <v>7</v>
      </c>
      <c r="C25">
        <v>140</v>
      </c>
      <c r="D25">
        <v>0</v>
      </c>
      <c r="E25" s="2">
        <f t="shared" si="4"/>
        <v>16000</v>
      </c>
      <c r="F25" s="2">
        <f>F24</f>
        <v>2000</v>
      </c>
      <c r="G25" s="2"/>
      <c r="I25"/>
      <c r="J25"/>
      <c r="L25" s="3">
        <v>10020002</v>
      </c>
      <c r="M25" s="3">
        <v>7</v>
      </c>
      <c r="N25" s="3">
        <v>70</v>
      </c>
      <c r="O25" s="3">
        <v>0</v>
      </c>
      <c r="P25" s="2">
        <v>26000</v>
      </c>
      <c r="Q25" s="2" t="str">
        <f t="shared" si="0"/>
        <v>3006_5,3007_5,3008_5</v>
      </c>
      <c r="R25" s="3">
        <f t="shared" si="3"/>
        <v>21000</v>
      </c>
      <c r="S25" s="3">
        <f t="shared" si="5"/>
        <v>15</v>
      </c>
    </row>
    <row r="26" spans="2:19">
      <c r="B26" s="2">
        <v>8</v>
      </c>
      <c r="C26">
        <v>160</v>
      </c>
      <c r="D26">
        <v>0</v>
      </c>
      <c r="E26" s="2">
        <f t="shared" si="4"/>
        <v>18000</v>
      </c>
      <c r="F26" s="2">
        <f>F25</f>
        <v>2000</v>
      </c>
      <c r="G26" s="2"/>
      <c r="I26"/>
      <c r="J26"/>
      <c r="L26" s="3">
        <v>10020002</v>
      </c>
      <c r="M26" s="3">
        <v>8</v>
      </c>
      <c r="N26" s="3">
        <v>80</v>
      </c>
      <c r="O26" s="3">
        <v>0</v>
      </c>
      <c r="P26" s="2">
        <v>31000</v>
      </c>
      <c r="Q26" s="2" t="str">
        <f t="shared" si="0"/>
        <v>3006_6,3007_6,3008_5</v>
      </c>
      <c r="R26" s="3">
        <f t="shared" si="3"/>
        <v>26000</v>
      </c>
      <c r="S26" s="3">
        <f t="shared" si="5"/>
        <v>17</v>
      </c>
    </row>
    <row r="27" spans="2:19">
      <c r="B27" s="2">
        <v>9</v>
      </c>
      <c r="C27">
        <v>180</v>
      </c>
      <c r="D27">
        <v>0</v>
      </c>
      <c r="E27" s="2">
        <f t="shared" si="4"/>
        <v>20000</v>
      </c>
      <c r="F27" s="2"/>
      <c r="G27" s="2"/>
      <c r="I27"/>
      <c r="J27"/>
      <c r="L27" s="3">
        <v>10020002</v>
      </c>
      <c r="M27" s="3">
        <v>9</v>
      </c>
      <c r="N27" s="3">
        <v>90</v>
      </c>
      <c r="O27" s="3">
        <v>0</v>
      </c>
      <c r="P27" s="2">
        <v>36000</v>
      </c>
      <c r="Q27" s="2" t="str">
        <f t="shared" si="0"/>
        <v>3006_6,3007_6,3008_6</v>
      </c>
      <c r="R27" s="3">
        <f t="shared" si="3"/>
        <v>31000</v>
      </c>
      <c r="S27" s="3">
        <f t="shared" si="5"/>
        <v>18</v>
      </c>
    </row>
    <row r="28" spans="2:19">
      <c r="B28" s="2">
        <v>10</v>
      </c>
      <c r="C28">
        <v>200</v>
      </c>
      <c r="D28">
        <v>0</v>
      </c>
      <c r="E28" s="2">
        <v>0</v>
      </c>
      <c r="F28" s="2"/>
      <c r="G28" s="2"/>
      <c r="I28"/>
      <c r="J28"/>
      <c r="L28" s="3">
        <v>10020002</v>
      </c>
      <c r="M28" s="3">
        <v>10</v>
      </c>
      <c r="N28" s="3">
        <v>100</v>
      </c>
      <c r="O28" s="3">
        <v>0</v>
      </c>
      <c r="P28" s="2">
        <v>0</v>
      </c>
      <c r="Q28" s="2" t="str">
        <f t="shared" si="0"/>
        <v/>
      </c>
      <c r="R28" s="3">
        <f t="shared" si="3"/>
        <v>36000</v>
      </c>
      <c r="S28" s="3">
        <f t="shared" ref="S28:S61" si="6">(N29+O29)/2.5</f>
        <v>0</v>
      </c>
    </row>
    <row r="29" spans="2:19">
      <c r="B29" s="2">
        <v>0</v>
      </c>
      <c r="C29">
        <v>0</v>
      </c>
      <c r="D29">
        <v>0</v>
      </c>
      <c r="E29" s="2">
        <f>IF(((C30+D30)*2*50)&gt;=5000,"5000",((C30+D30)*2*50))</f>
        <v>1500</v>
      </c>
      <c r="F29" s="2">
        <f>E29</f>
        <v>1500</v>
      </c>
      <c r="G29" s="2">
        <v>1</v>
      </c>
      <c r="H29" s="2">
        <v>6</v>
      </c>
      <c r="I29" s="2">
        <v>8</v>
      </c>
      <c r="J29" s="2">
        <v>10</v>
      </c>
      <c r="L29" s="3">
        <v>10020003</v>
      </c>
      <c r="M29" s="3">
        <v>0</v>
      </c>
      <c r="N29" s="3">
        <v>0</v>
      </c>
      <c r="O29" s="3">
        <v>0</v>
      </c>
      <c r="P29" s="2">
        <v>1500</v>
      </c>
      <c r="Q29" s="2" t="str">
        <f t="shared" si="0"/>
        <v>3006_2,3007_1,3008_1</v>
      </c>
      <c r="R29" s="3">
        <f t="shared" si="3"/>
        <v>0</v>
      </c>
      <c r="S29" s="3">
        <f>ROUND((N30+O30)/(4*(1+M30%)),0)</f>
        <v>4</v>
      </c>
    </row>
    <row r="30" spans="2:19">
      <c r="B30" s="2">
        <v>1</v>
      </c>
      <c r="C30">
        <v>15</v>
      </c>
      <c r="D30">
        <v>0</v>
      </c>
      <c r="E30" s="2">
        <f t="shared" ref="E30:E38" si="7">IF((E29+F29)&gt;=50000,"50000",(E29+F29))</f>
        <v>3000</v>
      </c>
      <c r="F30" s="2">
        <f>F29</f>
        <v>1500</v>
      </c>
      <c r="G30" s="2">
        <f>ROUND($E29/($H$6*$G$6)/24,4)</f>
        <v>0.52080000000000004</v>
      </c>
      <c r="H30" s="2">
        <f>ROUND($E34/($H$6*$G$6)/24,4)</f>
        <v>3.125</v>
      </c>
      <c r="L30" s="3">
        <v>10020003</v>
      </c>
      <c r="M30" s="3">
        <v>1</v>
      </c>
      <c r="N30" s="3">
        <v>15</v>
      </c>
      <c r="O30" s="3">
        <v>0</v>
      </c>
      <c r="P30" s="2">
        <v>3000</v>
      </c>
      <c r="Q30" s="2" t="str">
        <f t="shared" si="0"/>
        <v>3006_3,3007_2,3008_2</v>
      </c>
      <c r="R30" s="3">
        <f t="shared" si="3"/>
        <v>1500</v>
      </c>
      <c r="S30" s="3">
        <f t="shared" ref="S30:S38" si="8">ROUND((N31+O31)/(4*(1+M31%)),0)</f>
        <v>7</v>
      </c>
    </row>
    <row r="31" spans="2:19">
      <c r="B31" s="2">
        <v>2</v>
      </c>
      <c r="C31">
        <v>30</v>
      </c>
      <c r="D31">
        <v>0</v>
      </c>
      <c r="E31" s="2">
        <f t="shared" si="7"/>
        <v>4500</v>
      </c>
      <c r="F31" s="2">
        <f>IF((F30-F29+F30)&gt;=5000,"5000",(F30-F29+F30))</f>
        <v>1500</v>
      </c>
      <c r="G31" s="2">
        <f>ROUND($E29/($I$6*$G$6)/24,4)</f>
        <v>0.434</v>
      </c>
      <c r="H31" s="2">
        <f>ROUND($E34/($I$6*$G$6)/24,4)</f>
        <v>2.6042000000000001</v>
      </c>
      <c r="I31" s="2">
        <f>ROUND($E36/($I$6*$G$6)/24,4)</f>
        <v>3.4722</v>
      </c>
      <c r="L31" s="3">
        <v>10020003</v>
      </c>
      <c r="M31" s="3">
        <v>2</v>
      </c>
      <c r="N31" s="3">
        <v>30</v>
      </c>
      <c r="O31" s="3">
        <v>0</v>
      </c>
      <c r="P31" s="2">
        <v>6000</v>
      </c>
      <c r="Q31" s="2" t="str">
        <f t="shared" si="0"/>
        <v>3006_4,3007_4,3008_3</v>
      </c>
      <c r="R31" s="3">
        <f t="shared" si="3"/>
        <v>3000</v>
      </c>
      <c r="S31" s="3">
        <f t="shared" si="8"/>
        <v>11</v>
      </c>
    </row>
    <row r="32" spans="2:19">
      <c r="B32" s="2">
        <v>3</v>
      </c>
      <c r="C32">
        <v>45</v>
      </c>
      <c r="D32">
        <v>0</v>
      </c>
      <c r="E32" s="2">
        <f t="shared" si="7"/>
        <v>6000</v>
      </c>
      <c r="F32" s="2">
        <f>IF((F31-F30+F31)&gt;=5000,"5000",(F31-F30+F31))</f>
        <v>1500</v>
      </c>
      <c r="G32" s="2">
        <f>ROUND($E29/($J$6*$G$6)/24,4)</f>
        <v>0.40060000000000001</v>
      </c>
      <c r="H32" s="2">
        <f>ROUND($E34/($J$6*$G$6)/24,4)</f>
        <v>2.4037999999999999</v>
      </c>
      <c r="I32" s="2">
        <f>ROUND($E36/($J$6*$G$6)/24,4)</f>
        <v>3.2050999999999998</v>
      </c>
      <c r="L32" s="3">
        <v>10020003</v>
      </c>
      <c r="M32" s="3">
        <v>3</v>
      </c>
      <c r="N32" s="3">
        <v>45</v>
      </c>
      <c r="O32" s="3">
        <v>0</v>
      </c>
      <c r="P32" s="2">
        <v>10500</v>
      </c>
      <c r="Q32" s="2" t="str">
        <f t="shared" si="0"/>
        <v>3006_5,3007_5,3008_4</v>
      </c>
      <c r="R32" s="3">
        <f t="shared" si="3"/>
        <v>6000</v>
      </c>
      <c r="S32" s="3">
        <f t="shared" si="8"/>
        <v>14</v>
      </c>
    </row>
    <row r="33" spans="2:19">
      <c r="B33" s="2">
        <v>4</v>
      </c>
      <c r="C33">
        <v>60</v>
      </c>
      <c r="D33">
        <v>0</v>
      </c>
      <c r="E33" s="2">
        <f t="shared" si="7"/>
        <v>7500</v>
      </c>
      <c r="F33" s="2">
        <f>IF((F32-F31+F32)&gt;=5000,"5000",(F32-F31+F32))</f>
        <v>1500</v>
      </c>
      <c r="G33" s="2">
        <f>ROUND($E29/($K$6*$G$6)/24,4)</f>
        <v>0.34720000000000001</v>
      </c>
      <c r="H33" s="2">
        <f>ROUND($E34/($K$6*$G$6)/24,4)</f>
        <v>2.0832999999999999</v>
      </c>
      <c r="I33" s="2">
        <f>ROUND($E36/($K$6*$G$6)/24,4)</f>
        <v>2.7778</v>
      </c>
      <c r="J33" s="2">
        <f>ROUND($E38/($K$6*$G$6)/24,4)</f>
        <v>3.4722</v>
      </c>
      <c r="L33" s="3">
        <v>10020003</v>
      </c>
      <c r="M33" s="3">
        <v>4</v>
      </c>
      <c r="N33" s="3">
        <v>60</v>
      </c>
      <c r="O33" s="3">
        <v>0</v>
      </c>
      <c r="P33" s="2">
        <v>15500</v>
      </c>
      <c r="Q33" s="2" t="str">
        <f t="shared" si="0"/>
        <v>3006_6,3007_6,3008_6</v>
      </c>
      <c r="R33" s="3">
        <f t="shared" si="3"/>
        <v>10500</v>
      </c>
      <c r="S33" s="3">
        <f t="shared" si="8"/>
        <v>18</v>
      </c>
    </row>
    <row r="34" spans="2:19">
      <c r="B34" s="2">
        <v>5</v>
      </c>
      <c r="C34">
        <v>75</v>
      </c>
      <c r="D34">
        <v>0</v>
      </c>
      <c r="E34" s="2">
        <f t="shared" si="7"/>
        <v>9000</v>
      </c>
      <c r="F34" s="2">
        <f>IF((F33-F32+F33)&gt;=5000,"5000",(F33-F32+F33))</f>
        <v>1500</v>
      </c>
      <c r="G34" s="2"/>
      <c r="I34"/>
      <c r="J34"/>
      <c r="L34" s="3">
        <v>10020003</v>
      </c>
      <c r="M34" s="3">
        <v>5</v>
      </c>
      <c r="N34" s="3">
        <v>75</v>
      </c>
      <c r="O34" s="3">
        <v>0</v>
      </c>
      <c r="P34" s="2">
        <v>20500</v>
      </c>
      <c r="Q34" s="2" t="str">
        <f t="shared" si="0"/>
        <v>3006_7,3007_7,3008_7</v>
      </c>
      <c r="R34" s="3">
        <f t="shared" si="3"/>
        <v>15500</v>
      </c>
      <c r="S34" s="3">
        <f t="shared" si="8"/>
        <v>21</v>
      </c>
    </row>
    <row r="35" spans="2:19">
      <c r="B35" s="2">
        <v>6</v>
      </c>
      <c r="C35">
        <v>90</v>
      </c>
      <c r="D35">
        <v>0</v>
      </c>
      <c r="E35" s="2">
        <f t="shared" si="7"/>
        <v>10500</v>
      </c>
      <c r="F35" s="2">
        <f>F34</f>
        <v>1500</v>
      </c>
      <c r="G35" s="2"/>
      <c r="I35"/>
      <c r="J35"/>
      <c r="L35" s="3">
        <v>10020003</v>
      </c>
      <c r="M35" s="3">
        <v>6</v>
      </c>
      <c r="N35" s="3">
        <v>90</v>
      </c>
      <c r="O35" s="3">
        <v>0</v>
      </c>
      <c r="P35" s="2">
        <v>25500</v>
      </c>
      <c r="Q35" s="2" t="str">
        <f t="shared" si="0"/>
        <v>3006_9,3007_8,3008_8</v>
      </c>
      <c r="R35" s="3">
        <f t="shared" si="3"/>
        <v>20500</v>
      </c>
      <c r="S35" s="3">
        <f t="shared" si="8"/>
        <v>25</v>
      </c>
    </row>
    <row r="36" spans="2:19">
      <c r="B36" s="2">
        <v>7</v>
      </c>
      <c r="C36">
        <v>105</v>
      </c>
      <c r="D36">
        <v>0</v>
      </c>
      <c r="E36" s="2">
        <f t="shared" si="7"/>
        <v>12000</v>
      </c>
      <c r="F36" s="2">
        <f>F35</f>
        <v>1500</v>
      </c>
      <c r="G36" s="2"/>
      <c r="I36"/>
      <c r="J36"/>
      <c r="L36" s="3">
        <v>10020003</v>
      </c>
      <c r="M36" s="3">
        <v>7</v>
      </c>
      <c r="N36" s="3">
        <v>105</v>
      </c>
      <c r="O36" s="3">
        <v>0</v>
      </c>
      <c r="P36" s="2">
        <v>30500</v>
      </c>
      <c r="Q36" s="2" t="str">
        <f t="shared" si="0"/>
        <v>3006_10,3007_9,3008_9</v>
      </c>
      <c r="R36" s="3">
        <f t="shared" si="3"/>
        <v>25500</v>
      </c>
      <c r="S36" s="3">
        <f t="shared" si="8"/>
        <v>28</v>
      </c>
    </row>
    <row r="37" spans="2:19">
      <c r="B37" s="2">
        <v>8</v>
      </c>
      <c r="C37">
        <v>120</v>
      </c>
      <c r="D37">
        <v>0</v>
      </c>
      <c r="E37" s="2">
        <f t="shared" si="7"/>
        <v>13500</v>
      </c>
      <c r="F37" s="2">
        <f>F36</f>
        <v>1500</v>
      </c>
      <c r="G37" s="2"/>
      <c r="I37"/>
      <c r="J37"/>
      <c r="L37" s="3">
        <v>10020003</v>
      </c>
      <c r="M37" s="3">
        <v>8</v>
      </c>
      <c r="N37" s="3">
        <v>120</v>
      </c>
      <c r="O37" s="3">
        <v>0</v>
      </c>
      <c r="P37" s="2">
        <v>35500</v>
      </c>
      <c r="Q37" s="2" t="str">
        <f t="shared" si="0"/>
        <v>3006_11,3007_10,3008_10</v>
      </c>
      <c r="R37" s="3">
        <f t="shared" si="3"/>
        <v>30500</v>
      </c>
      <c r="S37" s="3">
        <f t="shared" si="8"/>
        <v>31</v>
      </c>
    </row>
    <row r="38" spans="2:19">
      <c r="B38" s="2">
        <v>9</v>
      </c>
      <c r="C38">
        <v>135</v>
      </c>
      <c r="D38">
        <v>0</v>
      </c>
      <c r="E38" s="2">
        <f t="shared" si="7"/>
        <v>15000</v>
      </c>
      <c r="F38" s="2"/>
      <c r="G38" s="2"/>
      <c r="I38"/>
      <c r="J38"/>
      <c r="L38" s="3">
        <v>10020003</v>
      </c>
      <c r="M38" s="3">
        <v>9</v>
      </c>
      <c r="N38" s="3">
        <v>135</v>
      </c>
      <c r="O38" s="3">
        <v>0</v>
      </c>
      <c r="P38" s="2">
        <v>40500</v>
      </c>
      <c r="Q38" s="2" t="str">
        <f t="shared" si="0"/>
        <v>3006_12,3007_11,3008_11</v>
      </c>
      <c r="R38" s="3">
        <f t="shared" si="3"/>
        <v>35500</v>
      </c>
      <c r="S38" s="3">
        <f t="shared" si="8"/>
        <v>34</v>
      </c>
    </row>
    <row r="39" spans="2:19">
      <c r="B39" s="2">
        <v>10</v>
      </c>
      <c r="C39">
        <v>150</v>
      </c>
      <c r="D39">
        <v>0</v>
      </c>
      <c r="E39" s="2">
        <v>0</v>
      </c>
      <c r="F39" s="2"/>
      <c r="G39" s="2"/>
      <c r="I39"/>
      <c r="J39"/>
      <c r="L39" s="3">
        <v>10020003</v>
      </c>
      <c r="M39" s="3">
        <v>10</v>
      </c>
      <c r="N39" s="3">
        <v>150</v>
      </c>
      <c r="O39" s="3">
        <v>0</v>
      </c>
      <c r="P39" s="2">
        <v>0</v>
      </c>
      <c r="Q39" s="2" t="str">
        <f t="shared" si="0"/>
        <v/>
      </c>
      <c r="R39" s="3">
        <f t="shared" si="3"/>
        <v>40500</v>
      </c>
      <c r="S39" s="3">
        <f t="shared" si="6"/>
        <v>0</v>
      </c>
    </row>
    <row r="40" spans="2:19">
      <c r="B40" s="2">
        <v>0</v>
      </c>
      <c r="C40">
        <v>0</v>
      </c>
      <c r="D40">
        <v>0</v>
      </c>
      <c r="E40" s="2">
        <f>IF(((C41+D41)*2*50)&gt;=5000,"5000",((C41+D41)*2*50))</f>
        <v>2000</v>
      </c>
      <c r="F40" s="2">
        <f>E40</f>
        <v>2000</v>
      </c>
      <c r="G40" s="2">
        <v>1</v>
      </c>
      <c r="H40" s="2">
        <v>6</v>
      </c>
      <c r="I40" s="2">
        <v>8</v>
      </c>
      <c r="J40" s="2">
        <v>10</v>
      </c>
      <c r="L40" s="3">
        <v>10020004</v>
      </c>
      <c r="M40" s="3">
        <v>0</v>
      </c>
      <c r="N40" s="3">
        <v>0</v>
      </c>
      <c r="O40" s="3">
        <v>0</v>
      </c>
      <c r="P40" s="2">
        <v>2000</v>
      </c>
      <c r="Q40" s="2" t="str">
        <f t="shared" si="0"/>
        <v>3006_2,3007_2,3008_1</v>
      </c>
      <c r="R40" s="3">
        <f t="shared" si="3"/>
        <v>0</v>
      </c>
      <c r="S40" s="3">
        <f>ROUND((N41+O41)/(4*(1+M41%)),0)</f>
        <v>5</v>
      </c>
    </row>
    <row r="41" spans="2:19">
      <c r="B41" s="2">
        <v>1</v>
      </c>
      <c r="C41">
        <v>20</v>
      </c>
      <c r="D41">
        <v>0</v>
      </c>
      <c r="E41" s="2">
        <f t="shared" ref="E41:E49" si="9">IF((E40+F40)&gt;=50000,"50000",(E40+F40))</f>
        <v>4000</v>
      </c>
      <c r="F41" s="2">
        <f>F40</f>
        <v>2000</v>
      </c>
      <c r="G41" s="2">
        <f>ROUND($E40/($H$6*$G$6)/24,4)</f>
        <v>0.69440000000000002</v>
      </c>
      <c r="H41" s="2">
        <f>ROUND($E45/($H$6*$G$6)/24,4)</f>
        <v>4.1666999999999996</v>
      </c>
      <c r="L41" s="3">
        <v>10020004</v>
      </c>
      <c r="M41" s="3">
        <v>1</v>
      </c>
      <c r="N41" s="3">
        <v>20</v>
      </c>
      <c r="O41" s="3">
        <v>0</v>
      </c>
      <c r="P41" s="2">
        <v>4000</v>
      </c>
      <c r="Q41" s="2" t="str">
        <f t="shared" si="0"/>
        <v>3006_4,3007_3,3008_3</v>
      </c>
      <c r="R41" s="3">
        <f t="shared" si="3"/>
        <v>2000</v>
      </c>
      <c r="S41" s="3">
        <f t="shared" ref="S41:S49" si="10">ROUND((N42+O42)/(4*(1+M42%)),0)</f>
        <v>10</v>
      </c>
    </row>
    <row r="42" spans="2:19">
      <c r="B42" s="2">
        <v>2</v>
      </c>
      <c r="C42">
        <v>40</v>
      </c>
      <c r="D42">
        <v>0</v>
      </c>
      <c r="E42" s="2">
        <f t="shared" si="9"/>
        <v>6000</v>
      </c>
      <c r="F42" s="2">
        <f>IF((F41-F40+F41)&gt;=5000,"5000",(F41-F40+F41))</f>
        <v>2000</v>
      </c>
      <c r="G42" s="2">
        <f>ROUND($E40/($I$6*$G$6)/24,4)</f>
        <v>0.57869999999999999</v>
      </c>
      <c r="H42" s="2">
        <f>ROUND($E45/($I$6*$G$6)/24,4)</f>
        <v>3.4722</v>
      </c>
      <c r="I42" s="2">
        <f>ROUND($E47/($I$6*$G$6)/24,4)</f>
        <v>4.6295999999999999</v>
      </c>
      <c r="L42" s="3">
        <v>10020004</v>
      </c>
      <c r="M42" s="3">
        <v>2</v>
      </c>
      <c r="N42" s="3">
        <v>40</v>
      </c>
      <c r="O42" s="3">
        <v>0</v>
      </c>
      <c r="P42" s="2">
        <v>8000</v>
      </c>
      <c r="Q42" s="2" t="str">
        <f t="shared" si="0"/>
        <v>3006_5,3007_5,3008_5</v>
      </c>
      <c r="R42" s="3">
        <f t="shared" si="3"/>
        <v>4000</v>
      </c>
      <c r="S42" s="3">
        <f t="shared" si="10"/>
        <v>15</v>
      </c>
    </row>
    <row r="43" spans="2:19">
      <c r="B43" s="2">
        <v>3</v>
      </c>
      <c r="C43">
        <v>60</v>
      </c>
      <c r="D43">
        <v>0</v>
      </c>
      <c r="E43" s="2">
        <f t="shared" si="9"/>
        <v>8000</v>
      </c>
      <c r="F43" s="2">
        <f>IF((F42-F41+F42)&gt;=5000,"5000",(F42-F41+F42))</f>
        <v>2000</v>
      </c>
      <c r="G43" s="2">
        <f>ROUND($E40/($J$6*$G$6)/24,4)</f>
        <v>0.53420000000000001</v>
      </c>
      <c r="H43" s="2">
        <f>ROUND($E45/($J$6*$G$6)/24,4)</f>
        <v>3.2050999999999998</v>
      </c>
      <c r="I43" s="2">
        <f>ROUND($E47/($J$6*$G$6)/24,4)</f>
        <v>4.2735000000000003</v>
      </c>
      <c r="L43" s="3">
        <v>10020004</v>
      </c>
      <c r="M43" s="3">
        <v>3</v>
      </c>
      <c r="N43" s="3">
        <v>60</v>
      </c>
      <c r="O43" s="3">
        <v>0</v>
      </c>
      <c r="P43" s="2">
        <v>13000</v>
      </c>
      <c r="Q43" s="2" t="str">
        <f t="shared" si="0"/>
        <v>3006_7,3007_6,3008_6</v>
      </c>
      <c r="R43" s="3">
        <f t="shared" si="3"/>
        <v>8000</v>
      </c>
      <c r="S43" s="3">
        <f t="shared" si="10"/>
        <v>19</v>
      </c>
    </row>
    <row r="44" spans="2:19">
      <c r="B44" s="2">
        <v>4</v>
      </c>
      <c r="C44">
        <v>80</v>
      </c>
      <c r="D44">
        <v>0</v>
      </c>
      <c r="E44" s="2">
        <f t="shared" si="9"/>
        <v>10000</v>
      </c>
      <c r="F44" s="2">
        <f>IF((F43-F42+F43)&gt;=5000,"5000",(F43-F42+F43))</f>
        <v>2000</v>
      </c>
      <c r="G44" s="2">
        <f>ROUND($E40/($K$6*$G$6)/24,4)</f>
        <v>0.46300000000000002</v>
      </c>
      <c r="H44" s="2">
        <f>ROUND($E45/($K$6*$G$6)/24,4)</f>
        <v>2.7778</v>
      </c>
      <c r="I44" s="2">
        <f>ROUND($E47/($K$6*$G$6)/24,4)</f>
        <v>3.7037</v>
      </c>
      <c r="J44" s="2">
        <f>ROUND($E49/($K$6*$G$6)/24,4)</f>
        <v>4.6295999999999999</v>
      </c>
      <c r="L44" s="3">
        <v>10020004</v>
      </c>
      <c r="M44" s="3">
        <v>4</v>
      </c>
      <c r="N44" s="3">
        <v>80</v>
      </c>
      <c r="O44" s="3">
        <v>0</v>
      </c>
      <c r="P44" s="2">
        <v>18000</v>
      </c>
      <c r="Q44" s="2" t="str">
        <f t="shared" si="0"/>
        <v>3006_8,3007_8,3008_8</v>
      </c>
      <c r="R44" s="3">
        <f t="shared" si="3"/>
        <v>13000</v>
      </c>
      <c r="S44" s="3">
        <f t="shared" si="10"/>
        <v>24</v>
      </c>
    </row>
    <row r="45" spans="2:19">
      <c r="B45" s="2">
        <v>5</v>
      </c>
      <c r="C45">
        <v>100</v>
      </c>
      <c r="D45">
        <v>0</v>
      </c>
      <c r="E45" s="2">
        <f t="shared" si="9"/>
        <v>12000</v>
      </c>
      <c r="F45" s="2">
        <f>IF((F44-F43+F44)&gt;=5000,"5000",(F44-F43+F44))</f>
        <v>2000</v>
      </c>
      <c r="G45" s="2"/>
      <c r="I45"/>
      <c r="J45"/>
      <c r="L45" s="3">
        <v>10020004</v>
      </c>
      <c r="M45" s="3">
        <v>5</v>
      </c>
      <c r="N45" s="3">
        <v>100</v>
      </c>
      <c r="O45" s="3">
        <v>0</v>
      </c>
      <c r="P45" s="2">
        <v>23000</v>
      </c>
      <c r="Q45" s="2" t="str">
        <f t="shared" si="0"/>
        <v>3006_10,3007_9,3008_9</v>
      </c>
      <c r="R45" s="3">
        <f t="shared" si="3"/>
        <v>18000</v>
      </c>
      <c r="S45" s="3">
        <f t="shared" si="10"/>
        <v>28</v>
      </c>
    </row>
    <row r="46" spans="2:19">
      <c r="B46" s="2">
        <v>6</v>
      </c>
      <c r="C46">
        <v>120</v>
      </c>
      <c r="D46">
        <v>0</v>
      </c>
      <c r="E46" s="2">
        <f t="shared" si="9"/>
        <v>14000</v>
      </c>
      <c r="F46" s="2">
        <f>F45</f>
        <v>2000</v>
      </c>
      <c r="G46" s="2"/>
      <c r="I46"/>
      <c r="J46"/>
      <c r="L46" s="3">
        <v>10020004</v>
      </c>
      <c r="M46" s="3">
        <v>6</v>
      </c>
      <c r="N46" s="3">
        <v>120</v>
      </c>
      <c r="O46" s="3">
        <v>0</v>
      </c>
      <c r="P46" s="2">
        <v>28000</v>
      </c>
      <c r="Q46" s="2" t="str">
        <f t="shared" si="0"/>
        <v>3006_11,3007_11,3008_11</v>
      </c>
      <c r="R46" s="3">
        <f t="shared" si="3"/>
        <v>23000</v>
      </c>
      <c r="S46" s="3">
        <f t="shared" si="10"/>
        <v>33</v>
      </c>
    </row>
    <row r="47" spans="2:19">
      <c r="B47" s="2">
        <v>7</v>
      </c>
      <c r="C47">
        <v>140</v>
      </c>
      <c r="D47">
        <v>0</v>
      </c>
      <c r="E47" s="2">
        <f t="shared" si="9"/>
        <v>16000</v>
      </c>
      <c r="F47" s="2">
        <f>F46</f>
        <v>2000</v>
      </c>
      <c r="G47" s="2"/>
      <c r="I47"/>
      <c r="J47"/>
      <c r="L47" s="3">
        <v>10020004</v>
      </c>
      <c r="M47" s="3">
        <v>7</v>
      </c>
      <c r="N47" s="3">
        <v>140</v>
      </c>
      <c r="O47" s="3">
        <v>0</v>
      </c>
      <c r="P47" s="2">
        <v>33000</v>
      </c>
      <c r="Q47" s="2" t="str">
        <f t="shared" si="0"/>
        <v>3006_13,3007_12,3008_12</v>
      </c>
      <c r="R47" s="3">
        <f t="shared" si="3"/>
        <v>28000</v>
      </c>
      <c r="S47" s="3">
        <f t="shared" si="10"/>
        <v>37</v>
      </c>
    </row>
    <row r="48" spans="2:19">
      <c r="B48" s="2">
        <v>8</v>
      </c>
      <c r="C48">
        <v>160</v>
      </c>
      <c r="D48">
        <v>0</v>
      </c>
      <c r="E48" s="2">
        <f t="shared" si="9"/>
        <v>18000</v>
      </c>
      <c r="F48" s="2">
        <f>F47</f>
        <v>2000</v>
      </c>
      <c r="G48" s="2"/>
      <c r="I48"/>
      <c r="J48"/>
      <c r="L48" s="3">
        <v>10020004</v>
      </c>
      <c r="M48" s="3">
        <v>8</v>
      </c>
      <c r="N48" s="3">
        <v>160</v>
      </c>
      <c r="O48" s="3">
        <v>0</v>
      </c>
      <c r="P48" s="2">
        <v>38000</v>
      </c>
      <c r="Q48" s="2" t="str">
        <f t="shared" si="0"/>
        <v>3006_14,3007_14,3008_13</v>
      </c>
      <c r="R48" s="3">
        <f t="shared" si="3"/>
        <v>33000</v>
      </c>
      <c r="S48" s="3">
        <f t="shared" si="10"/>
        <v>41</v>
      </c>
    </row>
    <row r="49" spans="2:19">
      <c r="B49" s="2">
        <v>9</v>
      </c>
      <c r="C49">
        <v>180</v>
      </c>
      <c r="D49">
        <v>0</v>
      </c>
      <c r="E49" s="2">
        <f t="shared" si="9"/>
        <v>20000</v>
      </c>
      <c r="F49" s="2"/>
      <c r="G49" s="2"/>
      <c r="I49"/>
      <c r="J49"/>
      <c r="L49" s="3">
        <v>10020004</v>
      </c>
      <c r="M49" s="3">
        <v>9</v>
      </c>
      <c r="N49" s="3">
        <v>180</v>
      </c>
      <c r="O49" s="3">
        <v>0</v>
      </c>
      <c r="P49" s="2">
        <v>43000</v>
      </c>
      <c r="Q49" s="2" t="str">
        <f t="shared" si="0"/>
        <v>3006_15,3007_15,3008_15</v>
      </c>
      <c r="R49" s="3">
        <f t="shared" si="3"/>
        <v>38000</v>
      </c>
      <c r="S49" s="3">
        <f t="shared" si="10"/>
        <v>45</v>
      </c>
    </row>
    <row r="50" spans="2:19">
      <c r="B50" s="2">
        <v>10</v>
      </c>
      <c r="C50">
        <v>200</v>
      </c>
      <c r="D50">
        <v>0</v>
      </c>
      <c r="E50" s="2">
        <v>0</v>
      </c>
      <c r="F50" s="2"/>
      <c r="G50" s="2"/>
      <c r="I50"/>
      <c r="J50"/>
      <c r="L50" s="3">
        <v>10020004</v>
      </c>
      <c r="M50" s="3">
        <v>10</v>
      </c>
      <c r="N50" s="3">
        <v>200</v>
      </c>
      <c r="O50" s="3">
        <v>0</v>
      </c>
      <c r="P50" s="2">
        <v>0</v>
      </c>
      <c r="Q50" s="2" t="str">
        <f t="shared" si="0"/>
        <v/>
      </c>
      <c r="R50" s="3">
        <f t="shared" si="3"/>
        <v>43000</v>
      </c>
      <c r="S50" s="3">
        <f t="shared" si="6"/>
        <v>0</v>
      </c>
    </row>
    <row r="51" spans="2:19">
      <c r="B51" s="2">
        <v>0</v>
      </c>
      <c r="C51">
        <v>0</v>
      </c>
      <c r="D51">
        <v>0</v>
      </c>
      <c r="E51" s="2">
        <f>IF(((C52+D52)*2*50)&gt;=5000,"5000",((C52+D52)*2*50))</f>
        <v>2500</v>
      </c>
      <c r="F51" s="2">
        <f>E51</f>
        <v>2500</v>
      </c>
      <c r="G51" s="2">
        <v>1</v>
      </c>
      <c r="H51" s="2">
        <v>6</v>
      </c>
      <c r="I51" s="2">
        <v>8</v>
      </c>
      <c r="J51" s="2">
        <v>10</v>
      </c>
      <c r="L51" s="3">
        <v>10020005</v>
      </c>
      <c r="M51" s="3">
        <v>0</v>
      </c>
      <c r="N51" s="3">
        <v>0</v>
      </c>
      <c r="O51" s="3">
        <v>0</v>
      </c>
      <c r="P51" s="2">
        <v>2500</v>
      </c>
      <c r="Q51" s="2" t="str">
        <f t="shared" si="0"/>
        <v>3006_2,3007_2,3008_2</v>
      </c>
      <c r="R51" s="3">
        <f t="shared" si="3"/>
        <v>0</v>
      </c>
      <c r="S51" s="3">
        <f>ROUND((N52+O52)/(4*(1+M52%)),0)</f>
        <v>6</v>
      </c>
    </row>
    <row r="52" spans="2:19">
      <c r="B52" s="2">
        <v>1</v>
      </c>
      <c r="C52">
        <v>25</v>
      </c>
      <c r="D52">
        <v>0</v>
      </c>
      <c r="E52" s="2">
        <f>IF((E51+F51)&gt;=50000,"50000",(E51+F51))</f>
        <v>5000</v>
      </c>
      <c r="F52" s="2">
        <f>F51</f>
        <v>2500</v>
      </c>
      <c r="G52" s="2">
        <f>ROUND($E51/($H$6*$G$6)/24,4)</f>
        <v>0.86809999999999998</v>
      </c>
      <c r="H52" s="2">
        <f>ROUND($E56/($H$6*$G$6)/24,4)</f>
        <v>5.2083000000000004</v>
      </c>
      <c r="L52" s="3">
        <v>10020005</v>
      </c>
      <c r="M52" s="3">
        <v>1</v>
      </c>
      <c r="N52" s="3">
        <v>25</v>
      </c>
      <c r="O52" s="3">
        <v>0</v>
      </c>
      <c r="P52" s="2">
        <v>5000</v>
      </c>
      <c r="Q52" s="2" t="str">
        <f t="shared" si="0"/>
        <v>3006_4,3007_4,3008_4</v>
      </c>
      <c r="R52" s="3">
        <f t="shared" si="3"/>
        <v>2500</v>
      </c>
      <c r="S52" s="3">
        <f t="shared" ref="S52:S60" si="11">ROUND((N53+O53)/(4*(1+M53%)),0)</f>
        <v>12</v>
      </c>
    </row>
    <row r="53" spans="2:19">
      <c r="B53" s="2">
        <v>2</v>
      </c>
      <c r="C53">
        <v>50</v>
      </c>
      <c r="D53">
        <v>0</v>
      </c>
      <c r="E53" s="2">
        <f t="shared" ref="E53:E60" si="12">IF((E52+F52)&gt;=50000,"50000",(E52+F52))</f>
        <v>7500</v>
      </c>
      <c r="F53" s="2">
        <f>IF((F52-F51+F52)&gt;=5000,"5000",(F52-F51+F52))</f>
        <v>2500</v>
      </c>
      <c r="G53" s="2">
        <f>ROUND($E51/($I$6*$G$6)/24,4)</f>
        <v>0.72340000000000004</v>
      </c>
      <c r="H53" s="2">
        <f>ROUND($E56/($I$6*$G$6)/24,4)</f>
        <v>4.3403</v>
      </c>
      <c r="I53" s="2">
        <f>ROUND($E58/($I$6*$G$6)/24,4)</f>
        <v>5.7869999999999999</v>
      </c>
      <c r="L53" s="3">
        <v>10020005</v>
      </c>
      <c r="M53" s="3">
        <v>2</v>
      </c>
      <c r="N53" s="3">
        <v>50</v>
      </c>
      <c r="O53" s="3">
        <v>0</v>
      </c>
      <c r="P53" s="2">
        <v>10000</v>
      </c>
      <c r="Q53" s="2" t="str">
        <f t="shared" si="0"/>
        <v>3006_6,3007_6,3008_6</v>
      </c>
      <c r="R53" s="3">
        <f t="shared" si="3"/>
        <v>5000</v>
      </c>
      <c r="S53" s="3">
        <f t="shared" si="11"/>
        <v>18</v>
      </c>
    </row>
    <row r="54" spans="2:19">
      <c r="B54" s="2">
        <v>3</v>
      </c>
      <c r="C54">
        <v>75</v>
      </c>
      <c r="D54">
        <v>0</v>
      </c>
      <c r="E54" s="2">
        <f t="shared" si="12"/>
        <v>10000</v>
      </c>
      <c r="F54" s="2">
        <f>IF((F53-F52+F53)&gt;=5000,"5000",(F53-F52+F53))</f>
        <v>2500</v>
      </c>
      <c r="G54" s="2">
        <f>ROUND($E51/($J$6*$G$6)/24,4)</f>
        <v>0.66769999999999996</v>
      </c>
      <c r="H54" s="2">
        <f>ROUND($E56/($J$6*$G$6)/24,4)</f>
        <v>4.0064000000000002</v>
      </c>
      <c r="I54" s="2">
        <f>ROUND($E58/($J$6*$G$6)/24,4)</f>
        <v>5.3418999999999999</v>
      </c>
      <c r="L54" s="3">
        <v>10020005</v>
      </c>
      <c r="M54" s="3">
        <v>3</v>
      </c>
      <c r="N54" s="3">
        <v>75</v>
      </c>
      <c r="O54" s="3">
        <v>0</v>
      </c>
      <c r="P54" s="2">
        <v>15000</v>
      </c>
      <c r="Q54" s="2" t="str">
        <f t="shared" si="0"/>
        <v>3006_8,3007_8,3008_8</v>
      </c>
      <c r="R54" s="3">
        <f t="shared" si="3"/>
        <v>10000</v>
      </c>
      <c r="S54" s="3">
        <f t="shared" si="11"/>
        <v>24</v>
      </c>
    </row>
    <row r="55" spans="2:19">
      <c r="B55" s="2">
        <v>4</v>
      </c>
      <c r="C55">
        <v>100</v>
      </c>
      <c r="D55">
        <v>0</v>
      </c>
      <c r="E55" s="2">
        <f t="shared" si="12"/>
        <v>12500</v>
      </c>
      <c r="F55" s="2">
        <f>IF((F54-F53+F54)&gt;=5000,"5000",(F54-F53+F54))</f>
        <v>2500</v>
      </c>
      <c r="G55" s="2">
        <f>ROUND($E51/($K$6*$G$6)/24,4)</f>
        <v>0.57869999999999999</v>
      </c>
      <c r="H55" s="2">
        <f>ROUND($E56/($K$6*$G$6)/24,4)</f>
        <v>3.4722</v>
      </c>
      <c r="I55" s="2">
        <f>ROUND($E58/($K$6*$G$6)/24,4)</f>
        <v>4.6295999999999999</v>
      </c>
      <c r="J55" s="2">
        <f>ROUND($E60/($K$6*$G$6)/24,4)</f>
        <v>5.7869999999999999</v>
      </c>
      <c r="L55" s="3">
        <v>10020005</v>
      </c>
      <c r="M55" s="3">
        <v>4</v>
      </c>
      <c r="N55" s="3">
        <v>100</v>
      </c>
      <c r="O55" s="3">
        <v>0</v>
      </c>
      <c r="P55" s="2">
        <v>20000</v>
      </c>
      <c r="Q55" s="2" t="str">
        <f t="shared" si="0"/>
        <v>3006_10,3007_10,3008_10</v>
      </c>
      <c r="R55" s="3">
        <f t="shared" si="3"/>
        <v>15000</v>
      </c>
      <c r="S55" s="3">
        <f t="shared" si="11"/>
        <v>30</v>
      </c>
    </row>
    <row r="56" spans="2:19">
      <c r="B56" s="2">
        <v>5</v>
      </c>
      <c r="C56">
        <v>125</v>
      </c>
      <c r="D56">
        <v>0</v>
      </c>
      <c r="E56" s="2">
        <f t="shared" si="12"/>
        <v>15000</v>
      </c>
      <c r="F56" s="2">
        <f>IF((F55-F54+F55)&gt;=5000,"5000",(F55-F54+F55))</f>
        <v>2500</v>
      </c>
      <c r="G56" s="2"/>
      <c r="I56"/>
      <c r="J56"/>
      <c r="L56" s="3">
        <v>10020005</v>
      </c>
      <c r="M56" s="3">
        <v>5</v>
      </c>
      <c r="N56" s="3">
        <v>125</v>
      </c>
      <c r="O56" s="3">
        <v>0</v>
      </c>
      <c r="P56" s="2">
        <v>25000</v>
      </c>
      <c r="Q56" s="2" t="str">
        <f t="shared" si="0"/>
        <v>3006_12,3007_12,3008_11</v>
      </c>
      <c r="R56" s="3">
        <f t="shared" si="3"/>
        <v>20000</v>
      </c>
      <c r="S56" s="3">
        <f t="shared" si="11"/>
        <v>35</v>
      </c>
    </row>
    <row r="57" spans="2:19">
      <c r="B57" s="2">
        <v>6</v>
      </c>
      <c r="C57">
        <v>150</v>
      </c>
      <c r="D57">
        <v>0</v>
      </c>
      <c r="E57" s="2">
        <f t="shared" si="12"/>
        <v>17500</v>
      </c>
      <c r="F57" s="2">
        <f>F56</f>
        <v>2500</v>
      </c>
      <c r="G57" s="2"/>
      <c r="I57"/>
      <c r="J57"/>
      <c r="L57" s="3">
        <v>10020005</v>
      </c>
      <c r="M57" s="3">
        <v>6</v>
      </c>
      <c r="N57" s="3">
        <v>150</v>
      </c>
      <c r="O57" s="3">
        <v>0</v>
      </c>
      <c r="P57" s="2">
        <v>30000</v>
      </c>
      <c r="Q57" s="2" t="str">
        <f t="shared" si="0"/>
        <v>3006_14,3007_14,3008_13</v>
      </c>
      <c r="R57" s="3">
        <f t="shared" si="3"/>
        <v>25000</v>
      </c>
      <c r="S57" s="3">
        <f t="shared" si="11"/>
        <v>41</v>
      </c>
    </row>
    <row r="58" spans="2:19">
      <c r="B58" s="2">
        <v>7</v>
      </c>
      <c r="C58">
        <v>175</v>
      </c>
      <c r="D58">
        <v>0</v>
      </c>
      <c r="E58" s="2">
        <f t="shared" si="12"/>
        <v>20000</v>
      </c>
      <c r="F58" s="2">
        <f>F57</f>
        <v>2500</v>
      </c>
      <c r="G58" s="2"/>
      <c r="I58"/>
      <c r="J58"/>
      <c r="L58" s="3">
        <v>10020005</v>
      </c>
      <c r="M58" s="3">
        <v>7</v>
      </c>
      <c r="N58" s="3">
        <v>175</v>
      </c>
      <c r="O58" s="3">
        <v>0</v>
      </c>
      <c r="P58" s="2">
        <v>35000</v>
      </c>
      <c r="Q58" s="2" t="str">
        <f t="shared" si="0"/>
        <v>3006_16,3007_15,3008_15</v>
      </c>
      <c r="R58" s="3">
        <f t="shared" si="3"/>
        <v>30000</v>
      </c>
      <c r="S58" s="3">
        <f t="shared" si="11"/>
        <v>46</v>
      </c>
    </row>
    <row r="59" spans="2:19">
      <c r="B59" s="2">
        <v>8</v>
      </c>
      <c r="C59">
        <v>200</v>
      </c>
      <c r="D59">
        <v>0</v>
      </c>
      <c r="E59" s="2">
        <f t="shared" si="12"/>
        <v>22500</v>
      </c>
      <c r="F59" s="2">
        <f>F58</f>
        <v>2500</v>
      </c>
      <c r="G59" s="2"/>
      <c r="I59"/>
      <c r="J59"/>
      <c r="L59" s="3">
        <v>10020005</v>
      </c>
      <c r="M59" s="3">
        <v>8</v>
      </c>
      <c r="N59" s="3">
        <v>200</v>
      </c>
      <c r="O59" s="3">
        <v>0</v>
      </c>
      <c r="P59" s="2">
        <v>40000</v>
      </c>
      <c r="Q59" s="2" t="str">
        <f t="shared" si="0"/>
        <v>3006_18,3007_17,3008_17</v>
      </c>
      <c r="R59" s="3">
        <f t="shared" si="3"/>
        <v>35000</v>
      </c>
      <c r="S59" s="3">
        <f t="shared" si="11"/>
        <v>52</v>
      </c>
    </row>
    <row r="60" spans="2:19">
      <c r="B60" s="2">
        <v>9</v>
      </c>
      <c r="C60">
        <v>225</v>
      </c>
      <c r="D60">
        <v>0</v>
      </c>
      <c r="E60" s="2">
        <f t="shared" si="12"/>
        <v>25000</v>
      </c>
      <c r="F60" s="2"/>
      <c r="G60" s="2"/>
      <c r="I60"/>
      <c r="J60"/>
      <c r="L60" s="3">
        <v>10020005</v>
      </c>
      <c r="M60" s="3">
        <v>9</v>
      </c>
      <c r="N60" s="3">
        <v>225</v>
      </c>
      <c r="O60" s="3">
        <v>0</v>
      </c>
      <c r="P60" s="2">
        <v>45000</v>
      </c>
      <c r="Q60" s="2" t="str">
        <f t="shared" si="0"/>
        <v>3006_19,3007_19,3008_19</v>
      </c>
      <c r="R60" s="3">
        <f t="shared" si="3"/>
        <v>40000</v>
      </c>
      <c r="S60" s="3">
        <f t="shared" si="11"/>
        <v>57</v>
      </c>
    </row>
    <row r="61" spans="2:19">
      <c r="B61" s="2">
        <v>10</v>
      </c>
      <c r="C61">
        <v>250</v>
      </c>
      <c r="D61">
        <v>0</v>
      </c>
      <c r="E61" s="2">
        <v>0</v>
      </c>
      <c r="F61" s="2"/>
      <c r="G61" s="2"/>
      <c r="I61"/>
      <c r="J61"/>
      <c r="L61" s="3">
        <v>10020005</v>
      </c>
      <c r="M61" s="3">
        <v>10</v>
      </c>
      <c r="N61" s="3">
        <v>250</v>
      </c>
      <c r="O61" s="3">
        <v>0</v>
      </c>
      <c r="P61" s="2">
        <v>0</v>
      </c>
      <c r="Q61" s="2" t="str">
        <f t="shared" si="0"/>
        <v/>
      </c>
      <c r="R61" s="3">
        <f t="shared" si="3"/>
        <v>45000</v>
      </c>
      <c r="S61" s="3">
        <f t="shared" si="6"/>
        <v>0</v>
      </c>
    </row>
    <row r="62" spans="2:19">
      <c r="B62" s="2">
        <v>0</v>
      </c>
      <c r="C62">
        <v>0</v>
      </c>
      <c r="D62">
        <v>0</v>
      </c>
      <c r="E62" s="2">
        <f>IF(((C63+D63)*2*50)&gt;=5000,"5000",((C63+D63)*2*50))</f>
        <v>3000</v>
      </c>
      <c r="F62" s="2">
        <f>E62</f>
        <v>3000</v>
      </c>
      <c r="G62" s="2">
        <v>1</v>
      </c>
      <c r="H62" s="2">
        <v>6</v>
      </c>
      <c r="I62" s="2">
        <v>8</v>
      </c>
      <c r="J62" s="2">
        <v>10</v>
      </c>
      <c r="L62" s="3">
        <v>10020006</v>
      </c>
      <c r="M62" s="3">
        <v>0</v>
      </c>
      <c r="N62" s="3">
        <v>0</v>
      </c>
      <c r="O62" s="3">
        <v>0</v>
      </c>
      <c r="P62" s="2">
        <v>3000</v>
      </c>
      <c r="Q62" s="2" t="str">
        <f t="shared" si="0"/>
        <v>3006_3,3007_2,3008_2</v>
      </c>
      <c r="R62" s="3">
        <f t="shared" si="3"/>
        <v>0</v>
      </c>
      <c r="S62" s="3">
        <f>ROUND((N63+O63)/(4*(1+M63%)),0)</f>
        <v>7</v>
      </c>
    </row>
    <row r="63" spans="2:19">
      <c r="B63" s="2">
        <v>1</v>
      </c>
      <c r="C63">
        <v>30</v>
      </c>
      <c r="D63">
        <v>0</v>
      </c>
      <c r="E63" s="2">
        <f t="shared" ref="E63:E71" si="13">IF((E62+F62)&gt;=50000,"50000",(E62+F62))</f>
        <v>6000</v>
      </c>
      <c r="F63" s="2">
        <f>F62</f>
        <v>3000</v>
      </c>
      <c r="G63" s="2">
        <f>ROUND($E62/($H$6*$G$6)/24,4)</f>
        <v>1.0417000000000001</v>
      </c>
      <c r="H63" s="2">
        <f>ROUND($E67/($H$6*$G$6)/24,4)</f>
        <v>6.25</v>
      </c>
      <c r="L63" s="3">
        <v>10020006</v>
      </c>
      <c r="M63" s="3">
        <v>1</v>
      </c>
      <c r="N63" s="3">
        <v>30</v>
      </c>
      <c r="O63" s="3">
        <v>0</v>
      </c>
      <c r="P63" s="2">
        <v>6000</v>
      </c>
      <c r="Q63" s="2" t="str">
        <f t="shared" si="0"/>
        <v>3006_5,3007_5,3008_5</v>
      </c>
      <c r="R63" s="3">
        <f t="shared" si="3"/>
        <v>3000</v>
      </c>
      <c r="S63" s="3">
        <f t="shared" ref="S63:S71" si="14">ROUND((N64+O64)/(4*(1+M64%)),0)</f>
        <v>15</v>
      </c>
    </row>
    <row r="64" spans="2:19">
      <c r="B64" s="2">
        <v>2</v>
      </c>
      <c r="C64">
        <v>60</v>
      </c>
      <c r="D64">
        <v>0</v>
      </c>
      <c r="E64" s="2">
        <f t="shared" si="13"/>
        <v>9000</v>
      </c>
      <c r="F64" s="2">
        <f>IF((F63-F62+F63)&gt;=5000,"5000",(F63-F62+F63))</f>
        <v>3000</v>
      </c>
      <c r="G64" s="2">
        <f>ROUND($E62/($I$6*$G$6)/24,4)</f>
        <v>0.86809999999999998</v>
      </c>
      <c r="H64" s="2">
        <f>ROUND($E67/($I$6*$G$6)/24,4)</f>
        <v>5.2083000000000004</v>
      </c>
      <c r="I64" s="2">
        <f>ROUND($E69/($I$6*$G$6)/24,4)</f>
        <v>6.9443999999999999</v>
      </c>
      <c r="L64" s="3">
        <v>10020006</v>
      </c>
      <c r="M64" s="3">
        <v>2</v>
      </c>
      <c r="N64" s="3">
        <v>60</v>
      </c>
      <c r="O64" s="3">
        <v>0</v>
      </c>
      <c r="P64" s="2">
        <v>11000</v>
      </c>
      <c r="Q64" s="2" t="str">
        <f t="shared" si="0"/>
        <v>3006_8,3007_7,3008_7</v>
      </c>
      <c r="R64" s="3">
        <f t="shared" si="3"/>
        <v>6000</v>
      </c>
      <c r="S64" s="3">
        <f t="shared" si="14"/>
        <v>22</v>
      </c>
    </row>
    <row r="65" spans="2:19">
      <c r="B65" s="2">
        <v>3</v>
      </c>
      <c r="C65">
        <v>90</v>
      </c>
      <c r="D65">
        <v>0</v>
      </c>
      <c r="E65" s="2">
        <f t="shared" si="13"/>
        <v>12000</v>
      </c>
      <c r="F65" s="2">
        <f>IF((F64-F63+F64)&gt;=5000,"5000",(F64-F63+F64))</f>
        <v>3000</v>
      </c>
      <c r="G65" s="2">
        <f>ROUND($E62/($J$6*$G$6)/24,4)</f>
        <v>0.80130000000000001</v>
      </c>
      <c r="H65" s="2">
        <f>ROUND($E67/($J$6*$G$6)/24,4)</f>
        <v>4.8076999999999996</v>
      </c>
      <c r="I65" s="2">
        <f>ROUND($E69/($J$6*$G$6)/24,4)</f>
        <v>6.4103000000000003</v>
      </c>
      <c r="L65" s="3">
        <v>10020006</v>
      </c>
      <c r="M65" s="3">
        <v>3</v>
      </c>
      <c r="N65" s="3">
        <v>90</v>
      </c>
      <c r="O65" s="3">
        <v>0</v>
      </c>
      <c r="P65" s="2">
        <v>16000</v>
      </c>
      <c r="Q65" s="2" t="str">
        <f t="shared" si="0"/>
        <v>3006_10,3007_10,3008_9</v>
      </c>
      <c r="R65" s="3">
        <f t="shared" si="3"/>
        <v>11000</v>
      </c>
      <c r="S65" s="3">
        <f t="shared" si="14"/>
        <v>29</v>
      </c>
    </row>
    <row r="66" spans="2:19">
      <c r="B66" s="2">
        <v>4</v>
      </c>
      <c r="C66">
        <v>120</v>
      </c>
      <c r="D66">
        <v>0</v>
      </c>
      <c r="E66" s="2">
        <f t="shared" si="13"/>
        <v>15000</v>
      </c>
      <c r="F66" s="2">
        <f>IF((F65-F64+F65)&gt;=5000,"5000",(F65-F64+F65))</f>
        <v>3000</v>
      </c>
      <c r="G66" s="2">
        <f>ROUND($E62/($K$6*$G$6)/24,4)</f>
        <v>0.69440000000000002</v>
      </c>
      <c r="H66" s="2">
        <f>ROUND($E67/($K$6*$G$6)/24,4)</f>
        <v>4.1666999999999996</v>
      </c>
      <c r="I66" s="2">
        <f>ROUND($E69/($K$6*$G$6)/24,4)</f>
        <v>5.5556000000000001</v>
      </c>
      <c r="J66" s="2">
        <f>ROUND($E71/($K$6*$G$6)/24,4)</f>
        <v>6.9443999999999999</v>
      </c>
      <c r="L66" s="3">
        <v>10020006</v>
      </c>
      <c r="M66" s="3">
        <v>4</v>
      </c>
      <c r="N66" s="3">
        <v>120</v>
      </c>
      <c r="O66" s="3">
        <v>0</v>
      </c>
      <c r="P66" s="2">
        <v>21000</v>
      </c>
      <c r="Q66" s="2" t="str">
        <f t="shared" si="0"/>
        <v>3006_12,3007_12,3008_12</v>
      </c>
      <c r="R66" s="3">
        <f t="shared" si="3"/>
        <v>16000</v>
      </c>
      <c r="S66" s="3">
        <f t="shared" si="14"/>
        <v>36</v>
      </c>
    </row>
    <row r="67" spans="2:19">
      <c r="B67" s="2">
        <v>5</v>
      </c>
      <c r="C67">
        <v>150</v>
      </c>
      <c r="D67">
        <v>0</v>
      </c>
      <c r="E67" s="2">
        <f t="shared" si="13"/>
        <v>18000</v>
      </c>
      <c r="F67" s="2">
        <f>IF((F66-F65+F66)&gt;=5000,"5000",(F66-F65+F66))</f>
        <v>3000</v>
      </c>
      <c r="G67" s="2"/>
      <c r="I67"/>
      <c r="J67"/>
      <c r="L67" s="3">
        <v>10020006</v>
      </c>
      <c r="M67" s="3">
        <v>5</v>
      </c>
      <c r="N67" s="3">
        <v>150</v>
      </c>
      <c r="O67" s="3">
        <v>0</v>
      </c>
      <c r="P67" s="2">
        <v>26000</v>
      </c>
      <c r="Q67" s="2" t="str">
        <f t="shared" si="0"/>
        <v>3006_14,3007_14,3008_14</v>
      </c>
      <c r="R67" s="3">
        <f t="shared" si="3"/>
        <v>21000</v>
      </c>
      <c r="S67" s="3">
        <f t="shared" si="14"/>
        <v>42</v>
      </c>
    </row>
    <row r="68" spans="2:19">
      <c r="B68" s="2">
        <v>6</v>
      </c>
      <c r="C68">
        <v>180</v>
      </c>
      <c r="D68">
        <v>0</v>
      </c>
      <c r="E68" s="2">
        <f t="shared" si="13"/>
        <v>21000</v>
      </c>
      <c r="F68" s="2">
        <f>F67</f>
        <v>3000</v>
      </c>
      <c r="G68" s="2"/>
      <c r="I68"/>
      <c r="J68"/>
      <c r="L68" s="3">
        <v>10020006</v>
      </c>
      <c r="M68" s="3">
        <v>6</v>
      </c>
      <c r="N68" s="3">
        <v>180</v>
      </c>
      <c r="O68" s="3">
        <v>0</v>
      </c>
      <c r="P68" s="2">
        <v>31000</v>
      </c>
      <c r="Q68" s="2" t="str">
        <f t="shared" si="0"/>
        <v>3006_17,3007_16,3008_16</v>
      </c>
      <c r="R68" s="3">
        <f t="shared" si="3"/>
        <v>26000</v>
      </c>
      <c r="S68" s="3">
        <f t="shared" si="14"/>
        <v>49</v>
      </c>
    </row>
    <row r="69" spans="2:19">
      <c r="B69" s="2">
        <v>7</v>
      </c>
      <c r="C69">
        <v>210</v>
      </c>
      <c r="D69">
        <v>0</v>
      </c>
      <c r="E69" s="2">
        <f t="shared" si="13"/>
        <v>24000</v>
      </c>
      <c r="F69" s="2">
        <f>F68</f>
        <v>3000</v>
      </c>
      <c r="G69" s="2"/>
      <c r="I69"/>
      <c r="J69"/>
      <c r="L69" s="3">
        <v>10020006</v>
      </c>
      <c r="M69" s="3">
        <v>7</v>
      </c>
      <c r="N69" s="3">
        <v>210</v>
      </c>
      <c r="O69" s="3">
        <v>0</v>
      </c>
      <c r="P69" s="2">
        <v>36000</v>
      </c>
      <c r="Q69" s="2" t="str">
        <f t="shared" si="0"/>
        <v>3006_19,3007_19,3008_18</v>
      </c>
      <c r="R69" s="3">
        <f t="shared" si="3"/>
        <v>31000</v>
      </c>
      <c r="S69" s="3">
        <f t="shared" si="14"/>
        <v>56</v>
      </c>
    </row>
    <row r="70" spans="2:19">
      <c r="B70" s="2">
        <v>8</v>
      </c>
      <c r="C70">
        <v>240</v>
      </c>
      <c r="D70">
        <v>0</v>
      </c>
      <c r="E70" s="2">
        <f t="shared" si="13"/>
        <v>27000</v>
      </c>
      <c r="F70" s="2">
        <f>F69</f>
        <v>3000</v>
      </c>
      <c r="G70" s="2"/>
      <c r="I70"/>
      <c r="J70"/>
      <c r="L70" s="3">
        <v>10020006</v>
      </c>
      <c r="M70" s="3">
        <v>8</v>
      </c>
      <c r="N70" s="3">
        <v>240</v>
      </c>
      <c r="O70" s="3">
        <v>0</v>
      </c>
      <c r="P70" s="2">
        <v>41000</v>
      </c>
      <c r="Q70" s="2" t="str">
        <f t="shared" si="0"/>
        <v>3006_21,3007_21,3008_20</v>
      </c>
      <c r="R70" s="3">
        <f t="shared" si="3"/>
        <v>36000</v>
      </c>
      <c r="S70" s="3">
        <f t="shared" si="14"/>
        <v>62</v>
      </c>
    </row>
    <row r="71" spans="2:19">
      <c r="B71" s="2">
        <v>9</v>
      </c>
      <c r="C71">
        <v>270</v>
      </c>
      <c r="D71">
        <v>0</v>
      </c>
      <c r="E71" s="2">
        <f t="shared" si="13"/>
        <v>30000</v>
      </c>
      <c r="F71" s="2"/>
      <c r="G71" s="2"/>
      <c r="I71"/>
      <c r="J71"/>
      <c r="L71" s="3">
        <v>10020006</v>
      </c>
      <c r="M71" s="3">
        <v>9</v>
      </c>
      <c r="N71" s="3">
        <v>270</v>
      </c>
      <c r="O71" s="3">
        <v>0</v>
      </c>
      <c r="P71" s="2">
        <v>46000</v>
      </c>
      <c r="Q71" s="2" t="str">
        <f t="shared" si="0"/>
        <v>3006_23,3007_23,3008_22</v>
      </c>
      <c r="R71" s="3">
        <f t="shared" si="3"/>
        <v>41000</v>
      </c>
      <c r="S71" s="3">
        <f t="shared" si="14"/>
        <v>68</v>
      </c>
    </row>
    <row r="72" spans="2:19">
      <c r="B72" s="2">
        <v>10</v>
      </c>
      <c r="C72">
        <v>300</v>
      </c>
      <c r="D72">
        <v>0</v>
      </c>
      <c r="E72" s="2">
        <v>0</v>
      </c>
      <c r="F72" s="2"/>
      <c r="G72" s="2"/>
      <c r="I72"/>
      <c r="J72"/>
      <c r="L72" s="3">
        <v>10020006</v>
      </c>
      <c r="M72" s="3">
        <v>10</v>
      </c>
      <c r="N72" s="3">
        <v>300</v>
      </c>
      <c r="O72" s="3">
        <v>0</v>
      </c>
      <c r="P72" s="2">
        <v>0</v>
      </c>
      <c r="Q72" s="2" t="str">
        <f t="shared" ref="Q72:Q135" si="15">IF(S72&gt;2,IF(MOD(S72,3),IF(MOD(S72+1,3),"3006_"&amp;(S72+2)/3&amp;","&amp;"3007_"&amp;(S72+2)/3-1&amp;","&amp;"3008_"&amp;(S72+2)/3-1,"3006_"&amp;(S72+1)/3&amp;","&amp;"3007_"&amp;(S72+1)/3&amp;","&amp;"3008_"&amp;(S72+1)/3-1),"3006_"&amp;(S72)/3&amp;","&amp;"3007_"&amp;(S72)/3&amp;","&amp;"3008_"&amp;(S72)/3),IF(MOD(S72,3),IF(MOD(S72+1,3),"3006_"&amp;(S72+2)/3,"3006_"&amp;(S72+1)/3&amp;","&amp;"3007_"&amp;(S72+1)/3),""))</f>
        <v/>
      </c>
      <c r="R72" s="3">
        <f t="shared" si="3"/>
        <v>46000</v>
      </c>
      <c r="S72" s="3">
        <f t="shared" ref="S72:S127" si="16">(N73+O73)/2.5</f>
        <v>0</v>
      </c>
    </row>
    <row r="73" spans="2:19">
      <c r="B73" s="2">
        <v>0</v>
      </c>
      <c r="C73">
        <v>0</v>
      </c>
      <c r="D73">
        <v>0</v>
      </c>
      <c r="E73" s="2">
        <f>IF(((C74+D74)*2*50)&gt;=5000,"5000",((C74+D74)*2*50))</f>
        <v>1500</v>
      </c>
      <c r="F73" s="2">
        <f>E73</f>
        <v>1500</v>
      </c>
      <c r="G73" s="2">
        <v>1</v>
      </c>
      <c r="H73" s="2">
        <v>6</v>
      </c>
      <c r="I73" s="2">
        <v>8</v>
      </c>
      <c r="J73" s="2">
        <v>10</v>
      </c>
      <c r="L73" s="3">
        <v>10020007</v>
      </c>
      <c r="M73" s="3">
        <v>0</v>
      </c>
      <c r="N73" s="3">
        <v>0</v>
      </c>
      <c r="O73" s="3">
        <v>0</v>
      </c>
      <c r="P73" s="2">
        <v>500</v>
      </c>
      <c r="Q73" s="2" t="str">
        <f t="shared" si="15"/>
        <v>3006_1</v>
      </c>
      <c r="R73" s="3">
        <f t="shared" ref="R73:R136" si="17">P72</f>
        <v>0</v>
      </c>
      <c r="S73" s="3">
        <f>ROUND((N74+O74)/(5*(1+M74%)),0)</f>
        <v>1</v>
      </c>
    </row>
    <row r="74" spans="2:19">
      <c r="B74" s="2">
        <v>1</v>
      </c>
      <c r="C74">
        <v>0</v>
      </c>
      <c r="D74">
        <v>15</v>
      </c>
      <c r="E74" s="2">
        <f>IF((E73+F73)&gt;=50000,"50000",(E73+F73))</f>
        <v>3000</v>
      </c>
      <c r="F74" s="2">
        <f>F73</f>
        <v>1500</v>
      </c>
      <c r="G74" s="2">
        <f>ROUND($E73/($H$6*$G$6)/24,4)</f>
        <v>0.52080000000000004</v>
      </c>
      <c r="H74" s="2">
        <f>ROUND($E78/($H$6*$G$6)/24,4)</f>
        <v>3.125</v>
      </c>
      <c r="L74" s="3">
        <v>10020007</v>
      </c>
      <c r="M74" s="3">
        <v>1</v>
      </c>
      <c r="N74" s="3">
        <v>0</v>
      </c>
      <c r="O74" s="3">
        <v>5</v>
      </c>
      <c r="P74" s="2">
        <v>1000</v>
      </c>
      <c r="Q74" s="2" t="str">
        <f t="shared" si="15"/>
        <v>3006_1,3007_1</v>
      </c>
      <c r="R74" s="3">
        <f t="shared" si="17"/>
        <v>500</v>
      </c>
      <c r="S74" s="3">
        <f t="shared" ref="S74:S82" si="18">ROUND((N75+O75)/(5*(1+M75%)),0)</f>
        <v>2</v>
      </c>
    </row>
    <row r="75" spans="2:19">
      <c r="B75" s="2">
        <v>2</v>
      </c>
      <c r="C75">
        <v>0</v>
      </c>
      <c r="D75">
        <v>30</v>
      </c>
      <c r="E75" s="2">
        <f t="shared" ref="E75:E82" si="19">IF((E74+F74)&gt;=50000,"50000",(E74+F74))</f>
        <v>4500</v>
      </c>
      <c r="F75" s="2">
        <f>IF((F74-F73+F74)&gt;=5000,"5000",(F74-F73+F74))</f>
        <v>1500</v>
      </c>
      <c r="G75" s="2">
        <f>ROUND($E73/($I$6*$G$6)/24,4)</f>
        <v>0.434</v>
      </c>
      <c r="H75" s="2">
        <f>ROUND($E78/($I$6*$G$6)/24,4)</f>
        <v>2.6042000000000001</v>
      </c>
      <c r="I75" s="2">
        <f>ROUND($E80/($I$6*$G$6)/24,4)</f>
        <v>3.4722</v>
      </c>
      <c r="L75" s="3">
        <v>10020007</v>
      </c>
      <c r="M75" s="3">
        <v>2</v>
      </c>
      <c r="N75" s="3">
        <v>0</v>
      </c>
      <c r="O75" s="3">
        <v>10</v>
      </c>
      <c r="P75" s="2">
        <v>2000</v>
      </c>
      <c r="Q75" s="2" t="str">
        <f t="shared" si="15"/>
        <v>3006_1,3007_1,3008_1</v>
      </c>
      <c r="R75" s="3">
        <f t="shared" si="17"/>
        <v>1000</v>
      </c>
      <c r="S75" s="3">
        <f t="shared" si="18"/>
        <v>3</v>
      </c>
    </row>
    <row r="76" spans="2:19">
      <c r="B76" s="2">
        <v>3</v>
      </c>
      <c r="C76">
        <v>0</v>
      </c>
      <c r="D76">
        <v>45</v>
      </c>
      <c r="E76" s="2">
        <f t="shared" si="19"/>
        <v>6000</v>
      </c>
      <c r="F76" s="2">
        <f>IF((F75-F74+F75)&gt;=5000,"5000",(F75-F74+F75))</f>
        <v>1500</v>
      </c>
      <c r="G76" s="2">
        <f>ROUND($E73/($J$6*$G$6)/24,4)</f>
        <v>0.40060000000000001</v>
      </c>
      <c r="H76" s="2">
        <f>ROUND($E78/($J$6*$G$6)/24,4)</f>
        <v>2.4037999999999999</v>
      </c>
      <c r="I76" s="2">
        <f>ROUND($E80/($J$6*$G$6)/24,4)</f>
        <v>3.2050999999999998</v>
      </c>
      <c r="L76" s="3">
        <v>10020007</v>
      </c>
      <c r="M76" s="3">
        <v>3</v>
      </c>
      <c r="N76" s="3">
        <v>0</v>
      </c>
      <c r="O76" s="3">
        <v>15</v>
      </c>
      <c r="P76" s="2">
        <v>3500</v>
      </c>
      <c r="Q76" s="2" t="str">
        <f t="shared" si="15"/>
        <v>3006_2,3007_1,3008_1</v>
      </c>
      <c r="R76" s="3">
        <f t="shared" si="17"/>
        <v>2000</v>
      </c>
      <c r="S76" s="3">
        <f t="shared" si="18"/>
        <v>4</v>
      </c>
    </row>
    <row r="77" spans="2:19">
      <c r="B77" s="2">
        <v>4</v>
      </c>
      <c r="C77">
        <v>0</v>
      </c>
      <c r="D77">
        <v>60</v>
      </c>
      <c r="E77" s="2">
        <f t="shared" si="19"/>
        <v>7500</v>
      </c>
      <c r="F77" s="2">
        <f>IF((F76-F75+F76)&gt;=5000,"5000",(F76-F75+F76))</f>
        <v>1500</v>
      </c>
      <c r="G77" s="2">
        <f>ROUND($E73/($K$6*$G$6)/24,4)</f>
        <v>0.34720000000000001</v>
      </c>
      <c r="H77" s="2">
        <f>ROUND($E78/($K$6*$G$6)/24,4)</f>
        <v>2.0832999999999999</v>
      </c>
      <c r="I77" s="2">
        <f>ROUND($E80/($K$6*$G$6)/24,4)</f>
        <v>2.7778</v>
      </c>
      <c r="J77" s="2">
        <f>ROUND($E82/($K$6*$G$6)/24,4)</f>
        <v>3.4722</v>
      </c>
      <c r="L77" s="3">
        <v>10020007</v>
      </c>
      <c r="M77" s="3">
        <v>4</v>
      </c>
      <c r="N77" s="3">
        <v>0</v>
      </c>
      <c r="O77" s="3">
        <v>20</v>
      </c>
      <c r="P77" s="2">
        <v>5500</v>
      </c>
      <c r="Q77" s="2" t="str">
        <f t="shared" si="15"/>
        <v>3006_2,3007_2,3008_1</v>
      </c>
      <c r="R77" s="3">
        <f t="shared" si="17"/>
        <v>3500</v>
      </c>
      <c r="S77" s="3">
        <f t="shared" si="18"/>
        <v>5</v>
      </c>
    </row>
    <row r="78" spans="2:19">
      <c r="B78" s="2">
        <v>5</v>
      </c>
      <c r="C78">
        <v>0</v>
      </c>
      <c r="D78">
        <v>75</v>
      </c>
      <c r="E78" s="2">
        <f t="shared" si="19"/>
        <v>9000</v>
      </c>
      <c r="F78" s="2">
        <f>IF((F77-F76+F77)&gt;=5000,"5000",(F77-F76+F77))</f>
        <v>1500</v>
      </c>
      <c r="G78" s="2"/>
      <c r="I78"/>
      <c r="J78"/>
      <c r="L78" s="3">
        <v>10020007</v>
      </c>
      <c r="M78" s="3">
        <v>5</v>
      </c>
      <c r="N78" s="3">
        <v>0</v>
      </c>
      <c r="O78" s="3">
        <v>25</v>
      </c>
      <c r="P78" s="2">
        <v>8000</v>
      </c>
      <c r="Q78" s="2" t="str">
        <f t="shared" si="15"/>
        <v>3006_2,3007_2,3008_2</v>
      </c>
      <c r="R78" s="3">
        <f t="shared" si="17"/>
        <v>5500</v>
      </c>
      <c r="S78" s="3">
        <f t="shared" si="18"/>
        <v>6</v>
      </c>
    </row>
    <row r="79" spans="2:19">
      <c r="B79" s="2">
        <v>6</v>
      </c>
      <c r="C79">
        <v>0</v>
      </c>
      <c r="D79">
        <v>90</v>
      </c>
      <c r="E79" s="2">
        <f t="shared" si="19"/>
        <v>10500</v>
      </c>
      <c r="F79" s="2">
        <f>F78</f>
        <v>1500</v>
      </c>
      <c r="G79" s="2"/>
      <c r="I79"/>
      <c r="J79"/>
      <c r="L79" s="3">
        <v>10020007</v>
      </c>
      <c r="M79" s="3">
        <v>6</v>
      </c>
      <c r="N79" s="3">
        <v>0</v>
      </c>
      <c r="O79" s="3">
        <v>30</v>
      </c>
      <c r="P79" s="2">
        <v>11000</v>
      </c>
      <c r="Q79" s="2" t="str">
        <f t="shared" si="15"/>
        <v>3006_3,3007_2,3008_2</v>
      </c>
      <c r="R79" s="3">
        <f t="shared" si="17"/>
        <v>8000</v>
      </c>
      <c r="S79" s="3">
        <f t="shared" si="18"/>
        <v>7</v>
      </c>
    </row>
    <row r="80" spans="2:19">
      <c r="B80" s="2">
        <v>7</v>
      </c>
      <c r="C80">
        <v>0</v>
      </c>
      <c r="D80">
        <v>105</v>
      </c>
      <c r="E80" s="2">
        <f t="shared" si="19"/>
        <v>12000</v>
      </c>
      <c r="F80" s="2">
        <f>F79</f>
        <v>1500</v>
      </c>
      <c r="G80" s="2"/>
      <c r="I80"/>
      <c r="J80"/>
      <c r="L80" s="3">
        <v>10020007</v>
      </c>
      <c r="M80" s="3">
        <v>7</v>
      </c>
      <c r="N80" s="3">
        <v>0</v>
      </c>
      <c r="O80" s="3">
        <v>35</v>
      </c>
      <c r="P80" s="2">
        <v>14000</v>
      </c>
      <c r="Q80" s="2" t="str">
        <f t="shared" si="15"/>
        <v>3006_3,3007_2,3008_2</v>
      </c>
      <c r="R80" s="3">
        <f t="shared" si="17"/>
        <v>11000</v>
      </c>
      <c r="S80" s="3">
        <f t="shared" si="18"/>
        <v>7</v>
      </c>
    </row>
    <row r="81" spans="2:19">
      <c r="B81" s="2">
        <v>8</v>
      </c>
      <c r="C81">
        <v>0</v>
      </c>
      <c r="D81">
        <v>120</v>
      </c>
      <c r="E81" s="2">
        <f t="shared" si="19"/>
        <v>13500</v>
      </c>
      <c r="F81" s="2">
        <f>F80</f>
        <v>1500</v>
      </c>
      <c r="G81" s="2"/>
      <c r="I81"/>
      <c r="J81"/>
      <c r="L81" s="3">
        <v>10020007</v>
      </c>
      <c r="M81" s="3">
        <v>8</v>
      </c>
      <c r="N81" s="3">
        <v>0</v>
      </c>
      <c r="O81" s="3">
        <v>40</v>
      </c>
      <c r="P81" s="2">
        <v>17000</v>
      </c>
      <c r="Q81" s="2" t="str">
        <f t="shared" si="15"/>
        <v>3006_3,3007_3,3008_2</v>
      </c>
      <c r="R81" s="3">
        <f t="shared" si="17"/>
        <v>14000</v>
      </c>
      <c r="S81" s="3">
        <f t="shared" si="18"/>
        <v>8</v>
      </c>
    </row>
    <row r="82" spans="2:19">
      <c r="B82" s="2">
        <v>9</v>
      </c>
      <c r="C82">
        <v>0</v>
      </c>
      <c r="D82">
        <v>135</v>
      </c>
      <c r="E82" s="2">
        <f t="shared" si="19"/>
        <v>15000</v>
      </c>
      <c r="F82" s="2"/>
      <c r="G82" s="2"/>
      <c r="I82"/>
      <c r="J82"/>
      <c r="L82" s="3">
        <v>10020007</v>
      </c>
      <c r="M82" s="3">
        <v>9</v>
      </c>
      <c r="N82" s="3">
        <v>0</v>
      </c>
      <c r="O82" s="3">
        <v>45</v>
      </c>
      <c r="P82" s="2">
        <v>20000</v>
      </c>
      <c r="Q82" s="2" t="str">
        <f t="shared" si="15"/>
        <v>3006_3,3007_3,3008_3</v>
      </c>
      <c r="R82" s="3">
        <f t="shared" si="17"/>
        <v>17000</v>
      </c>
      <c r="S82" s="3">
        <f t="shared" si="18"/>
        <v>9</v>
      </c>
    </row>
    <row r="83" spans="2:19">
      <c r="B83" s="2">
        <v>10</v>
      </c>
      <c r="C83">
        <v>0</v>
      </c>
      <c r="D83">
        <v>150</v>
      </c>
      <c r="E83" s="2">
        <v>0</v>
      </c>
      <c r="F83" s="2"/>
      <c r="G83" s="2"/>
      <c r="I83"/>
      <c r="J83"/>
      <c r="L83" s="3">
        <v>10020007</v>
      </c>
      <c r="M83" s="3">
        <v>10</v>
      </c>
      <c r="N83" s="3">
        <v>0</v>
      </c>
      <c r="O83" s="3">
        <v>50</v>
      </c>
      <c r="P83" s="2">
        <v>0</v>
      </c>
      <c r="Q83" s="2" t="str">
        <f t="shared" si="15"/>
        <v/>
      </c>
      <c r="R83" s="3">
        <f t="shared" si="17"/>
        <v>20000</v>
      </c>
      <c r="S83" s="3">
        <v>0</v>
      </c>
    </row>
    <row r="84" spans="2:19">
      <c r="B84" s="2">
        <v>0</v>
      </c>
      <c r="C84">
        <v>0</v>
      </c>
      <c r="D84">
        <v>0</v>
      </c>
      <c r="E84" s="2">
        <f>IF(((C85+D85)*2*50)&gt;=5000,"5000",((C85+D85)*2*50))</f>
        <v>2000</v>
      </c>
      <c r="F84" s="2">
        <f>E84</f>
        <v>2000</v>
      </c>
      <c r="G84" s="2">
        <v>1</v>
      </c>
      <c r="H84" s="2">
        <v>6</v>
      </c>
      <c r="I84" s="2">
        <v>8</v>
      </c>
      <c r="J84" s="2">
        <v>10</v>
      </c>
      <c r="L84" s="3">
        <v>10020008</v>
      </c>
      <c r="M84" s="3">
        <v>0</v>
      </c>
      <c r="N84" s="3">
        <v>0</v>
      </c>
      <c r="O84" s="3">
        <v>0</v>
      </c>
      <c r="P84" s="2">
        <v>1000</v>
      </c>
      <c r="Q84" s="2" t="str">
        <f t="shared" si="15"/>
        <v>3006_1,3007_1</v>
      </c>
      <c r="R84" s="3">
        <f t="shared" si="17"/>
        <v>0</v>
      </c>
      <c r="S84" s="3">
        <f>ROUND((N85+O85)/(5*(1+M85%)),0)</f>
        <v>2</v>
      </c>
    </row>
    <row r="85" spans="2:19">
      <c r="B85" s="2">
        <v>1</v>
      </c>
      <c r="C85">
        <v>0</v>
      </c>
      <c r="D85">
        <v>20</v>
      </c>
      <c r="E85" s="2">
        <f t="shared" ref="E85:E93" si="20">IF((E84+F84)&gt;=50000,"50000",(E84+F84))</f>
        <v>4000</v>
      </c>
      <c r="F85" s="2">
        <f>F84</f>
        <v>2000</v>
      </c>
      <c r="G85" s="2">
        <f>ROUND($E84/($H$6*$G$6)/24,4)</f>
        <v>0.69440000000000002</v>
      </c>
      <c r="H85" s="2">
        <f>ROUND($E89/($H$6*$G$6)/24,4)</f>
        <v>4.1666999999999996</v>
      </c>
      <c r="L85" s="3">
        <v>10020008</v>
      </c>
      <c r="M85" s="3">
        <v>1</v>
      </c>
      <c r="N85" s="3">
        <v>0</v>
      </c>
      <c r="O85" s="3">
        <v>10</v>
      </c>
      <c r="P85" s="2">
        <v>2000</v>
      </c>
      <c r="Q85" s="2" t="str">
        <f t="shared" si="15"/>
        <v>3006_2,3007_1,3008_1</v>
      </c>
      <c r="R85" s="3">
        <f t="shared" si="17"/>
        <v>1000</v>
      </c>
      <c r="S85" s="3">
        <f t="shared" ref="S85:S93" si="21">ROUND((N86+O86)/(5*(1+M86%)),0)</f>
        <v>4</v>
      </c>
    </row>
    <row r="86" spans="2:19">
      <c r="B86" s="2">
        <v>2</v>
      </c>
      <c r="C86">
        <v>0</v>
      </c>
      <c r="D86">
        <v>40</v>
      </c>
      <c r="E86" s="2">
        <f t="shared" si="20"/>
        <v>6000</v>
      </c>
      <c r="F86" s="2">
        <f>IF((F85-F84+F85)&gt;=5000,"5000",(F85-F84+F85))</f>
        <v>2000</v>
      </c>
      <c r="G86" s="2">
        <f>ROUND($E84/($I$6*$G$6)/24,4)</f>
        <v>0.57869999999999999</v>
      </c>
      <c r="H86" s="2">
        <f>ROUND($E89/($I$6*$G$6)/24,4)</f>
        <v>3.4722</v>
      </c>
      <c r="I86" s="2">
        <f>ROUND($E91/($I$6*$G$6)/24,4)</f>
        <v>4.6295999999999999</v>
      </c>
      <c r="L86" s="3">
        <v>10020008</v>
      </c>
      <c r="M86" s="3">
        <v>2</v>
      </c>
      <c r="N86" s="3">
        <v>0</v>
      </c>
      <c r="O86" s="3">
        <v>20</v>
      </c>
      <c r="P86" s="2">
        <v>4000</v>
      </c>
      <c r="Q86" s="2" t="str">
        <f t="shared" si="15"/>
        <v>3006_2,3007_2,3008_2</v>
      </c>
      <c r="R86" s="3">
        <f t="shared" si="17"/>
        <v>2000</v>
      </c>
      <c r="S86" s="3">
        <f t="shared" si="21"/>
        <v>6</v>
      </c>
    </row>
    <row r="87" spans="2:19">
      <c r="B87" s="2">
        <v>3</v>
      </c>
      <c r="C87">
        <v>0</v>
      </c>
      <c r="D87">
        <v>60</v>
      </c>
      <c r="E87" s="2">
        <f t="shared" si="20"/>
        <v>8000</v>
      </c>
      <c r="F87" s="2">
        <f>IF((F86-F85+F86)&gt;=5000,"5000",(F86-F85+F86))</f>
        <v>2000</v>
      </c>
      <c r="G87" s="2">
        <f>ROUND($E84/($J$6*$G$6)/24,4)</f>
        <v>0.53420000000000001</v>
      </c>
      <c r="H87" s="2">
        <f>ROUND($E89/($J$6*$G$6)/24,4)</f>
        <v>3.2050999999999998</v>
      </c>
      <c r="I87" s="2">
        <f>ROUND($E91/($J$6*$G$6)/24,4)</f>
        <v>4.2735000000000003</v>
      </c>
      <c r="L87" s="3">
        <v>10020008</v>
      </c>
      <c r="M87" s="3">
        <v>3</v>
      </c>
      <c r="N87" s="3">
        <v>0</v>
      </c>
      <c r="O87" s="3">
        <v>30</v>
      </c>
      <c r="P87" s="2">
        <v>7000</v>
      </c>
      <c r="Q87" s="2" t="str">
        <f t="shared" si="15"/>
        <v>3006_3,3007_3,3008_2</v>
      </c>
      <c r="R87" s="3">
        <f t="shared" si="17"/>
        <v>4000</v>
      </c>
      <c r="S87" s="3">
        <f t="shared" si="21"/>
        <v>8</v>
      </c>
    </row>
    <row r="88" spans="2:19">
      <c r="B88" s="2">
        <v>4</v>
      </c>
      <c r="C88">
        <v>0</v>
      </c>
      <c r="D88">
        <v>80</v>
      </c>
      <c r="E88" s="2">
        <f t="shared" si="20"/>
        <v>10000</v>
      </c>
      <c r="F88" s="2">
        <f>IF((F87-F86+F87)&gt;=5000,"5000",(F87-F86+F87))</f>
        <v>2000</v>
      </c>
      <c r="G88" s="2">
        <f>ROUND($E84/($K$6*$G$6)/24,4)</f>
        <v>0.46300000000000002</v>
      </c>
      <c r="H88" s="2">
        <f>ROUND($E89/($K$6*$G$6)/24,4)</f>
        <v>2.7778</v>
      </c>
      <c r="I88" s="2">
        <f>ROUND($E91/($K$6*$G$6)/24,4)</f>
        <v>3.7037</v>
      </c>
      <c r="J88" s="2">
        <f>ROUND($E93/($K$6*$G$6)/24,4)</f>
        <v>4.6295999999999999</v>
      </c>
      <c r="L88" s="3">
        <v>10020008</v>
      </c>
      <c r="M88" s="3">
        <v>4</v>
      </c>
      <c r="N88" s="3">
        <v>0</v>
      </c>
      <c r="O88" s="3">
        <v>40</v>
      </c>
      <c r="P88" s="2">
        <v>11000</v>
      </c>
      <c r="Q88" s="2" t="str">
        <f t="shared" si="15"/>
        <v>3006_4,3007_3,3008_3</v>
      </c>
      <c r="R88" s="3">
        <f t="shared" si="17"/>
        <v>7000</v>
      </c>
      <c r="S88" s="3">
        <f t="shared" si="21"/>
        <v>10</v>
      </c>
    </row>
    <row r="89" spans="2:19">
      <c r="B89" s="2">
        <v>5</v>
      </c>
      <c r="C89">
        <v>0</v>
      </c>
      <c r="D89">
        <v>100</v>
      </c>
      <c r="E89" s="2">
        <f t="shared" si="20"/>
        <v>12000</v>
      </c>
      <c r="F89" s="2">
        <f>IF((F88-F87+F88)&gt;=5000,"5000",(F88-F87+F88))</f>
        <v>2000</v>
      </c>
      <c r="G89" s="2"/>
      <c r="I89"/>
      <c r="J89"/>
      <c r="L89" s="3">
        <v>10020008</v>
      </c>
      <c r="M89" s="3">
        <v>5</v>
      </c>
      <c r="N89" s="3">
        <v>0</v>
      </c>
      <c r="O89" s="3">
        <v>50</v>
      </c>
      <c r="P89" s="2">
        <v>16000</v>
      </c>
      <c r="Q89" s="2" t="str">
        <f t="shared" si="15"/>
        <v>3006_4,3007_4,3008_3</v>
      </c>
      <c r="R89" s="3">
        <f t="shared" si="17"/>
        <v>11000</v>
      </c>
      <c r="S89" s="3">
        <f t="shared" si="21"/>
        <v>11</v>
      </c>
    </row>
    <row r="90" spans="2:19">
      <c r="B90" s="2">
        <v>6</v>
      </c>
      <c r="C90">
        <v>0</v>
      </c>
      <c r="D90">
        <v>120</v>
      </c>
      <c r="E90" s="2">
        <f t="shared" si="20"/>
        <v>14000</v>
      </c>
      <c r="F90" s="2">
        <f>F89</f>
        <v>2000</v>
      </c>
      <c r="G90" s="2"/>
      <c r="I90"/>
      <c r="J90"/>
      <c r="L90" s="3">
        <v>10020008</v>
      </c>
      <c r="M90" s="3">
        <v>6</v>
      </c>
      <c r="N90" s="3">
        <v>0</v>
      </c>
      <c r="O90" s="3">
        <v>60</v>
      </c>
      <c r="P90" s="2">
        <v>21000</v>
      </c>
      <c r="Q90" s="2" t="str">
        <f t="shared" si="15"/>
        <v>3006_5,3007_4,3008_4</v>
      </c>
      <c r="R90" s="3">
        <f t="shared" si="17"/>
        <v>16000</v>
      </c>
      <c r="S90" s="3">
        <f t="shared" si="21"/>
        <v>13</v>
      </c>
    </row>
    <row r="91" spans="2:19">
      <c r="B91" s="2">
        <v>7</v>
      </c>
      <c r="C91">
        <v>0</v>
      </c>
      <c r="D91">
        <v>140</v>
      </c>
      <c r="E91" s="2">
        <f t="shared" si="20"/>
        <v>16000</v>
      </c>
      <c r="F91" s="2">
        <f>F90</f>
        <v>2000</v>
      </c>
      <c r="G91" s="2"/>
      <c r="I91"/>
      <c r="J91"/>
      <c r="L91" s="3">
        <v>10020008</v>
      </c>
      <c r="M91" s="3">
        <v>7</v>
      </c>
      <c r="N91" s="3">
        <v>0</v>
      </c>
      <c r="O91" s="3">
        <v>70</v>
      </c>
      <c r="P91" s="2">
        <v>26000</v>
      </c>
      <c r="Q91" s="2" t="str">
        <f t="shared" si="15"/>
        <v>3006_5,3007_5,3008_5</v>
      </c>
      <c r="R91" s="3">
        <f t="shared" si="17"/>
        <v>21000</v>
      </c>
      <c r="S91" s="3">
        <f t="shared" si="21"/>
        <v>15</v>
      </c>
    </row>
    <row r="92" spans="2:19">
      <c r="B92" s="2">
        <v>8</v>
      </c>
      <c r="C92">
        <v>0</v>
      </c>
      <c r="D92">
        <v>160</v>
      </c>
      <c r="E92" s="2">
        <f t="shared" si="20"/>
        <v>18000</v>
      </c>
      <c r="F92" s="2">
        <f>F91</f>
        <v>2000</v>
      </c>
      <c r="G92" s="2"/>
      <c r="I92"/>
      <c r="J92"/>
      <c r="L92" s="3">
        <v>10020008</v>
      </c>
      <c r="M92" s="3">
        <v>8</v>
      </c>
      <c r="N92" s="3">
        <v>0</v>
      </c>
      <c r="O92" s="3">
        <v>80</v>
      </c>
      <c r="P92" s="2">
        <v>31000</v>
      </c>
      <c r="Q92" s="2" t="str">
        <f t="shared" si="15"/>
        <v>3006_6,3007_6,3008_5</v>
      </c>
      <c r="R92" s="3">
        <f t="shared" si="17"/>
        <v>26000</v>
      </c>
      <c r="S92" s="3">
        <f t="shared" si="21"/>
        <v>17</v>
      </c>
    </row>
    <row r="93" spans="2:19">
      <c r="B93" s="2">
        <v>9</v>
      </c>
      <c r="C93">
        <v>0</v>
      </c>
      <c r="D93">
        <v>180</v>
      </c>
      <c r="E93" s="2">
        <f t="shared" si="20"/>
        <v>20000</v>
      </c>
      <c r="F93" s="2"/>
      <c r="G93" s="2"/>
      <c r="I93"/>
      <c r="J93"/>
      <c r="L93" s="3">
        <v>10020008</v>
      </c>
      <c r="M93" s="3">
        <v>9</v>
      </c>
      <c r="N93" s="3">
        <v>0</v>
      </c>
      <c r="O93" s="3">
        <v>90</v>
      </c>
      <c r="P93" s="2">
        <v>36000</v>
      </c>
      <c r="Q93" s="2" t="str">
        <f t="shared" si="15"/>
        <v>3006_6,3007_6,3008_6</v>
      </c>
      <c r="R93" s="3">
        <f t="shared" si="17"/>
        <v>31000</v>
      </c>
      <c r="S93" s="3">
        <f t="shared" si="21"/>
        <v>18</v>
      </c>
    </row>
    <row r="94" spans="2:19">
      <c r="B94" s="2">
        <v>10</v>
      </c>
      <c r="C94">
        <v>0</v>
      </c>
      <c r="D94">
        <v>200</v>
      </c>
      <c r="E94" s="2">
        <v>0</v>
      </c>
      <c r="F94" s="2"/>
      <c r="G94" s="2"/>
      <c r="I94"/>
      <c r="J94"/>
      <c r="L94" s="3">
        <v>10020008</v>
      </c>
      <c r="M94" s="3">
        <v>10</v>
      </c>
      <c r="N94" s="3">
        <v>0</v>
      </c>
      <c r="O94" s="3">
        <v>100</v>
      </c>
      <c r="P94" s="2">
        <v>0</v>
      </c>
      <c r="Q94" s="2" t="str">
        <f t="shared" si="15"/>
        <v/>
      </c>
      <c r="R94" s="3">
        <f t="shared" si="17"/>
        <v>36000</v>
      </c>
      <c r="S94" s="3">
        <f t="shared" si="16"/>
        <v>0</v>
      </c>
    </row>
    <row r="95" spans="2:19">
      <c r="B95" s="2">
        <v>0</v>
      </c>
      <c r="C95">
        <v>0</v>
      </c>
      <c r="D95">
        <v>0</v>
      </c>
      <c r="E95" s="2">
        <f>IF(((C96+D96)*2*50)&gt;=5000,"5000",((C96+D96)*2*50))</f>
        <v>1500</v>
      </c>
      <c r="F95" s="2">
        <f>E95</f>
        <v>1500</v>
      </c>
      <c r="G95" s="2">
        <v>1</v>
      </c>
      <c r="H95" s="2">
        <v>6</v>
      </c>
      <c r="I95" s="2">
        <v>8</v>
      </c>
      <c r="J95" s="2">
        <v>10</v>
      </c>
      <c r="L95" s="3">
        <v>10020009</v>
      </c>
      <c r="M95" s="3">
        <v>0</v>
      </c>
      <c r="N95" s="3">
        <v>0</v>
      </c>
      <c r="O95" s="3">
        <v>0</v>
      </c>
      <c r="P95" s="2">
        <v>1500</v>
      </c>
      <c r="Q95" s="2" t="str">
        <f t="shared" si="15"/>
        <v>3006_2,3007_1,3008_1</v>
      </c>
      <c r="R95" s="3">
        <f t="shared" si="17"/>
        <v>0</v>
      </c>
      <c r="S95" s="3">
        <f>ROUND((N96+O96)/(4*(1+M96%)),0)</f>
        <v>4</v>
      </c>
    </row>
    <row r="96" spans="2:19">
      <c r="B96" s="2">
        <v>1</v>
      </c>
      <c r="C96">
        <v>0</v>
      </c>
      <c r="D96">
        <v>15</v>
      </c>
      <c r="E96" s="2">
        <f t="shared" ref="E96:E104" si="22">IF((E95+F95)&gt;=50000,"50000",(E95+F95))</f>
        <v>3000</v>
      </c>
      <c r="F96" s="2">
        <f>F95</f>
        <v>1500</v>
      </c>
      <c r="G96" s="2">
        <f>ROUND($E95/($H$6*$G$6)/24,4)</f>
        <v>0.52080000000000004</v>
      </c>
      <c r="H96" s="2">
        <f>ROUND($E100/($H$6*$G$6)/24,4)</f>
        <v>3.125</v>
      </c>
      <c r="L96" s="3">
        <v>10020009</v>
      </c>
      <c r="M96" s="3">
        <v>1</v>
      </c>
      <c r="N96" s="3">
        <v>0</v>
      </c>
      <c r="O96" s="3">
        <v>15</v>
      </c>
      <c r="P96" s="2">
        <v>3000</v>
      </c>
      <c r="Q96" s="2" t="str">
        <f t="shared" si="15"/>
        <v>3006_3,3007_2,3008_2</v>
      </c>
      <c r="R96" s="3">
        <f t="shared" si="17"/>
        <v>1500</v>
      </c>
      <c r="S96" s="3">
        <f t="shared" ref="S96:S104" si="23">ROUND((N97+O97)/(4*(1+M97%)),0)</f>
        <v>7</v>
      </c>
    </row>
    <row r="97" spans="2:19">
      <c r="B97" s="2">
        <v>2</v>
      </c>
      <c r="C97">
        <v>0</v>
      </c>
      <c r="D97">
        <v>30</v>
      </c>
      <c r="E97" s="2">
        <f t="shared" si="22"/>
        <v>4500</v>
      </c>
      <c r="F97" s="2">
        <f>IF((F96-F95+F96)&gt;=5000,"5000",(F96-F95+F96))</f>
        <v>1500</v>
      </c>
      <c r="G97" s="2">
        <f>ROUND($E95/($I$6*$G$6)/24,4)</f>
        <v>0.434</v>
      </c>
      <c r="H97" s="2">
        <f>ROUND($E100/($I$6*$G$6)/24,4)</f>
        <v>2.6042000000000001</v>
      </c>
      <c r="I97" s="2">
        <f>ROUND($E102/($I$6*$G$6)/24,4)</f>
        <v>3.4722</v>
      </c>
      <c r="L97" s="3">
        <v>10020009</v>
      </c>
      <c r="M97" s="3">
        <v>2</v>
      </c>
      <c r="N97" s="3">
        <v>0</v>
      </c>
      <c r="O97" s="3">
        <v>30</v>
      </c>
      <c r="P97" s="2">
        <v>6000</v>
      </c>
      <c r="Q97" s="2" t="str">
        <f t="shared" si="15"/>
        <v>3006_4,3007_4,3008_3</v>
      </c>
      <c r="R97" s="3">
        <f t="shared" si="17"/>
        <v>3000</v>
      </c>
      <c r="S97" s="3">
        <f t="shared" si="23"/>
        <v>11</v>
      </c>
    </row>
    <row r="98" spans="2:19">
      <c r="B98" s="2">
        <v>3</v>
      </c>
      <c r="C98">
        <v>0</v>
      </c>
      <c r="D98">
        <v>45</v>
      </c>
      <c r="E98" s="2">
        <f t="shared" si="22"/>
        <v>6000</v>
      </c>
      <c r="F98" s="2">
        <f>IF((F97-F96+F97)&gt;=5000,"5000",(F97-F96+F97))</f>
        <v>1500</v>
      </c>
      <c r="G98" s="2">
        <f>ROUND($E95/($J$6*$G$6)/24,4)</f>
        <v>0.40060000000000001</v>
      </c>
      <c r="H98" s="2">
        <f>ROUND($E100/($J$6*$G$6)/24,4)</f>
        <v>2.4037999999999999</v>
      </c>
      <c r="I98" s="2">
        <f>ROUND($E102/($J$6*$G$6)/24,4)</f>
        <v>3.2050999999999998</v>
      </c>
      <c r="L98" s="3">
        <v>10020009</v>
      </c>
      <c r="M98" s="3">
        <v>3</v>
      </c>
      <c r="N98" s="3">
        <v>0</v>
      </c>
      <c r="O98" s="3">
        <v>45</v>
      </c>
      <c r="P98" s="2">
        <v>10500</v>
      </c>
      <c r="Q98" s="2" t="str">
        <f t="shared" si="15"/>
        <v>3006_5,3007_5,3008_4</v>
      </c>
      <c r="R98" s="3">
        <f t="shared" si="17"/>
        <v>6000</v>
      </c>
      <c r="S98" s="3">
        <f t="shared" si="23"/>
        <v>14</v>
      </c>
    </row>
    <row r="99" spans="2:19">
      <c r="B99" s="2">
        <v>4</v>
      </c>
      <c r="C99">
        <v>0</v>
      </c>
      <c r="D99">
        <v>60</v>
      </c>
      <c r="E99" s="2">
        <f t="shared" si="22"/>
        <v>7500</v>
      </c>
      <c r="F99" s="2">
        <f>IF((F98-F97+F98)&gt;=5000,"5000",(F98-F97+F98))</f>
        <v>1500</v>
      </c>
      <c r="G99" s="2">
        <f>ROUND($E95/($K$6*$G$6)/24,4)</f>
        <v>0.34720000000000001</v>
      </c>
      <c r="H99" s="2">
        <f>ROUND($E100/($K$6*$G$6)/24,4)</f>
        <v>2.0832999999999999</v>
      </c>
      <c r="I99" s="2">
        <f>ROUND($E102/($K$6*$G$6)/24,4)</f>
        <v>2.7778</v>
      </c>
      <c r="J99" s="2">
        <f>ROUND($E104/($K$6*$G$6)/24,4)</f>
        <v>3.4722</v>
      </c>
      <c r="L99" s="3">
        <v>10020009</v>
      </c>
      <c r="M99" s="3">
        <v>4</v>
      </c>
      <c r="N99" s="3">
        <v>0</v>
      </c>
      <c r="O99" s="3">
        <v>60</v>
      </c>
      <c r="P99" s="2">
        <v>15500</v>
      </c>
      <c r="Q99" s="2" t="str">
        <f t="shared" si="15"/>
        <v>3006_6,3007_6,3008_6</v>
      </c>
      <c r="R99" s="3">
        <f t="shared" si="17"/>
        <v>10500</v>
      </c>
      <c r="S99" s="3">
        <f t="shared" si="23"/>
        <v>18</v>
      </c>
    </row>
    <row r="100" spans="2:19">
      <c r="B100" s="2">
        <v>5</v>
      </c>
      <c r="C100">
        <v>0</v>
      </c>
      <c r="D100">
        <v>75</v>
      </c>
      <c r="E100" s="2">
        <f t="shared" si="22"/>
        <v>9000</v>
      </c>
      <c r="F100" s="2">
        <f>IF((F99-F98+F99)&gt;=5000,"5000",(F99-F98+F99))</f>
        <v>1500</v>
      </c>
      <c r="G100" s="2"/>
      <c r="I100"/>
      <c r="J100"/>
      <c r="L100" s="3">
        <v>10020009</v>
      </c>
      <c r="M100" s="3">
        <v>5</v>
      </c>
      <c r="N100" s="3">
        <v>0</v>
      </c>
      <c r="O100" s="3">
        <v>75</v>
      </c>
      <c r="P100" s="2">
        <v>20500</v>
      </c>
      <c r="Q100" s="2" t="str">
        <f t="shared" si="15"/>
        <v>3006_7,3007_7,3008_7</v>
      </c>
      <c r="R100" s="3">
        <f t="shared" si="17"/>
        <v>15500</v>
      </c>
      <c r="S100" s="3">
        <f t="shared" si="23"/>
        <v>21</v>
      </c>
    </row>
    <row r="101" spans="2:19">
      <c r="B101" s="2">
        <v>6</v>
      </c>
      <c r="C101">
        <v>0</v>
      </c>
      <c r="D101">
        <v>90</v>
      </c>
      <c r="E101" s="2">
        <f t="shared" si="22"/>
        <v>10500</v>
      </c>
      <c r="F101" s="2">
        <f>F100</f>
        <v>1500</v>
      </c>
      <c r="G101" s="2"/>
      <c r="I101"/>
      <c r="J101"/>
      <c r="L101" s="3">
        <v>10020009</v>
      </c>
      <c r="M101" s="3">
        <v>6</v>
      </c>
      <c r="N101" s="3">
        <v>0</v>
      </c>
      <c r="O101" s="3">
        <v>90</v>
      </c>
      <c r="P101" s="2">
        <v>25500</v>
      </c>
      <c r="Q101" s="2" t="str">
        <f t="shared" si="15"/>
        <v>3006_9,3007_8,3008_8</v>
      </c>
      <c r="R101" s="3">
        <f t="shared" si="17"/>
        <v>20500</v>
      </c>
      <c r="S101" s="3">
        <f t="shared" si="23"/>
        <v>25</v>
      </c>
    </row>
    <row r="102" spans="2:19">
      <c r="B102" s="2">
        <v>7</v>
      </c>
      <c r="C102">
        <v>0</v>
      </c>
      <c r="D102">
        <v>105</v>
      </c>
      <c r="E102" s="2">
        <f t="shared" si="22"/>
        <v>12000</v>
      </c>
      <c r="F102" s="2">
        <f>F101</f>
        <v>1500</v>
      </c>
      <c r="G102" s="2"/>
      <c r="I102"/>
      <c r="J102"/>
      <c r="L102" s="3">
        <v>10020009</v>
      </c>
      <c r="M102" s="3">
        <v>7</v>
      </c>
      <c r="N102" s="3">
        <v>0</v>
      </c>
      <c r="O102" s="3">
        <v>105</v>
      </c>
      <c r="P102" s="2">
        <v>30500</v>
      </c>
      <c r="Q102" s="2" t="str">
        <f t="shared" si="15"/>
        <v>3006_10,3007_9,3008_9</v>
      </c>
      <c r="R102" s="3">
        <f t="shared" si="17"/>
        <v>25500</v>
      </c>
      <c r="S102" s="3">
        <f t="shared" si="23"/>
        <v>28</v>
      </c>
    </row>
    <row r="103" spans="2:19">
      <c r="B103" s="2">
        <v>8</v>
      </c>
      <c r="C103">
        <v>0</v>
      </c>
      <c r="D103">
        <v>120</v>
      </c>
      <c r="E103" s="2">
        <f t="shared" si="22"/>
        <v>13500</v>
      </c>
      <c r="F103" s="2">
        <f>F102</f>
        <v>1500</v>
      </c>
      <c r="G103" s="2"/>
      <c r="I103"/>
      <c r="J103"/>
      <c r="L103" s="3">
        <v>10020009</v>
      </c>
      <c r="M103" s="3">
        <v>8</v>
      </c>
      <c r="N103" s="3">
        <v>0</v>
      </c>
      <c r="O103" s="3">
        <v>120</v>
      </c>
      <c r="P103" s="2">
        <v>35500</v>
      </c>
      <c r="Q103" s="2" t="str">
        <f t="shared" si="15"/>
        <v>3006_11,3007_10,3008_10</v>
      </c>
      <c r="R103" s="3">
        <f t="shared" si="17"/>
        <v>30500</v>
      </c>
      <c r="S103" s="3">
        <f t="shared" si="23"/>
        <v>31</v>
      </c>
    </row>
    <row r="104" spans="2:19">
      <c r="B104" s="2">
        <v>9</v>
      </c>
      <c r="C104">
        <v>0</v>
      </c>
      <c r="D104">
        <v>135</v>
      </c>
      <c r="E104" s="2">
        <f t="shared" si="22"/>
        <v>15000</v>
      </c>
      <c r="F104" s="2"/>
      <c r="G104" s="2"/>
      <c r="I104"/>
      <c r="J104"/>
      <c r="L104" s="3">
        <v>10020009</v>
      </c>
      <c r="M104" s="3">
        <v>9</v>
      </c>
      <c r="N104" s="3">
        <v>0</v>
      </c>
      <c r="O104" s="3">
        <v>135</v>
      </c>
      <c r="P104" s="2">
        <v>40500</v>
      </c>
      <c r="Q104" s="2" t="str">
        <f t="shared" si="15"/>
        <v>3006_12,3007_11,3008_11</v>
      </c>
      <c r="R104" s="3">
        <f t="shared" si="17"/>
        <v>35500</v>
      </c>
      <c r="S104" s="3">
        <f t="shared" si="23"/>
        <v>34</v>
      </c>
    </row>
    <row r="105" spans="2:19">
      <c r="B105" s="2">
        <v>10</v>
      </c>
      <c r="C105">
        <v>0</v>
      </c>
      <c r="D105">
        <v>150</v>
      </c>
      <c r="E105" s="2">
        <v>0</v>
      </c>
      <c r="F105" s="2"/>
      <c r="G105" s="2"/>
      <c r="I105"/>
      <c r="J105"/>
      <c r="L105" s="3">
        <v>10020009</v>
      </c>
      <c r="M105" s="3">
        <v>10</v>
      </c>
      <c r="N105" s="3">
        <v>0</v>
      </c>
      <c r="O105" s="3">
        <v>150</v>
      </c>
      <c r="P105" s="2">
        <v>0</v>
      </c>
      <c r="Q105" s="2" t="str">
        <f t="shared" si="15"/>
        <v/>
      </c>
      <c r="R105" s="3">
        <f t="shared" si="17"/>
        <v>40500</v>
      </c>
      <c r="S105" s="3">
        <f t="shared" si="16"/>
        <v>0</v>
      </c>
    </row>
    <row r="106" spans="2:19">
      <c r="B106" s="2">
        <v>0</v>
      </c>
      <c r="C106">
        <v>0</v>
      </c>
      <c r="D106">
        <v>0</v>
      </c>
      <c r="E106" s="2">
        <f>IF(((C107+D107)*2*50)&gt;=5000,"5000",((C107+D107)*2*50))</f>
        <v>2000</v>
      </c>
      <c r="F106" s="2">
        <f>E106</f>
        <v>2000</v>
      </c>
      <c r="G106" s="2">
        <v>1</v>
      </c>
      <c r="H106" s="2">
        <v>6</v>
      </c>
      <c r="I106" s="2">
        <v>8</v>
      </c>
      <c r="J106" s="2">
        <v>10</v>
      </c>
      <c r="L106" s="3">
        <v>10020010</v>
      </c>
      <c r="M106" s="3">
        <v>0</v>
      </c>
      <c r="N106" s="3">
        <v>0</v>
      </c>
      <c r="O106" s="3">
        <v>0</v>
      </c>
      <c r="P106" s="2">
        <v>2000</v>
      </c>
      <c r="Q106" s="2" t="str">
        <f t="shared" si="15"/>
        <v>3006_2,3007_2,3008_1</v>
      </c>
      <c r="R106" s="3">
        <f t="shared" si="17"/>
        <v>0</v>
      </c>
      <c r="S106" s="3">
        <f>ROUND((N107+O107)/(4*(1+M107%)),0)</f>
        <v>5</v>
      </c>
    </row>
    <row r="107" spans="2:19">
      <c r="B107" s="2">
        <v>1</v>
      </c>
      <c r="C107">
        <v>0</v>
      </c>
      <c r="D107">
        <v>20</v>
      </c>
      <c r="E107" s="2">
        <f t="shared" ref="E107:E115" si="24">IF((E106+F106)&gt;=50000,"50000",(E106+F106))</f>
        <v>4000</v>
      </c>
      <c r="F107" s="2">
        <f>F106</f>
        <v>2000</v>
      </c>
      <c r="G107" s="2">
        <f>ROUND($E106/($H$6*$G$6)/24,4)</f>
        <v>0.69440000000000002</v>
      </c>
      <c r="H107" s="2">
        <f>ROUND($E111/($H$6*$G$6)/24,4)</f>
        <v>4.1666999999999996</v>
      </c>
      <c r="L107" s="3">
        <v>10020010</v>
      </c>
      <c r="M107" s="3">
        <v>1</v>
      </c>
      <c r="N107" s="3">
        <v>0</v>
      </c>
      <c r="O107" s="3">
        <v>20</v>
      </c>
      <c r="P107" s="2">
        <v>4000</v>
      </c>
      <c r="Q107" s="2" t="str">
        <f t="shared" si="15"/>
        <v>3006_4,3007_3,3008_3</v>
      </c>
      <c r="R107" s="3">
        <f t="shared" si="17"/>
        <v>2000</v>
      </c>
      <c r="S107" s="3">
        <f t="shared" ref="S107:S115" si="25">ROUND((N108+O108)/(4*(1+M108%)),0)</f>
        <v>10</v>
      </c>
    </row>
    <row r="108" spans="2:19">
      <c r="B108" s="2">
        <v>2</v>
      </c>
      <c r="C108">
        <v>0</v>
      </c>
      <c r="D108">
        <v>40</v>
      </c>
      <c r="E108" s="2">
        <f t="shared" si="24"/>
        <v>6000</v>
      </c>
      <c r="F108" s="2">
        <f>IF((F107-F106+F107)&gt;=5000,"5000",(F107-F106+F107))</f>
        <v>2000</v>
      </c>
      <c r="G108" s="2">
        <f>ROUND($E106/($I$6*$G$6)/24,4)</f>
        <v>0.57869999999999999</v>
      </c>
      <c r="H108" s="2">
        <f>ROUND($E111/($I$6*$G$6)/24,4)</f>
        <v>3.4722</v>
      </c>
      <c r="I108" s="2">
        <f>ROUND($E113/($I$6*$G$6)/24,4)</f>
        <v>4.6295999999999999</v>
      </c>
      <c r="L108" s="3">
        <v>10020010</v>
      </c>
      <c r="M108" s="3">
        <v>2</v>
      </c>
      <c r="N108" s="3">
        <v>0</v>
      </c>
      <c r="O108" s="3">
        <v>40</v>
      </c>
      <c r="P108" s="2">
        <v>8000</v>
      </c>
      <c r="Q108" s="2" t="str">
        <f t="shared" si="15"/>
        <v>3006_5,3007_5,3008_5</v>
      </c>
      <c r="R108" s="3">
        <f t="shared" si="17"/>
        <v>4000</v>
      </c>
      <c r="S108" s="3">
        <f t="shared" si="25"/>
        <v>15</v>
      </c>
    </row>
    <row r="109" spans="2:19">
      <c r="B109" s="2">
        <v>3</v>
      </c>
      <c r="C109">
        <v>0</v>
      </c>
      <c r="D109">
        <v>60</v>
      </c>
      <c r="E109" s="2">
        <f t="shared" si="24"/>
        <v>8000</v>
      </c>
      <c r="F109" s="2">
        <f>IF((F108-F107+F108)&gt;=5000,"5000",(F108-F107+F108))</f>
        <v>2000</v>
      </c>
      <c r="G109" s="2">
        <f>ROUND($E106/($J$6*$G$6)/24,4)</f>
        <v>0.53420000000000001</v>
      </c>
      <c r="H109" s="2">
        <f>ROUND($E111/($J$6*$G$6)/24,4)</f>
        <v>3.2050999999999998</v>
      </c>
      <c r="I109" s="2">
        <f>ROUND($E113/($J$6*$G$6)/24,4)</f>
        <v>4.2735000000000003</v>
      </c>
      <c r="L109" s="3">
        <v>10020010</v>
      </c>
      <c r="M109" s="3">
        <v>3</v>
      </c>
      <c r="N109" s="3">
        <v>0</v>
      </c>
      <c r="O109" s="3">
        <v>60</v>
      </c>
      <c r="P109" s="2">
        <v>13000</v>
      </c>
      <c r="Q109" s="2" t="str">
        <f t="shared" si="15"/>
        <v>3006_7,3007_6,3008_6</v>
      </c>
      <c r="R109" s="3">
        <f t="shared" si="17"/>
        <v>8000</v>
      </c>
      <c r="S109" s="3">
        <f t="shared" si="25"/>
        <v>19</v>
      </c>
    </row>
    <row r="110" spans="2:19">
      <c r="B110" s="2">
        <v>4</v>
      </c>
      <c r="C110">
        <v>0</v>
      </c>
      <c r="D110">
        <v>80</v>
      </c>
      <c r="E110" s="2">
        <f t="shared" si="24"/>
        <v>10000</v>
      </c>
      <c r="F110" s="2">
        <f>IF((F109-F108+F109)&gt;=5000,"5000",(F109-F108+F109))</f>
        <v>2000</v>
      </c>
      <c r="G110" s="2">
        <f>ROUND($E106/($K$6*$G$6)/24,4)</f>
        <v>0.46300000000000002</v>
      </c>
      <c r="H110" s="2">
        <f>ROUND($E111/($K$6*$G$6)/24,4)</f>
        <v>2.7778</v>
      </c>
      <c r="I110" s="2">
        <f>ROUND($E113/($K$6*$G$6)/24,4)</f>
        <v>3.7037</v>
      </c>
      <c r="J110" s="2">
        <f>ROUND($E115/($K$6*$G$6)/24,4)</f>
        <v>4.6295999999999999</v>
      </c>
      <c r="L110" s="3">
        <v>10020010</v>
      </c>
      <c r="M110" s="3">
        <v>4</v>
      </c>
      <c r="N110" s="3">
        <v>0</v>
      </c>
      <c r="O110" s="3">
        <v>80</v>
      </c>
      <c r="P110" s="2">
        <v>18000</v>
      </c>
      <c r="Q110" s="2" t="str">
        <f t="shared" si="15"/>
        <v>3006_8,3007_8,3008_8</v>
      </c>
      <c r="R110" s="3">
        <f t="shared" si="17"/>
        <v>13000</v>
      </c>
      <c r="S110" s="3">
        <f t="shared" si="25"/>
        <v>24</v>
      </c>
    </row>
    <row r="111" spans="2:19">
      <c r="B111" s="2">
        <v>5</v>
      </c>
      <c r="C111">
        <v>0</v>
      </c>
      <c r="D111">
        <v>100</v>
      </c>
      <c r="E111" s="2">
        <f t="shared" si="24"/>
        <v>12000</v>
      </c>
      <c r="F111" s="2">
        <f>IF((F110-F109+F110)&gt;=5000,"5000",(F110-F109+F110))</f>
        <v>2000</v>
      </c>
      <c r="G111" s="2"/>
      <c r="I111"/>
      <c r="J111"/>
      <c r="L111" s="3">
        <v>10020010</v>
      </c>
      <c r="M111" s="3">
        <v>5</v>
      </c>
      <c r="N111" s="3">
        <v>0</v>
      </c>
      <c r="O111" s="3">
        <v>100</v>
      </c>
      <c r="P111" s="2">
        <v>23000</v>
      </c>
      <c r="Q111" s="2" t="str">
        <f t="shared" si="15"/>
        <v>3006_10,3007_9,3008_9</v>
      </c>
      <c r="R111" s="3">
        <f t="shared" si="17"/>
        <v>18000</v>
      </c>
      <c r="S111" s="3">
        <f t="shared" si="25"/>
        <v>28</v>
      </c>
    </row>
    <row r="112" spans="2:19">
      <c r="B112" s="2">
        <v>6</v>
      </c>
      <c r="C112">
        <v>0</v>
      </c>
      <c r="D112">
        <v>120</v>
      </c>
      <c r="E112" s="2">
        <f t="shared" si="24"/>
        <v>14000</v>
      </c>
      <c r="F112" s="2">
        <f>F111</f>
        <v>2000</v>
      </c>
      <c r="G112" s="2"/>
      <c r="I112"/>
      <c r="J112"/>
      <c r="L112" s="3">
        <v>10020010</v>
      </c>
      <c r="M112" s="3">
        <v>6</v>
      </c>
      <c r="N112" s="3">
        <v>0</v>
      </c>
      <c r="O112" s="3">
        <v>120</v>
      </c>
      <c r="P112" s="2">
        <v>28000</v>
      </c>
      <c r="Q112" s="2" t="str">
        <f t="shared" si="15"/>
        <v>3006_11,3007_11,3008_11</v>
      </c>
      <c r="R112" s="3">
        <f t="shared" si="17"/>
        <v>23000</v>
      </c>
      <c r="S112" s="3">
        <f t="shared" si="25"/>
        <v>33</v>
      </c>
    </row>
    <row r="113" spans="2:19">
      <c r="B113" s="2">
        <v>7</v>
      </c>
      <c r="C113">
        <v>0</v>
      </c>
      <c r="D113">
        <v>140</v>
      </c>
      <c r="E113" s="2">
        <f t="shared" si="24"/>
        <v>16000</v>
      </c>
      <c r="F113" s="2">
        <f>F112</f>
        <v>2000</v>
      </c>
      <c r="G113" s="2"/>
      <c r="I113"/>
      <c r="J113"/>
      <c r="L113" s="3">
        <v>10020010</v>
      </c>
      <c r="M113" s="3">
        <v>7</v>
      </c>
      <c r="N113" s="3">
        <v>0</v>
      </c>
      <c r="O113" s="3">
        <v>140</v>
      </c>
      <c r="P113" s="2">
        <v>33000</v>
      </c>
      <c r="Q113" s="2" t="str">
        <f t="shared" si="15"/>
        <v>3006_13,3007_12,3008_12</v>
      </c>
      <c r="R113" s="3">
        <f t="shared" si="17"/>
        <v>28000</v>
      </c>
      <c r="S113" s="3">
        <f t="shared" si="25"/>
        <v>37</v>
      </c>
    </row>
    <row r="114" spans="2:19">
      <c r="B114" s="2">
        <v>8</v>
      </c>
      <c r="C114">
        <v>0</v>
      </c>
      <c r="D114">
        <v>160</v>
      </c>
      <c r="E114" s="2">
        <f t="shared" si="24"/>
        <v>18000</v>
      </c>
      <c r="F114" s="2">
        <f>F113</f>
        <v>2000</v>
      </c>
      <c r="G114" s="2"/>
      <c r="I114"/>
      <c r="J114"/>
      <c r="L114" s="3">
        <v>10020010</v>
      </c>
      <c r="M114" s="3">
        <v>8</v>
      </c>
      <c r="N114" s="3">
        <v>0</v>
      </c>
      <c r="O114" s="3">
        <v>160</v>
      </c>
      <c r="P114" s="2">
        <v>38000</v>
      </c>
      <c r="Q114" s="2" t="str">
        <f t="shared" si="15"/>
        <v>3006_14,3007_14,3008_13</v>
      </c>
      <c r="R114" s="3">
        <f t="shared" si="17"/>
        <v>33000</v>
      </c>
      <c r="S114" s="3">
        <f t="shared" si="25"/>
        <v>41</v>
      </c>
    </row>
    <row r="115" spans="2:19">
      <c r="B115" s="2">
        <v>9</v>
      </c>
      <c r="C115">
        <v>0</v>
      </c>
      <c r="D115">
        <v>180</v>
      </c>
      <c r="E115" s="2">
        <f t="shared" si="24"/>
        <v>20000</v>
      </c>
      <c r="F115" s="2"/>
      <c r="G115" s="2"/>
      <c r="I115"/>
      <c r="J115"/>
      <c r="L115" s="3">
        <v>10020010</v>
      </c>
      <c r="M115" s="3">
        <v>9</v>
      </c>
      <c r="N115" s="3">
        <v>0</v>
      </c>
      <c r="O115" s="3">
        <v>180</v>
      </c>
      <c r="P115" s="2">
        <v>43000</v>
      </c>
      <c r="Q115" s="2" t="str">
        <f t="shared" si="15"/>
        <v>3006_15,3007_15,3008_15</v>
      </c>
      <c r="R115" s="3">
        <f t="shared" si="17"/>
        <v>38000</v>
      </c>
      <c r="S115" s="3">
        <f t="shared" si="25"/>
        <v>45</v>
      </c>
    </row>
    <row r="116" spans="2:19">
      <c r="B116" s="2">
        <v>10</v>
      </c>
      <c r="C116">
        <v>0</v>
      </c>
      <c r="D116">
        <v>200</v>
      </c>
      <c r="E116" s="2">
        <v>0</v>
      </c>
      <c r="F116" s="2"/>
      <c r="G116" s="2"/>
      <c r="I116"/>
      <c r="J116"/>
      <c r="L116" s="3">
        <v>10020010</v>
      </c>
      <c r="M116" s="3">
        <v>10</v>
      </c>
      <c r="N116" s="3">
        <v>0</v>
      </c>
      <c r="O116" s="3">
        <v>200</v>
      </c>
      <c r="P116" s="2">
        <v>0</v>
      </c>
      <c r="Q116" s="2" t="str">
        <f t="shared" si="15"/>
        <v/>
      </c>
      <c r="R116" s="3">
        <f t="shared" si="17"/>
        <v>43000</v>
      </c>
      <c r="S116" s="3">
        <f t="shared" si="16"/>
        <v>0</v>
      </c>
    </row>
    <row r="117" spans="2:19">
      <c r="B117" s="2">
        <v>0</v>
      </c>
      <c r="C117">
        <v>0</v>
      </c>
      <c r="D117">
        <v>0</v>
      </c>
      <c r="E117" s="2">
        <f>IF(((C118+D118)*2*50)&gt;=5000,"5000",((C118+D118)*2*50))</f>
        <v>2500</v>
      </c>
      <c r="F117" s="2">
        <f>E117</f>
        <v>2500</v>
      </c>
      <c r="G117" s="2">
        <v>1</v>
      </c>
      <c r="H117" s="2">
        <v>6</v>
      </c>
      <c r="I117" s="2">
        <v>8</v>
      </c>
      <c r="J117" s="2">
        <v>10</v>
      </c>
      <c r="L117" s="3">
        <v>10020011</v>
      </c>
      <c r="M117" s="3">
        <v>0</v>
      </c>
      <c r="N117" s="3">
        <v>0</v>
      </c>
      <c r="O117" s="3">
        <v>0</v>
      </c>
      <c r="P117" s="2">
        <v>2500</v>
      </c>
      <c r="Q117" s="2" t="str">
        <f t="shared" si="15"/>
        <v>3006_2,3007_2,3008_2</v>
      </c>
      <c r="R117" s="3">
        <f t="shared" si="17"/>
        <v>0</v>
      </c>
      <c r="S117" s="3">
        <f>ROUND((N118+O118)/(4*(1+M118%)),0)</f>
        <v>6</v>
      </c>
    </row>
    <row r="118" spans="2:19">
      <c r="B118" s="2">
        <v>1</v>
      </c>
      <c r="C118">
        <v>0</v>
      </c>
      <c r="D118">
        <v>25</v>
      </c>
      <c r="E118" s="2">
        <f>IF((E117+F117)&gt;=50000,"50000",(E117+F117))</f>
        <v>5000</v>
      </c>
      <c r="F118" s="2">
        <f>F117</f>
        <v>2500</v>
      </c>
      <c r="G118" s="2">
        <f>ROUND($E117/($H$6*$G$6)/24,4)</f>
        <v>0.86809999999999998</v>
      </c>
      <c r="H118" s="2">
        <f>ROUND($E122/($H$6*$G$6)/24,4)</f>
        <v>5.2083000000000004</v>
      </c>
      <c r="L118" s="3">
        <v>10020011</v>
      </c>
      <c r="M118" s="3">
        <v>1</v>
      </c>
      <c r="N118" s="3">
        <v>0</v>
      </c>
      <c r="O118" s="3">
        <v>25</v>
      </c>
      <c r="P118" s="2">
        <v>5000</v>
      </c>
      <c r="Q118" s="2" t="str">
        <f t="shared" si="15"/>
        <v>3006_4,3007_4,3008_4</v>
      </c>
      <c r="R118" s="3">
        <f t="shared" si="17"/>
        <v>2500</v>
      </c>
      <c r="S118" s="3">
        <f t="shared" ref="S118:S126" si="26">ROUND((N119+O119)/(4*(1+M119%)),0)</f>
        <v>12</v>
      </c>
    </row>
    <row r="119" spans="2:19">
      <c r="B119" s="2">
        <v>2</v>
      </c>
      <c r="C119">
        <v>0</v>
      </c>
      <c r="D119">
        <v>50</v>
      </c>
      <c r="E119" s="2">
        <f t="shared" ref="E119:E126" si="27">IF((E118+F118)&gt;=50000,"50000",(E118+F118))</f>
        <v>7500</v>
      </c>
      <c r="F119" s="2">
        <f>IF((F118-F117+F118)&gt;=5000,"5000",(F118-F117+F118))</f>
        <v>2500</v>
      </c>
      <c r="G119" s="2">
        <f>ROUND($E117/($I$6*$G$6)/24,4)</f>
        <v>0.72340000000000004</v>
      </c>
      <c r="H119" s="2">
        <f>ROUND($E122/($I$6*$G$6)/24,4)</f>
        <v>4.3403</v>
      </c>
      <c r="I119" s="2">
        <f>ROUND($E124/($I$6*$G$6)/24,4)</f>
        <v>5.7869999999999999</v>
      </c>
      <c r="L119" s="3">
        <v>10020011</v>
      </c>
      <c r="M119" s="3">
        <v>2</v>
      </c>
      <c r="N119" s="3">
        <v>0</v>
      </c>
      <c r="O119" s="3">
        <v>50</v>
      </c>
      <c r="P119" s="2">
        <v>10000</v>
      </c>
      <c r="Q119" s="2" t="str">
        <f t="shared" si="15"/>
        <v>3006_6,3007_6,3008_6</v>
      </c>
      <c r="R119" s="3">
        <f t="shared" si="17"/>
        <v>5000</v>
      </c>
      <c r="S119" s="3">
        <f t="shared" si="26"/>
        <v>18</v>
      </c>
    </row>
    <row r="120" spans="2:19">
      <c r="B120" s="2">
        <v>3</v>
      </c>
      <c r="C120">
        <v>0</v>
      </c>
      <c r="D120">
        <v>75</v>
      </c>
      <c r="E120" s="2">
        <f t="shared" si="27"/>
        <v>10000</v>
      </c>
      <c r="F120" s="2">
        <f>IF((F119-F118+F119)&gt;=5000,"5000",(F119-F118+F119))</f>
        <v>2500</v>
      </c>
      <c r="G120" s="2">
        <f>ROUND($E117/($J$6*$G$6)/24,4)</f>
        <v>0.66769999999999996</v>
      </c>
      <c r="H120" s="2">
        <f>ROUND($E122/($J$6*$G$6)/24,4)</f>
        <v>4.0064000000000002</v>
      </c>
      <c r="I120" s="2">
        <f>ROUND($E124/($J$6*$G$6)/24,4)</f>
        <v>5.3418999999999999</v>
      </c>
      <c r="L120" s="3">
        <v>10020011</v>
      </c>
      <c r="M120" s="3">
        <v>3</v>
      </c>
      <c r="N120" s="3">
        <v>0</v>
      </c>
      <c r="O120" s="3">
        <v>75</v>
      </c>
      <c r="P120" s="2">
        <v>15000</v>
      </c>
      <c r="Q120" s="2" t="str">
        <f t="shared" si="15"/>
        <v>3006_8,3007_8,3008_8</v>
      </c>
      <c r="R120" s="3">
        <f t="shared" si="17"/>
        <v>10000</v>
      </c>
      <c r="S120" s="3">
        <f t="shared" si="26"/>
        <v>24</v>
      </c>
    </row>
    <row r="121" spans="2:19">
      <c r="B121" s="2">
        <v>4</v>
      </c>
      <c r="C121">
        <v>0</v>
      </c>
      <c r="D121">
        <v>100</v>
      </c>
      <c r="E121" s="2">
        <f t="shared" si="27"/>
        <v>12500</v>
      </c>
      <c r="F121" s="2">
        <f>IF((F120-F119+F120)&gt;=5000,"5000",(F120-F119+F120))</f>
        <v>2500</v>
      </c>
      <c r="G121" s="2">
        <f>ROUND($E117/($K$6*$G$6)/24,4)</f>
        <v>0.57869999999999999</v>
      </c>
      <c r="H121" s="2">
        <f>ROUND($E122/($K$6*$G$6)/24,4)</f>
        <v>3.4722</v>
      </c>
      <c r="I121" s="2">
        <f>ROUND($E124/($K$6*$G$6)/24,4)</f>
        <v>4.6295999999999999</v>
      </c>
      <c r="J121" s="2">
        <f>ROUND($E126/($K$6*$G$6)/24,4)</f>
        <v>5.7869999999999999</v>
      </c>
      <c r="L121" s="3">
        <v>10020011</v>
      </c>
      <c r="M121" s="3">
        <v>4</v>
      </c>
      <c r="N121" s="3">
        <v>0</v>
      </c>
      <c r="O121" s="3">
        <v>100</v>
      </c>
      <c r="P121" s="2">
        <v>20000</v>
      </c>
      <c r="Q121" s="2" t="str">
        <f t="shared" si="15"/>
        <v>3006_10,3007_10,3008_10</v>
      </c>
      <c r="R121" s="3">
        <f t="shared" si="17"/>
        <v>15000</v>
      </c>
      <c r="S121" s="3">
        <f t="shared" si="26"/>
        <v>30</v>
      </c>
    </row>
    <row r="122" spans="2:19">
      <c r="B122" s="2">
        <v>5</v>
      </c>
      <c r="C122">
        <v>0</v>
      </c>
      <c r="D122">
        <v>125</v>
      </c>
      <c r="E122" s="2">
        <f t="shared" si="27"/>
        <v>15000</v>
      </c>
      <c r="F122" s="2">
        <f>IF((F121-F120+F121)&gt;=5000,"5000",(F121-F120+F121))</f>
        <v>2500</v>
      </c>
      <c r="G122" s="2"/>
      <c r="I122"/>
      <c r="J122"/>
      <c r="L122" s="3">
        <v>10020011</v>
      </c>
      <c r="M122" s="3">
        <v>5</v>
      </c>
      <c r="N122" s="3">
        <v>0</v>
      </c>
      <c r="O122" s="3">
        <v>125</v>
      </c>
      <c r="P122" s="2">
        <v>25000</v>
      </c>
      <c r="Q122" s="2" t="str">
        <f t="shared" si="15"/>
        <v>3006_12,3007_12,3008_11</v>
      </c>
      <c r="R122" s="3">
        <f t="shared" si="17"/>
        <v>20000</v>
      </c>
      <c r="S122" s="3">
        <f t="shared" si="26"/>
        <v>35</v>
      </c>
    </row>
    <row r="123" spans="2:19">
      <c r="B123" s="2">
        <v>6</v>
      </c>
      <c r="C123">
        <v>0</v>
      </c>
      <c r="D123">
        <v>150</v>
      </c>
      <c r="E123" s="2">
        <f t="shared" si="27"/>
        <v>17500</v>
      </c>
      <c r="F123" s="2">
        <f>F122</f>
        <v>2500</v>
      </c>
      <c r="G123" s="2"/>
      <c r="I123"/>
      <c r="J123"/>
      <c r="L123" s="3">
        <v>10020011</v>
      </c>
      <c r="M123" s="3">
        <v>6</v>
      </c>
      <c r="N123" s="3">
        <v>0</v>
      </c>
      <c r="O123" s="3">
        <v>150</v>
      </c>
      <c r="P123" s="2">
        <v>30000</v>
      </c>
      <c r="Q123" s="2" t="str">
        <f t="shared" si="15"/>
        <v>3006_14,3007_14,3008_13</v>
      </c>
      <c r="R123" s="3">
        <f t="shared" si="17"/>
        <v>25000</v>
      </c>
      <c r="S123" s="3">
        <f t="shared" si="26"/>
        <v>41</v>
      </c>
    </row>
    <row r="124" spans="2:19">
      <c r="B124" s="2">
        <v>7</v>
      </c>
      <c r="C124">
        <v>0</v>
      </c>
      <c r="D124">
        <v>175</v>
      </c>
      <c r="E124" s="2">
        <f t="shared" si="27"/>
        <v>20000</v>
      </c>
      <c r="F124" s="2">
        <f>F123</f>
        <v>2500</v>
      </c>
      <c r="G124" s="2"/>
      <c r="I124"/>
      <c r="J124"/>
      <c r="L124" s="3">
        <v>10020011</v>
      </c>
      <c r="M124" s="3">
        <v>7</v>
      </c>
      <c r="N124" s="3">
        <v>0</v>
      </c>
      <c r="O124" s="3">
        <v>175</v>
      </c>
      <c r="P124" s="2">
        <v>35000</v>
      </c>
      <c r="Q124" s="2" t="str">
        <f t="shared" si="15"/>
        <v>3006_16,3007_15,3008_15</v>
      </c>
      <c r="R124" s="3">
        <f t="shared" si="17"/>
        <v>30000</v>
      </c>
      <c r="S124" s="3">
        <f t="shared" si="26"/>
        <v>46</v>
      </c>
    </row>
    <row r="125" spans="2:19">
      <c r="B125" s="2">
        <v>8</v>
      </c>
      <c r="C125">
        <v>0</v>
      </c>
      <c r="D125">
        <v>200</v>
      </c>
      <c r="E125" s="2">
        <f t="shared" si="27"/>
        <v>22500</v>
      </c>
      <c r="F125" s="2">
        <f>F124</f>
        <v>2500</v>
      </c>
      <c r="G125" s="2"/>
      <c r="I125"/>
      <c r="J125"/>
      <c r="L125" s="3">
        <v>10020011</v>
      </c>
      <c r="M125" s="3">
        <v>8</v>
      </c>
      <c r="N125" s="3">
        <v>0</v>
      </c>
      <c r="O125" s="3">
        <v>200</v>
      </c>
      <c r="P125" s="2">
        <v>40000</v>
      </c>
      <c r="Q125" s="2" t="str">
        <f t="shared" si="15"/>
        <v>3006_18,3007_17,3008_17</v>
      </c>
      <c r="R125" s="3">
        <f t="shared" si="17"/>
        <v>35000</v>
      </c>
      <c r="S125" s="3">
        <f t="shared" si="26"/>
        <v>52</v>
      </c>
    </row>
    <row r="126" spans="2:19">
      <c r="B126" s="2">
        <v>9</v>
      </c>
      <c r="C126">
        <v>0</v>
      </c>
      <c r="D126">
        <v>225</v>
      </c>
      <c r="E126" s="2">
        <f t="shared" si="27"/>
        <v>25000</v>
      </c>
      <c r="F126" s="2"/>
      <c r="G126" s="2"/>
      <c r="I126"/>
      <c r="J126"/>
      <c r="L126" s="3">
        <v>10020011</v>
      </c>
      <c r="M126" s="3">
        <v>9</v>
      </c>
      <c r="N126" s="3">
        <v>0</v>
      </c>
      <c r="O126" s="3">
        <v>225</v>
      </c>
      <c r="P126" s="2">
        <v>45000</v>
      </c>
      <c r="Q126" s="2" t="str">
        <f t="shared" si="15"/>
        <v>3006_19,3007_19,3008_19</v>
      </c>
      <c r="R126" s="3">
        <f t="shared" si="17"/>
        <v>40000</v>
      </c>
      <c r="S126" s="3">
        <f t="shared" si="26"/>
        <v>57</v>
      </c>
    </row>
    <row r="127" spans="2:19">
      <c r="B127" s="2">
        <v>10</v>
      </c>
      <c r="C127">
        <v>0</v>
      </c>
      <c r="D127">
        <v>250</v>
      </c>
      <c r="E127" s="2">
        <v>0</v>
      </c>
      <c r="F127" s="2"/>
      <c r="G127" s="2"/>
      <c r="I127"/>
      <c r="J127"/>
      <c r="L127" s="3">
        <v>10020011</v>
      </c>
      <c r="M127" s="3">
        <v>10</v>
      </c>
      <c r="N127" s="3">
        <v>0</v>
      </c>
      <c r="O127" s="3">
        <v>250</v>
      </c>
      <c r="P127" s="2">
        <v>0</v>
      </c>
      <c r="Q127" s="2" t="str">
        <f t="shared" si="15"/>
        <v/>
      </c>
      <c r="R127" s="3">
        <f t="shared" si="17"/>
        <v>45000</v>
      </c>
      <c r="S127" s="3">
        <f t="shared" si="16"/>
        <v>0</v>
      </c>
    </row>
    <row r="128" spans="2:19">
      <c r="B128" s="2">
        <v>0</v>
      </c>
      <c r="C128">
        <v>0</v>
      </c>
      <c r="D128">
        <v>0</v>
      </c>
      <c r="E128" s="2">
        <f>IF(((C129+D129)*2*50)&gt;=5000,"5000",((C129+D129)*2*50))</f>
        <v>3000</v>
      </c>
      <c r="F128" s="2">
        <f>E128</f>
        <v>3000</v>
      </c>
      <c r="G128" s="2">
        <v>1</v>
      </c>
      <c r="H128" s="2">
        <v>6</v>
      </c>
      <c r="I128" s="2">
        <v>8</v>
      </c>
      <c r="J128" s="2">
        <v>10</v>
      </c>
      <c r="L128" s="3">
        <v>10020012</v>
      </c>
      <c r="M128" s="3">
        <v>0</v>
      </c>
      <c r="N128" s="3">
        <v>0</v>
      </c>
      <c r="O128" s="3">
        <v>0</v>
      </c>
      <c r="P128" s="2">
        <v>3000</v>
      </c>
      <c r="Q128" s="2" t="str">
        <f t="shared" si="15"/>
        <v>3006_3,3007_2,3008_2</v>
      </c>
      <c r="R128" s="3">
        <f t="shared" si="17"/>
        <v>0</v>
      </c>
      <c r="S128" s="3">
        <f>ROUND((N129+O129)/(4*(1+M129%)),0)</f>
        <v>7</v>
      </c>
    </row>
    <row r="129" spans="2:19">
      <c r="B129" s="2">
        <v>1</v>
      </c>
      <c r="C129">
        <v>0</v>
      </c>
      <c r="D129">
        <v>30</v>
      </c>
      <c r="E129" s="2">
        <f t="shared" ref="E129:E137" si="28">IF((E128+F128)&gt;=50000,"50000",(E128+F128))</f>
        <v>6000</v>
      </c>
      <c r="F129" s="2">
        <f>F128</f>
        <v>3000</v>
      </c>
      <c r="G129" s="2">
        <f>ROUND($E128/($H$6*$G$6)/24,4)</f>
        <v>1.0417000000000001</v>
      </c>
      <c r="H129" s="2">
        <f>ROUND($E133/($H$6*$G$6)/24,4)</f>
        <v>6.25</v>
      </c>
      <c r="L129" s="3">
        <v>10020012</v>
      </c>
      <c r="M129" s="3">
        <v>1</v>
      </c>
      <c r="N129" s="3">
        <v>0</v>
      </c>
      <c r="O129" s="3">
        <v>30</v>
      </c>
      <c r="P129" s="2">
        <v>6000</v>
      </c>
      <c r="Q129" s="2" t="str">
        <f t="shared" si="15"/>
        <v>3006_5,3007_5,3008_5</v>
      </c>
      <c r="R129" s="3">
        <f t="shared" si="17"/>
        <v>3000</v>
      </c>
      <c r="S129" s="3">
        <f t="shared" ref="S129:S137" si="29">ROUND((N130+O130)/(4*(1+M130%)),0)</f>
        <v>15</v>
      </c>
    </row>
    <row r="130" spans="2:19">
      <c r="B130" s="2">
        <v>2</v>
      </c>
      <c r="C130">
        <v>0</v>
      </c>
      <c r="D130">
        <v>60</v>
      </c>
      <c r="E130" s="2">
        <f t="shared" si="28"/>
        <v>9000</v>
      </c>
      <c r="F130" s="2">
        <f>IF((F129-F128+F129)&gt;=5000,"5000",(F129-F128+F129))</f>
        <v>3000</v>
      </c>
      <c r="G130" s="2">
        <f>ROUND($E128/($I$6*$G$6)/24,4)</f>
        <v>0.86809999999999998</v>
      </c>
      <c r="H130" s="2">
        <f>ROUND($E133/($I$6*$G$6)/24,4)</f>
        <v>5.2083000000000004</v>
      </c>
      <c r="I130" s="2">
        <f>ROUND($E135/($I$6*$G$6)/24,4)</f>
        <v>6.9443999999999999</v>
      </c>
      <c r="L130" s="3">
        <v>10020012</v>
      </c>
      <c r="M130" s="3">
        <v>2</v>
      </c>
      <c r="N130" s="3">
        <v>0</v>
      </c>
      <c r="O130" s="3">
        <v>60</v>
      </c>
      <c r="P130" s="2">
        <v>11000</v>
      </c>
      <c r="Q130" s="2" t="str">
        <f t="shared" si="15"/>
        <v>3006_8,3007_7,3008_7</v>
      </c>
      <c r="R130" s="3">
        <f t="shared" si="17"/>
        <v>6000</v>
      </c>
      <c r="S130" s="3">
        <f t="shared" si="29"/>
        <v>22</v>
      </c>
    </row>
    <row r="131" spans="2:19">
      <c r="B131" s="2">
        <v>3</v>
      </c>
      <c r="C131">
        <v>0</v>
      </c>
      <c r="D131">
        <v>90</v>
      </c>
      <c r="E131" s="2">
        <f t="shared" si="28"/>
        <v>12000</v>
      </c>
      <c r="F131" s="2">
        <f>IF((F130-F129+F130)&gt;=5000,"5000",(F130-F129+F130))</f>
        <v>3000</v>
      </c>
      <c r="G131" s="2">
        <f>ROUND($E128/($J$6*$G$6)/24,4)</f>
        <v>0.80130000000000001</v>
      </c>
      <c r="H131" s="2">
        <f>ROUND($E133/($J$6*$G$6)/24,4)</f>
        <v>4.8076999999999996</v>
      </c>
      <c r="I131" s="2">
        <f>ROUND($E135/($J$6*$G$6)/24,4)</f>
        <v>6.4103000000000003</v>
      </c>
      <c r="L131" s="3">
        <v>10020012</v>
      </c>
      <c r="M131" s="3">
        <v>3</v>
      </c>
      <c r="N131" s="3">
        <v>0</v>
      </c>
      <c r="O131" s="3">
        <v>90</v>
      </c>
      <c r="P131" s="2">
        <v>16000</v>
      </c>
      <c r="Q131" s="2" t="str">
        <f t="shared" si="15"/>
        <v>3006_10,3007_10,3008_9</v>
      </c>
      <c r="R131" s="3">
        <f t="shared" si="17"/>
        <v>11000</v>
      </c>
      <c r="S131" s="3">
        <f t="shared" si="29"/>
        <v>29</v>
      </c>
    </row>
    <row r="132" spans="2:19">
      <c r="B132" s="2">
        <v>4</v>
      </c>
      <c r="C132">
        <v>0</v>
      </c>
      <c r="D132">
        <v>120</v>
      </c>
      <c r="E132" s="2">
        <f t="shared" si="28"/>
        <v>15000</v>
      </c>
      <c r="F132" s="2">
        <f>IF((F131-F130+F131)&gt;=5000,"5000",(F131-F130+F131))</f>
        <v>3000</v>
      </c>
      <c r="G132" s="2">
        <f>ROUND($E128/($K$6*$G$6)/24,4)</f>
        <v>0.69440000000000002</v>
      </c>
      <c r="H132" s="2">
        <f>ROUND($E133/($K$6*$G$6)/24,4)</f>
        <v>4.1666999999999996</v>
      </c>
      <c r="I132" s="2">
        <f>ROUND($E135/($K$6*$G$6)/24,4)</f>
        <v>5.5556000000000001</v>
      </c>
      <c r="J132" s="2">
        <f>ROUND($E137/($K$6*$G$6)/24,4)</f>
        <v>6.9443999999999999</v>
      </c>
      <c r="L132" s="3">
        <v>10020012</v>
      </c>
      <c r="M132" s="3">
        <v>4</v>
      </c>
      <c r="N132" s="3">
        <v>0</v>
      </c>
      <c r="O132" s="3">
        <v>120</v>
      </c>
      <c r="P132" s="2">
        <v>21000</v>
      </c>
      <c r="Q132" s="2" t="str">
        <f t="shared" si="15"/>
        <v>3006_12,3007_12,3008_12</v>
      </c>
      <c r="R132" s="3">
        <f t="shared" si="17"/>
        <v>16000</v>
      </c>
      <c r="S132" s="3">
        <f t="shared" si="29"/>
        <v>36</v>
      </c>
    </row>
    <row r="133" spans="2:19">
      <c r="B133" s="2">
        <v>5</v>
      </c>
      <c r="C133">
        <v>0</v>
      </c>
      <c r="D133">
        <v>150</v>
      </c>
      <c r="E133" s="2">
        <f t="shared" si="28"/>
        <v>18000</v>
      </c>
      <c r="F133" s="2">
        <f>IF((F132-F131+F132)&gt;=5000,"5000",(F132-F131+F132))</f>
        <v>3000</v>
      </c>
      <c r="G133" s="2"/>
      <c r="I133"/>
      <c r="J133"/>
      <c r="L133" s="3">
        <v>10020012</v>
      </c>
      <c r="M133" s="3">
        <v>5</v>
      </c>
      <c r="N133" s="3">
        <v>0</v>
      </c>
      <c r="O133" s="3">
        <v>150</v>
      </c>
      <c r="P133" s="2">
        <v>26000</v>
      </c>
      <c r="Q133" s="2" t="str">
        <f t="shared" si="15"/>
        <v>3006_14,3007_14,3008_14</v>
      </c>
      <c r="R133" s="3">
        <f t="shared" si="17"/>
        <v>21000</v>
      </c>
      <c r="S133" s="3">
        <f t="shared" si="29"/>
        <v>42</v>
      </c>
    </row>
    <row r="134" spans="2:19">
      <c r="B134" s="2">
        <v>6</v>
      </c>
      <c r="C134">
        <v>0</v>
      </c>
      <c r="D134">
        <v>180</v>
      </c>
      <c r="E134" s="2">
        <f t="shared" si="28"/>
        <v>21000</v>
      </c>
      <c r="F134" s="2">
        <f>F133</f>
        <v>3000</v>
      </c>
      <c r="G134" s="2"/>
      <c r="I134"/>
      <c r="J134"/>
      <c r="L134" s="3">
        <v>10020012</v>
      </c>
      <c r="M134" s="3">
        <v>6</v>
      </c>
      <c r="N134" s="3">
        <v>0</v>
      </c>
      <c r="O134" s="3">
        <v>180</v>
      </c>
      <c r="P134" s="2">
        <v>31000</v>
      </c>
      <c r="Q134" s="2" t="str">
        <f t="shared" si="15"/>
        <v>3006_17,3007_16,3008_16</v>
      </c>
      <c r="R134" s="3">
        <f t="shared" si="17"/>
        <v>26000</v>
      </c>
      <c r="S134" s="3">
        <f t="shared" si="29"/>
        <v>49</v>
      </c>
    </row>
    <row r="135" spans="2:19">
      <c r="B135" s="2">
        <v>7</v>
      </c>
      <c r="C135">
        <v>0</v>
      </c>
      <c r="D135">
        <v>210</v>
      </c>
      <c r="E135" s="2">
        <f t="shared" si="28"/>
        <v>24000</v>
      </c>
      <c r="F135" s="2">
        <f>F134</f>
        <v>3000</v>
      </c>
      <c r="G135" s="2"/>
      <c r="I135"/>
      <c r="J135"/>
      <c r="L135" s="3">
        <v>10020012</v>
      </c>
      <c r="M135" s="3">
        <v>7</v>
      </c>
      <c r="N135" s="3">
        <v>0</v>
      </c>
      <c r="O135" s="3">
        <v>210</v>
      </c>
      <c r="P135" s="2">
        <v>36000</v>
      </c>
      <c r="Q135" s="2" t="str">
        <f t="shared" si="15"/>
        <v>3006_19,3007_19,3008_18</v>
      </c>
      <c r="R135" s="3">
        <f t="shared" si="17"/>
        <v>31000</v>
      </c>
      <c r="S135" s="3">
        <f t="shared" si="29"/>
        <v>56</v>
      </c>
    </row>
    <row r="136" spans="2:19">
      <c r="B136" s="2">
        <v>8</v>
      </c>
      <c r="C136">
        <v>0</v>
      </c>
      <c r="D136">
        <v>240</v>
      </c>
      <c r="E136" s="2">
        <f t="shared" si="28"/>
        <v>27000</v>
      </c>
      <c r="F136" s="2">
        <f>F135</f>
        <v>3000</v>
      </c>
      <c r="G136" s="2"/>
      <c r="I136"/>
      <c r="J136"/>
      <c r="L136" s="3">
        <v>10020012</v>
      </c>
      <c r="M136" s="3">
        <v>8</v>
      </c>
      <c r="N136" s="3">
        <v>0</v>
      </c>
      <c r="O136" s="3">
        <v>240</v>
      </c>
      <c r="P136" s="2">
        <v>41000</v>
      </c>
      <c r="Q136" s="2" t="str">
        <f t="shared" ref="Q136:Q199" si="30">IF(S136&gt;2,IF(MOD(S136,3),IF(MOD(S136+1,3),"3006_"&amp;(S136+2)/3&amp;","&amp;"3007_"&amp;(S136+2)/3-1&amp;","&amp;"3008_"&amp;(S136+2)/3-1,"3006_"&amp;(S136+1)/3&amp;","&amp;"3007_"&amp;(S136+1)/3&amp;","&amp;"3008_"&amp;(S136+1)/3-1),"3006_"&amp;(S136)/3&amp;","&amp;"3007_"&amp;(S136)/3&amp;","&amp;"3008_"&amp;(S136)/3),IF(MOD(S136,3),IF(MOD(S136+1,3),"3006_"&amp;(S136+2)/3,"3006_"&amp;(S136+1)/3&amp;","&amp;"3007_"&amp;(S136+1)/3),""))</f>
        <v>3006_21,3007_21,3008_20</v>
      </c>
      <c r="R136" s="3">
        <f t="shared" si="17"/>
        <v>36000</v>
      </c>
      <c r="S136" s="3">
        <f t="shared" si="29"/>
        <v>62</v>
      </c>
    </row>
    <row r="137" spans="2:19">
      <c r="B137" s="2">
        <v>9</v>
      </c>
      <c r="C137">
        <v>0</v>
      </c>
      <c r="D137">
        <v>270</v>
      </c>
      <c r="E137" s="2">
        <f t="shared" si="28"/>
        <v>30000</v>
      </c>
      <c r="F137" s="2"/>
      <c r="G137" s="2"/>
      <c r="I137"/>
      <c r="J137"/>
      <c r="L137" s="3">
        <v>10020012</v>
      </c>
      <c r="M137" s="3">
        <v>9</v>
      </c>
      <c r="N137" s="3">
        <v>0</v>
      </c>
      <c r="O137" s="3">
        <v>270</v>
      </c>
      <c r="P137" s="2">
        <v>46000</v>
      </c>
      <c r="Q137" s="2" t="str">
        <f t="shared" si="30"/>
        <v>3006_23,3007_23,3008_22</v>
      </c>
      <c r="R137" s="3">
        <f t="shared" ref="R137:R200" si="31">P136</f>
        <v>41000</v>
      </c>
      <c r="S137" s="3">
        <f t="shared" si="29"/>
        <v>68</v>
      </c>
    </row>
    <row r="138" spans="2:19">
      <c r="B138" s="2">
        <v>10</v>
      </c>
      <c r="C138">
        <v>0</v>
      </c>
      <c r="D138">
        <v>300</v>
      </c>
      <c r="E138" s="2">
        <v>0</v>
      </c>
      <c r="F138" s="2"/>
      <c r="G138" s="2"/>
      <c r="I138"/>
      <c r="J138"/>
      <c r="L138" s="3">
        <v>10020012</v>
      </c>
      <c r="M138" s="3">
        <v>10</v>
      </c>
      <c r="N138" s="3">
        <v>0</v>
      </c>
      <c r="O138" s="3">
        <v>300</v>
      </c>
      <c r="P138" s="2">
        <v>0</v>
      </c>
      <c r="Q138" s="2" t="str">
        <f t="shared" si="30"/>
        <v/>
      </c>
      <c r="R138" s="3">
        <f t="shared" si="31"/>
        <v>46000</v>
      </c>
      <c r="S138" s="3">
        <f t="shared" ref="S138:S193" si="32">(N139+O139)/2.5</f>
        <v>0</v>
      </c>
    </row>
    <row r="139" spans="2:19">
      <c r="B139" s="2">
        <v>0</v>
      </c>
      <c r="C139">
        <v>0</v>
      </c>
      <c r="D139">
        <v>0</v>
      </c>
      <c r="E139" s="2">
        <f>IF(((C140+D140)*2*50)&gt;=5000,"5000",((C140+D140)*2*50))</f>
        <v>3500</v>
      </c>
      <c r="F139" s="2">
        <f>E139</f>
        <v>3500</v>
      </c>
      <c r="G139" s="2">
        <v>1</v>
      </c>
      <c r="H139" s="2">
        <v>6</v>
      </c>
      <c r="I139" s="2">
        <v>8</v>
      </c>
      <c r="J139" s="2">
        <v>10</v>
      </c>
      <c r="L139" s="3">
        <v>10020013</v>
      </c>
      <c r="M139" s="3">
        <v>0</v>
      </c>
      <c r="N139" s="3">
        <v>0</v>
      </c>
      <c r="O139" s="3">
        <v>0</v>
      </c>
      <c r="P139" s="2">
        <v>3500</v>
      </c>
      <c r="Q139" s="2" t="str">
        <f t="shared" si="30"/>
        <v>3006_3,3007_3,3008_3</v>
      </c>
      <c r="R139" s="3">
        <f t="shared" si="31"/>
        <v>0</v>
      </c>
      <c r="S139" s="3">
        <f>ROUND((N140+O140)/(4*(1+M140%)),0)</f>
        <v>9</v>
      </c>
    </row>
    <row r="140" spans="2:19">
      <c r="B140" s="2">
        <v>1</v>
      </c>
      <c r="C140">
        <v>0</v>
      </c>
      <c r="D140">
        <v>35</v>
      </c>
      <c r="E140" s="2">
        <f t="shared" ref="E140:E148" si="33">IF((E139+F139)&gt;=50000,"50000",(E139+F139))</f>
        <v>7000</v>
      </c>
      <c r="F140" s="2">
        <f>F139</f>
        <v>3500</v>
      </c>
      <c r="G140" s="2">
        <f>ROUND($E139/($H$6*$G$6)/24,4)</f>
        <v>1.2153</v>
      </c>
      <c r="H140" s="2">
        <f>ROUND($E144/($H$6*$G$6)/24,4)</f>
        <v>7.2916999999999996</v>
      </c>
      <c r="L140" s="3">
        <v>10020013</v>
      </c>
      <c r="M140" s="3">
        <v>1</v>
      </c>
      <c r="N140" s="3">
        <v>0</v>
      </c>
      <c r="O140" s="3">
        <v>35</v>
      </c>
      <c r="P140" s="2">
        <v>7000</v>
      </c>
      <c r="Q140" s="2" t="str">
        <f t="shared" si="30"/>
        <v>3006_6,3007_6,3008_5</v>
      </c>
      <c r="R140" s="3">
        <f t="shared" si="31"/>
        <v>3500</v>
      </c>
      <c r="S140" s="3">
        <f t="shared" ref="S140:S148" si="34">ROUND((N141+O141)/(4*(1+M141%)),0)</f>
        <v>17</v>
      </c>
    </row>
    <row r="141" spans="2:19">
      <c r="B141" s="2">
        <v>2</v>
      </c>
      <c r="C141">
        <v>0</v>
      </c>
      <c r="D141">
        <v>70</v>
      </c>
      <c r="E141" s="2">
        <f t="shared" si="33"/>
        <v>10500</v>
      </c>
      <c r="F141" s="2">
        <f>IF((F140-F139+F140)&gt;=5000,"5000",(F140-F139+F140))</f>
        <v>3500</v>
      </c>
      <c r="G141" s="2">
        <f>ROUND($E139/($I$6*$G$6)/24,4)</f>
        <v>1.0126999999999999</v>
      </c>
      <c r="H141" s="2">
        <f>ROUND($E144/($I$6*$G$6)/24,4)</f>
        <v>6.0763999999999996</v>
      </c>
      <c r="I141" s="2">
        <f>ROUND($E146/($I$6*$G$6)/24,4)</f>
        <v>8.1019000000000005</v>
      </c>
      <c r="L141" s="3">
        <v>10020013</v>
      </c>
      <c r="M141" s="3">
        <v>2</v>
      </c>
      <c r="N141" s="3">
        <v>0</v>
      </c>
      <c r="O141" s="3">
        <v>70</v>
      </c>
      <c r="P141" s="2">
        <v>12000</v>
      </c>
      <c r="Q141" s="2" t="str">
        <f t="shared" si="30"/>
        <v>3006_9,3007_8,3008_8</v>
      </c>
      <c r="R141" s="3">
        <f t="shared" si="31"/>
        <v>7000</v>
      </c>
      <c r="S141" s="3">
        <f t="shared" si="34"/>
        <v>25</v>
      </c>
    </row>
    <row r="142" spans="2:19">
      <c r="B142" s="2">
        <v>3</v>
      </c>
      <c r="C142">
        <v>0</v>
      </c>
      <c r="D142">
        <v>105</v>
      </c>
      <c r="E142" s="2">
        <f t="shared" si="33"/>
        <v>14000</v>
      </c>
      <c r="F142" s="2">
        <f>IF((F141-F140+F141)&gt;=5000,"5000",(F141-F140+F141))</f>
        <v>3500</v>
      </c>
      <c r="G142" s="2">
        <f>ROUND($E139/($J$6*$G$6)/24,4)</f>
        <v>0.93479999999999996</v>
      </c>
      <c r="H142" s="2">
        <f>ROUND($E144/($J$6*$G$6)/24,4)</f>
        <v>5.609</v>
      </c>
      <c r="I142" s="2">
        <f>ROUND($E146/($J$6*$G$6)/24,4)</f>
        <v>7.4786000000000001</v>
      </c>
      <c r="L142" s="3">
        <v>10020013</v>
      </c>
      <c r="M142" s="3">
        <v>3</v>
      </c>
      <c r="N142" s="3">
        <v>0</v>
      </c>
      <c r="O142" s="3">
        <v>105</v>
      </c>
      <c r="P142" s="2">
        <v>17000</v>
      </c>
      <c r="Q142" s="2" t="str">
        <f t="shared" si="30"/>
        <v>3006_12,3007_11,3008_11</v>
      </c>
      <c r="R142" s="3">
        <f t="shared" si="31"/>
        <v>12000</v>
      </c>
      <c r="S142" s="3">
        <f t="shared" si="34"/>
        <v>34</v>
      </c>
    </row>
    <row r="143" spans="2:19">
      <c r="B143" s="2">
        <v>4</v>
      </c>
      <c r="C143">
        <v>0</v>
      </c>
      <c r="D143">
        <v>140</v>
      </c>
      <c r="E143" s="2">
        <f t="shared" si="33"/>
        <v>17500</v>
      </c>
      <c r="F143" s="2">
        <f>IF((F142-F141+F142)&gt;=5000,"5000",(F142-F141+F142))</f>
        <v>3500</v>
      </c>
      <c r="G143" s="2">
        <f>ROUND($E139/($K$6*$G$6)/24,4)</f>
        <v>0.81020000000000003</v>
      </c>
      <c r="H143" s="2">
        <f>ROUND($E144/($K$6*$G$6)/24,4)</f>
        <v>4.8611000000000004</v>
      </c>
      <c r="I143" s="2">
        <f>ROUND($E146/($K$6*$G$6)/24,4)</f>
        <v>6.4814999999999996</v>
      </c>
      <c r="J143" s="2">
        <f>ROUND($E148/($K$6*$G$6)/24,4)</f>
        <v>8.1019000000000005</v>
      </c>
      <c r="L143" s="3">
        <v>10020013</v>
      </c>
      <c r="M143" s="3">
        <v>4</v>
      </c>
      <c r="N143" s="3">
        <v>0</v>
      </c>
      <c r="O143" s="3">
        <v>140</v>
      </c>
      <c r="P143" s="2">
        <v>22000</v>
      </c>
      <c r="Q143" s="2" t="str">
        <f t="shared" si="30"/>
        <v>3006_14,3007_14,3008_14</v>
      </c>
      <c r="R143" s="3">
        <f t="shared" si="31"/>
        <v>17000</v>
      </c>
      <c r="S143" s="3">
        <f t="shared" si="34"/>
        <v>42</v>
      </c>
    </row>
    <row r="144" spans="2:19">
      <c r="B144" s="2">
        <v>5</v>
      </c>
      <c r="C144">
        <v>0</v>
      </c>
      <c r="D144">
        <v>175</v>
      </c>
      <c r="E144" s="2">
        <f t="shared" si="33"/>
        <v>21000</v>
      </c>
      <c r="F144" s="2">
        <f>IF((F143-F142+F143)&gt;=5000,"5000",(F143-F142+F143))</f>
        <v>3500</v>
      </c>
      <c r="G144" s="2"/>
      <c r="I144"/>
      <c r="J144"/>
      <c r="L144" s="3">
        <v>10020013</v>
      </c>
      <c r="M144" s="3">
        <v>5</v>
      </c>
      <c r="N144" s="3">
        <v>0</v>
      </c>
      <c r="O144" s="3">
        <v>175</v>
      </c>
      <c r="P144" s="2">
        <v>27000</v>
      </c>
      <c r="Q144" s="2" t="str">
        <f t="shared" si="30"/>
        <v>3006_17,3007_17,3008_16</v>
      </c>
      <c r="R144" s="3">
        <f t="shared" si="31"/>
        <v>22000</v>
      </c>
      <c r="S144" s="3">
        <f t="shared" si="34"/>
        <v>50</v>
      </c>
    </row>
    <row r="145" spans="2:19">
      <c r="B145" s="2">
        <v>6</v>
      </c>
      <c r="C145">
        <v>0</v>
      </c>
      <c r="D145">
        <v>210</v>
      </c>
      <c r="E145" s="2">
        <f t="shared" si="33"/>
        <v>24500</v>
      </c>
      <c r="F145" s="2">
        <f>F144</f>
        <v>3500</v>
      </c>
      <c r="G145" s="2"/>
      <c r="I145"/>
      <c r="J145"/>
      <c r="L145" s="3">
        <v>10020013</v>
      </c>
      <c r="M145" s="3">
        <v>6</v>
      </c>
      <c r="N145" s="3">
        <v>0</v>
      </c>
      <c r="O145" s="3">
        <v>210</v>
      </c>
      <c r="P145" s="2">
        <v>32000</v>
      </c>
      <c r="Q145" s="2" t="str">
        <f t="shared" si="30"/>
        <v>3006_19,3007_19,3008_19</v>
      </c>
      <c r="R145" s="3">
        <f t="shared" si="31"/>
        <v>27000</v>
      </c>
      <c r="S145" s="3">
        <f t="shared" si="34"/>
        <v>57</v>
      </c>
    </row>
    <row r="146" spans="2:19">
      <c r="B146" s="2">
        <v>7</v>
      </c>
      <c r="C146">
        <v>0</v>
      </c>
      <c r="D146">
        <v>245</v>
      </c>
      <c r="E146" s="2">
        <f t="shared" si="33"/>
        <v>28000</v>
      </c>
      <c r="F146" s="2">
        <f>F145</f>
        <v>3500</v>
      </c>
      <c r="G146" s="2"/>
      <c r="I146"/>
      <c r="J146"/>
      <c r="L146" s="3">
        <v>10020013</v>
      </c>
      <c r="M146" s="3">
        <v>7</v>
      </c>
      <c r="N146" s="3">
        <v>0</v>
      </c>
      <c r="O146" s="3">
        <v>245</v>
      </c>
      <c r="P146" s="2">
        <v>37000</v>
      </c>
      <c r="Q146" s="2" t="str">
        <f t="shared" si="30"/>
        <v>3006_22,3007_22,3008_21</v>
      </c>
      <c r="R146" s="3">
        <f t="shared" si="31"/>
        <v>32000</v>
      </c>
      <c r="S146" s="3">
        <f t="shared" si="34"/>
        <v>65</v>
      </c>
    </row>
    <row r="147" spans="2:19">
      <c r="B147" s="2">
        <v>8</v>
      </c>
      <c r="C147">
        <v>0</v>
      </c>
      <c r="D147">
        <v>280</v>
      </c>
      <c r="E147" s="2">
        <f t="shared" si="33"/>
        <v>31500</v>
      </c>
      <c r="F147" s="2">
        <f>F146</f>
        <v>3500</v>
      </c>
      <c r="G147" s="2"/>
      <c r="I147"/>
      <c r="J147"/>
      <c r="L147" s="3">
        <v>10020013</v>
      </c>
      <c r="M147" s="3">
        <v>8</v>
      </c>
      <c r="N147" s="3">
        <v>0</v>
      </c>
      <c r="O147" s="3">
        <v>280</v>
      </c>
      <c r="P147" s="2">
        <v>42000</v>
      </c>
      <c r="Q147" s="2" t="str">
        <f t="shared" si="30"/>
        <v>3006_24,3007_24,3008_24</v>
      </c>
      <c r="R147" s="3">
        <f t="shared" si="31"/>
        <v>37000</v>
      </c>
      <c r="S147" s="3">
        <f t="shared" si="34"/>
        <v>72</v>
      </c>
    </row>
    <row r="148" spans="2:19">
      <c r="B148" s="2">
        <v>9</v>
      </c>
      <c r="C148">
        <v>0</v>
      </c>
      <c r="D148">
        <v>315</v>
      </c>
      <c r="E148" s="2">
        <f t="shared" si="33"/>
        <v>35000</v>
      </c>
      <c r="F148" s="2"/>
      <c r="G148" s="2"/>
      <c r="I148"/>
      <c r="J148"/>
      <c r="L148" s="3">
        <v>10020013</v>
      </c>
      <c r="M148" s="3">
        <v>9</v>
      </c>
      <c r="N148" s="3">
        <v>0</v>
      </c>
      <c r="O148" s="3">
        <v>315</v>
      </c>
      <c r="P148" s="2">
        <v>47000</v>
      </c>
      <c r="Q148" s="2" t="str">
        <f t="shared" si="30"/>
        <v>3006_27,3007_27,3008_26</v>
      </c>
      <c r="R148" s="3">
        <f t="shared" si="31"/>
        <v>42000</v>
      </c>
      <c r="S148" s="3">
        <f t="shared" si="34"/>
        <v>80</v>
      </c>
    </row>
    <row r="149" spans="2:19">
      <c r="B149" s="2">
        <v>10</v>
      </c>
      <c r="C149">
        <v>0</v>
      </c>
      <c r="D149">
        <v>350</v>
      </c>
      <c r="E149" s="2">
        <v>0</v>
      </c>
      <c r="F149" s="2"/>
      <c r="G149" s="2"/>
      <c r="I149"/>
      <c r="J149"/>
      <c r="L149" s="3">
        <v>10020013</v>
      </c>
      <c r="M149" s="3">
        <v>10</v>
      </c>
      <c r="N149" s="3">
        <v>0</v>
      </c>
      <c r="O149" s="3">
        <v>350</v>
      </c>
      <c r="P149" s="2">
        <v>0</v>
      </c>
      <c r="Q149" s="2" t="str">
        <f t="shared" si="30"/>
        <v/>
      </c>
      <c r="R149" s="3">
        <f t="shared" si="31"/>
        <v>47000</v>
      </c>
      <c r="S149" s="3">
        <f t="shared" si="32"/>
        <v>0</v>
      </c>
    </row>
    <row r="150" spans="2:19">
      <c r="B150" s="2">
        <v>0</v>
      </c>
      <c r="C150">
        <v>0</v>
      </c>
      <c r="D150">
        <v>0</v>
      </c>
      <c r="E150" s="2">
        <f>IF(((C151+D151)*2*50)&gt;=5000,"5000",((C151+D151)*2*50))</f>
        <v>4000</v>
      </c>
      <c r="F150" s="2">
        <f>E150</f>
        <v>4000</v>
      </c>
      <c r="G150" s="2">
        <v>1</v>
      </c>
      <c r="H150" s="2">
        <v>6</v>
      </c>
      <c r="I150" s="2">
        <v>8</v>
      </c>
      <c r="J150" s="2">
        <v>10</v>
      </c>
      <c r="L150" s="3">
        <v>10020014</v>
      </c>
      <c r="M150" s="3">
        <v>0</v>
      </c>
      <c r="N150" s="3">
        <v>0</v>
      </c>
      <c r="O150" s="3">
        <v>0</v>
      </c>
      <c r="P150" s="2">
        <v>4000</v>
      </c>
      <c r="Q150" s="2" t="str">
        <f t="shared" si="30"/>
        <v>3006_4,3007_3,3008_3</v>
      </c>
      <c r="R150" s="3">
        <f t="shared" si="31"/>
        <v>0</v>
      </c>
      <c r="S150" s="3">
        <f>ROUND((N151+O151)/(4*(1+M151%)),0)</f>
        <v>10</v>
      </c>
    </row>
    <row r="151" spans="2:19">
      <c r="B151" s="2">
        <v>1</v>
      </c>
      <c r="C151">
        <v>0</v>
      </c>
      <c r="D151">
        <v>40</v>
      </c>
      <c r="E151" s="2">
        <f t="shared" ref="E151:E159" si="35">IF((E150+F150)&gt;=50000,"50000",(E150+F150))</f>
        <v>8000</v>
      </c>
      <c r="F151" s="2">
        <f>F150</f>
        <v>4000</v>
      </c>
      <c r="G151" s="2">
        <f>ROUND($E150/($H$6*$G$6)/24,4)</f>
        <v>1.3889</v>
      </c>
      <c r="H151" s="2">
        <f>ROUND($E155/($H$6*$G$6)/24,4)</f>
        <v>8.3332999999999995</v>
      </c>
      <c r="L151" s="3">
        <v>10020014</v>
      </c>
      <c r="M151" s="3">
        <v>1</v>
      </c>
      <c r="N151" s="3">
        <v>0</v>
      </c>
      <c r="O151" s="3">
        <v>40</v>
      </c>
      <c r="P151" s="2">
        <v>8000</v>
      </c>
      <c r="Q151" s="2" t="str">
        <f t="shared" si="30"/>
        <v>3006_7,3007_7,3008_6</v>
      </c>
      <c r="R151" s="3">
        <f t="shared" si="31"/>
        <v>4000</v>
      </c>
      <c r="S151" s="3">
        <f t="shared" ref="S151:S159" si="36">ROUND((N152+O152)/(4*(1+M152%)),0)</f>
        <v>20</v>
      </c>
    </row>
    <row r="152" spans="2:19">
      <c r="B152" s="2">
        <v>2</v>
      </c>
      <c r="C152">
        <v>0</v>
      </c>
      <c r="D152">
        <v>80</v>
      </c>
      <c r="E152" s="2">
        <f t="shared" si="35"/>
        <v>12000</v>
      </c>
      <c r="F152" s="2">
        <f>IF((F151-F150+F151)&gt;=5000,"5000",(F151-F150+F151))</f>
        <v>4000</v>
      </c>
      <c r="G152" s="2">
        <f>ROUND($E150/($I$6*$G$6)/24,4)</f>
        <v>1.1574</v>
      </c>
      <c r="H152" s="2">
        <f>ROUND($E155/($I$6*$G$6)/24,4)</f>
        <v>6.9443999999999999</v>
      </c>
      <c r="I152" s="2">
        <f>ROUND($E157/($I$6*$G$6)/24,4)</f>
        <v>9.2592999999999996</v>
      </c>
      <c r="L152" s="3">
        <v>10020014</v>
      </c>
      <c r="M152" s="3">
        <v>2</v>
      </c>
      <c r="N152" s="3">
        <v>0</v>
      </c>
      <c r="O152" s="3">
        <v>80</v>
      </c>
      <c r="P152" s="2">
        <v>13000</v>
      </c>
      <c r="Q152" s="2" t="str">
        <f t="shared" si="30"/>
        <v>3006_10,3007_10,3008_9</v>
      </c>
      <c r="R152" s="3">
        <f t="shared" si="31"/>
        <v>8000</v>
      </c>
      <c r="S152" s="3">
        <f t="shared" si="36"/>
        <v>29</v>
      </c>
    </row>
    <row r="153" spans="2:19">
      <c r="B153" s="2">
        <v>3</v>
      </c>
      <c r="C153">
        <v>0</v>
      </c>
      <c r="D153">
        <v>120</v>
      </c>
      <c r="E153" s="2">
        <f t="shared" si="35"/>
        <v>16000</v>
      </c>
      <c r="F153" s="2">
        <f>IF((F152-F151+F152)&gt;=5000,"5000",(F152-F151+F152))</f>
        <v>4000</v>
      </c>
      <c r="G153" s="2">
        <f>ROUND($E150/($J$6*$G$6)/24,4)</f>
        <v>1.0684</v>
      </c>
      <c r="H153" s="2">
        <f>ROUND($E155/($J$6*$G$6)/24,4)</f>
        <v>6.4103000000000003</v>
      </c>
      <c r="I153" s="2">
        <f>ROUND($E157/($J$6*$G$6)/24,4)</f>
        <v>8.5470000000000006</v>
      </c>
      <c r="L153" s="3">
        <v>10020014</v>
      </c>
      <c r="M153" s="3">
        <v>3</v>
      </c>
      <c r="N153" s="3">
        <v>0</v>
      </c>
      <c r="O153" s="3">
        <v>120</v>
      </c>
      <c r="P153" s="2">
        <v>18000</v>
      </c>
      <c r="Q153" s="2" t="str">
        <f t="shared" si="30"/>
        <v>3006_13,3007_13,3008_12</v>
      </c>
      <c r="R153" s="3">
        <f t="shared" si="31"/>
        <v>13000</v>
      </c>
      <c r="S153" s="3">
        <f t="shared" si="36"/>
        <v>38</v>
      </c>
    </row>
    <row r="154" spans="2:19">
      <c r="B154" s="2">
        <v>4</v>
      </c>
      <c r="C154">
        <v>0</v>
      </c>
      <c r="D154">
        <v>160</v>
      </c>
      <c r="E154" s="2">
        <f t="shared" si="35"/>
        <v>20000</v>
      </c>
      <c r="F154" s="2">
        <f>IF((F153-F152+F153)&gt;=5000,"5000",(F153-F152+F153))</f>
        <v>4000</v>
      </c>
      <c r="G154" s="2">
        <f>ROUND($E150/($K$6*$G$6)/24,4)</f>
        <v>0.92589999999999995</v>
      </c>
      <c r="H154" s="2">
        <f>ROUND($E155/($K$6*$G$6)/24,4)</f>
        <v>5.5556000000000001</v>
      </c>
      <c r="I154" s="2">
        <f>ROUND($E157/($K$6*$G$6)/24,4)</f>
        <v>7.4074</v>
      </c>
      <c r="J154" s="2">
        <f>ROUND($E159/($K$6*$G$6)/24,4)</f>
        <v>9.2592999999999996</v>
      </c>
      <c r="L154" s="3">
        <v>10020014</v>
      </c>
      <c r="M154" s="3">
        <v>4</v>
      </c>
      <c r="N154" s="3">
        <v>0</v>
      </c>
      <c r="O154" s="3">
        <v>160</v>
      </c>
      <c r="P154" s="2">
        <v>23000</v>
      </c>
      <c r="Q154" s="2" t="str">
        <f t="shared" si="30"/>
        <v>3006_16,3007_16,3008_16</v>
      </c>
      <c r="R154" s="3">
        <f t="shared" si="31"/>
        <v>18000</v>
      </c>
      <c r="S154" s="3">
        <f t="shared" si="36"/>
        <v>48</v>
      </c>
    </row>
    <row r="155" spans="2:19">
      <c r="B155" s="2">
        <v>5</v>
      </c>
      <c r="C155">
        <v>0</v>
      </c>
      <c r="D155">
        <v>200</v>
      </c>
      <c r="E155" s="2">
        <f t="shared" si="35"/>
        <v>24000</v>
      </c>
      <c r="F155" s="2">
        <f>IF((F154-F153+F154)&gt;=5000,"5000",(F154-F153+F154))</f>
        <v>4000</v>
      </c>
      <c r="G155" s="2"/>
      <c r="I155"/>
      <c r="J155"/>
      <c r="L155" s="3">
        <v>10020014</v>
      </c>
      <c r="M155" s="3">
        <v>5</v>
      </c>
      <c r="N155" s="3">
        <v>0</v>
      </c>
      <c r="O155" s="3">
        <v>200</v>
      </c>
      <c r="P155" s="2">
        <v>28000</v>
      </c>
      <c r="Q155" s="2" t="str">
        <f t="shared" si="30"/>
        <v>3006_19,3007_19,3008_19</v>
      </c>
      <c r="R155" s="3">
        <f t="shared" si="31"/>
        <v>23000</v>
      </c>
      <c r="S155" s="3">
        <f t="shared" si="36"/>
        <v>57</v>
      </c>
    </row>
    <row r="156" spans="2:19">
      <c r="B156" s="2">
        <v>6</v>
      </c>
      <c r="C156">
        <v>0</v>
      </c>
      <c r="D156">
        <v>240</v>
      </c>
      <c r="E156" s="2">
        <f t="shared" si="35"/>
        <v>28000</v>
      </c>
      <c r="F156" s="2">
        <f>F155</f>
        <v>4000</v>
      </c>
      <c r="G156" s="2"/>
      <c r="I156"/>
      <c r="J156"/>
      <c r="L156" s="3">
        <v>10020014</v>
      </c>
      <c r="M156" s="3">
        <v>6</v>
      </c>
      <c r="N156" s="3">
        <v>0</v>
      </c>
      <c r="O156" s="3">
        <v>240</v>
      </c>
      <c r="P156" s="2">
        <v>33000</v>
      </c>
      <c r="Q156" s="2" t="str">
        <f t="shared" si="30"/>
        <v>3006_22,3007_22,3008_21</v>
      </c>
      <c r="R156" s="3">
        <f t="shared" si="31"/>
        <v>28000</v>
      </c>
      <c r="S156" s="3">
        <f t="shared" si="36"/>
        <v>65</v>
      </c>
    </row>
    <row r="157" spans="2:19">
      <c r="B157" s="2">
        <v>7</v>
      </c>
      <c r="C157">
        <v>0</v>
      </c>
      <c r="D157">
        <v>280</v>
      </c>
      <c r="E157" s="2">
        <f t="shared" si="35"/>
        <v>32000</v>
      </c>
      <c r="F157" s="2">
        <f>F156</f>
        <v>4000</v>
      </c>
      <c r="G157" s="2"/>
      <c r="I157"/>
      <c r="J157"/>
      <c r="L157" s="3">
        <v>10020014</v>
      </c>
      <c r="M157" s="3">
        <v>7</v>
      </c>
      <c r="N157" s="3">
        <v>0</v>
      </c>
      <c r="O157" s="3">
        <v>280</v>
      </c>
      <c r="P157" s="2">
        <v>38000</v>
      </c>
      <c r="Q157" s="2" t="str">
        <f t="shared" si="30"/>
        <v>3006_25,3007_25,3008_24</v>
      </c>
      <c r="R157" s="3">
        <f t="shared" si="31"/>
        <v>33000</v>
      </c>
      <c r="S157" s="3">
        <f t="shared" si="36"/>
        <v>74</v>
      </c>
    </row>
    <row r="158" spans="2:19">
      <c r="B158" s="2">
        <v>8</v>
      </c>
      <c r="C158">
        <v>0</v>
      </c>
      <c r="D158">
        <v>320</v>
      </c>
      <c r="E158" s="2">
        <f t="shared" si="35"/>
        <v>36000</v>
      </c>
      <c r="F158" s="2">
        <f>F157</f>
        <v>4000</v>
      </c>
      <c r="G158" s="2"/>
      <c r="I158"/>
      <c r="J158"/>
      <c r="L158" s="3">
        <v>10020014</v>
      </c>
      <c r="M158" s="3">
        <v>8</v>
      </c>
      <c r="N158" s="3">
        <v>0</v>
      </c>
      <c r="O158" s="3">
        <v>320</v>
      </c>
      <c r="P158" s="2">
        <v>43000</v>
      </c>
      <c r="Q158" s="2" t="str">
        <f t="shared" si="30"/>
        <v>3006_28,3007_28,3008_27</v>
      </c>
      <c r="R158" s="3">
        <f t="shared" si="31"/>
        <v>38000</v>
      </c>
      <c r="S158" s="3">
        <f t="shared" si="36"/>
        <v>83</v>
      </c>
    </row>
    <row r="159" spans="2:19">
      <c r="B159" s="2">
        <v>9</v>
      </c>
      <c r="C159">
        <v>0</v>
      </c>
      <c r="D159">
        <v>360</v>
      </c>
      <c r="E159" s="2">
        <f t="shared" si="35"/>
        <v>40000</v>
      </c>
      <c r="F159" s="2"/>
      <c r="G159" s="2"/>
      <c r="I159"/>
      <c r="J159"/>
      <c r="L159" s="3">
        <v>10020014</v>
      </c>
      <c r="M159" s="3">
        <v>9</v>
      </c>
      <c r="N159" s="3">
        <v>0</v>
      </c>
      <c r="O159" s="3">
        <v>360</v>
      </c>
      <c r="P159" s="2">
        <v>48000</v>
      </c>
      <c r="Q159" s="2" t="str">
        <f t="shared" si="30"/>
        <v>3006_31,3007_30,3008_30</v>
      </c>
      <c r="R159" s="3">
        <f t="shared" si="31"/>
        <v>43000</v>
      </c>
      <c r="S159" s="3">
        <f t="shared" si="36"/>
        <v>91</v>
      </c>
    </row>
    <row r="160" spans="2:19">
      <c r="B160" s="2">
        <v>10</v>
      </c>
      <c r="C160">
        <v>0</v>
      </c>
      <c r="D160">
        <v>400</v>
      </c>
      <c r="E160" s="2">
        <v>0</v>
      </c>
      <c r="F160" s="2"/>
      <c r="G160" s="2"/>
      <c r="I160"/>
      <c r="J160"/>
      <c r="L160" s="3">
        <v>10020014</v>
      </c>
      <c r="M160" s="3">
        <v>10</v>
      </c>
      <c r="N160" s="3">
        <v>0</v>
      </c>
      <c r="O160" s="3">
        <v>400</v>
      </c>
      <c r="P160" s="2">
        <v>0</v>
      </c>
      <c r="Q160" s="2" t="str">
        <f t="shared" si="30"/>
        <v/>
      </c>
      <c r="R160" s="3">
        <f t="shared" si="31"/>
        <v>48000</v>
      </c>
      <c r="S160" s="3">
        <f t="shared" si="32"/>
        <v>0</v>
      </c>
    </row>
    <row r="161" spans="2:19">
      <c r="B161" s="2">
        <v>0</v>
      </c>
      <c r="C161">
        <v>0</v>
      </c>
      <c r="D161">
        <v>0</v>
      </c>
      <c r="E161" s="2">
        <f>IF(((C162+D162)*2*50)&gt;=5000,"5000",((C162+D162)*2*50))</f>
        <v>4500</v>
      </c>
      <c r="F161" s="2">
        <f>E161</f>
        <v>4500</v>
      </c>
      <c r="G161" s="2">
        <v>1</v>
      </c>
      <c r="H161" s="2">
        <v>6</v>
      </c>
      <c r="I161" s="2">
        <v>8</v>
      </c>
      <c r="J161" s="2">
        <v>10</v>
      </c>
      <c r="L161" s="3">
        <v>10020015</v>
      </c>
      <c r="M161" s="3">
        <v>0</v>
      </c>
      <c r="N161" s="3">
        <v>0</v>
      </c>
      <c r="O161" s="3">
        <v>0</v>
      </c>
      <c r="P161" s="2">
        <v>4500</v>
      </c>
      <c r="Q161" s="2" t="str">
        <f t="shared" si="30"/>
        <v>3006_4,3007_4,3008_3</v>
      </c>
      <c r="R161" s="3">
        <f t="shared" si="31"/>
        <v>0</v>
      </c>
      <c r="S161" s="3">
        <f>ROUND((N162+O162)/(4*(1+M162%)),0)</f>
        <v>11</v>
      </c>
    </row>
    <row r="162" spans="2:19">
      <c r="B162" s="2">
        <v>1</v>
      </c>
      <c r="C162">
        <v>0</v>
      </c>
      <c r="D162">
        <v>45</v>
      </c>
      <c r="E162" s="2">
        <f t="shared" ref="E162:E170" si="37">IF((E161+F161)&gt;=50000,"50000",(E161+F161))</f>
        <v>9000</v>
      </c>
      <c r="F162" s="2">
        <f>F161</f>
        <v>4500</v>
      </c>
      <c r="G162" s="2">
        <f>ROUND($E161/($H$6*$G$6)/24,4)</f>
        <v>1.5625</v>
      </c>
      <c r="H162" s="2">
        <f>ROUND($E166/($H$6*$G$6)/24,4)</f>
        <v>9.375</v>
      </c>
      <c r="L162" s="3">
        <v>10020015</v>
      </c>
      <c r="M162" s="3">
        <v>1</v>
      </c>
      <c r="N162" s="3">
        <v>0</v>
      </c>
      <c r="O162" s="3">
        <v>45</v>
      </c>
      <c r="P162" s="2">
        <v>9000</v>
      </c>
      <c r="Q162" s="2" t="str">
        <f t="shared" si="30"/>
        <v>3006_8,3007_7,3008_7</v>
      </c>
      <c r="R162" s="3">
        <f t="shared" si="31"/>
        <v>4500</v>
      </c>
      <c r="S162" s="3">
        <f t="shared" ref="S162:S170" si="38">ROUND((N163+O163)/(4*(1+M163%)),0)</f>
        <v>22</v>
      </c>
    </row>
    <row r="163" spans="2:19">
      <c r="B163" s="2">
        <v>2</v>
      </c>
      <c r="C163">
        <v>0</v>
      </c>
      <c r="D163">
        <v>90</v>
      </c>
      <c r="E163" s="2">
        <f t="shared" si="37"/>
        <v>13500</v>
      </c>
      <c r="F163" s="2">
        <f>IF((F162-F161+F162)&gt;=5000,"5000",(F162-F161+F162))</f>
        <v>4500</v>
      </c>
      <c r="G163" s="2">
        <f>ROUND($E161/($I$6*$G$6)/24,4)</f>
        <v>1.3021</v>
      </c>
      <c r="H163" s="2">
        <f>ROUND($E166/($I$6*$G$6)/24,4)</f>
        <v>7.8125</v>
      </c>
      <c r="I163" s="2">
        <f>ROUND($E168/($I$6*$G$6)/24,4)</f>
        <v>10.416700000000001</v>
      </c>
      <c r="L163" s="3">
        <v>10020015</v>
      </c>
      <c r="M163" s="3">
        <v>2</v>
      </c>
      <c r="N163" s="3">
        <v>0</v>
      </c>
      <c r="O163" s="3">
        <v>90</v>
      </c>
      <c r="P163" s="2">
        <v>14000</v>
      </c>
      <c r="Q163" s="2" t="str">
        <f t="shared" si="30"/>
        <v>3006_11,3007_11,3008_11</v>
      </c>
      <c r="R163" s="3">
        <f t="shared" si="31"/>
        <v>9000</v>
      </c>
      <c r="S163" s="3">
        <f t="shared" si="38"/>
        <v>33</v>
      </c>
    </row>
    <row r="164" spans="2:19">
      <c r="B164" s="2">
        <v>3</v>
      </c>
      <c r="C164">
        <v>0</v>
      </c>
      <c r="D164">
        <v>135</v>
      </c>
      <c r="E164" s="2">
        <f t="shared" si="37"/>
        <v>18000</v>
      </c>
      <c r="F164" s="2">
        <f>IF((F163-F162+F163)&gt;=5000,"5000",(F163-F162+F163))</f>
        <v>4500</v>
      </c>
      <c r="G164" s="2">
        <f>ROUND($E161/($J$6*$G$6)/24,4)</f>
        <v>1.2019</v>
      </c>
      <c r="H164" s="2">
        <f>ROUND($E166/($J$6*$G$6)/24,4)</f>
        <v>7.2115</v>
      </c>
      <c r="I164" s="2">
        <f>ROUND($E168/($J$6*$G$6)/24,4)</f>
        <v>9.6153999999999993</v>
      </c>
      <c r="L164" s="3">
        <v>10020015</v>
      </c>
      <c r="M164" s="3">
        <v>3</v>
      </c>
      <c r="N164" s="3">
        <v>0</v>
      </c>
      <c r="O164" s="3">
        <v>135</v>
      </c>
      <c r="P164" s="2">
        <v>19000</v>
      </c>
      <c r="Q164" s="2" t="str">
        <f t="shared" si="30"/>
        <v>3006_15,3007_14,3008_14</v>
      </c>
      <c r="R164" s="3">
        <f t="shared" si="31"/>
        <v>14000</v>
      </c>
      <c r="S164" s="3">
        <f t="shared" si="38"/>
        <v>43</v>
      </c>
    </row>
    <row r="165" spans="2:19">
      <c r="B165" s="2">
        <v>4</v>
      </c>
      <c r="C165">
        <v>0</v>
      </c>
      <c r="D165">
        <v>180</v>
      </c>
      <c r="E165" s="2">
        <f t="shared" si="37"/>
        <v>22500</v>
      </c>
      <c r="F165" s="2">
        <f>IF((F164-F163+F164)&gt;=5000,"5000",(F164-F163+F164))</f>
        <v>4500</v>
      </c>
      <c r="G165" s="2">
        <f>ROUND($E161/($K$6*$G$6)/24,4)</f>
        <v>1.0417000000000001</v>
      </c>
      <c r="H165" s="2">
        <f>ROUND($E166/($K$6*$G$6)/24,4)</f>
        <v>6.25</v>
      </c>
      <c r="I165" s="2">
        <f>ROUND($E168/($K$6*$G$6)/24,4)</f>
        <v>8.3332999999999995</v>
      </c>
      <c r="J165" s="2">
        <f>ROUND($E170/($K$6*$G$6)/24,4)</f>
        <v>10.416700000000001</v>
      </c>
      <c r="L165" s="3">
        <v>10020015</v>
      </c>
      <c r="M165" s="3">
        <v>4</v>
      </c>
      <c r="N165" s="3">
        <v>0</v>
      </c>
      <c r="O165" s="3">
        <v>180</v>
      </c>
      <c r="P165" s="2">
        <v>24000</v>
      </c>
      <c r="Q165" s="2" t="str">
        <f t="shared" si="30"/>
        <v>3006_18,3007_18,3008_18</v>
      </c>
      <c r="R165" s="3">
        <f t="shared" si="31"/>
        <v>19000</v>
      </c>
      <c r="S165" s="3">
        <f t="shared" si="38"/>
        <v>54</v>
      </c>
    </row>
    <row r="166" spans="2:19">
      <c r="B166" s="2">
        <v>5</v>
      </c>
      <c r="C166">
        <v>0</v>
      </c>
      <c r="D166">
        <v>225</v>
      </c>
      <c r="E166" s="2">
        <f t="shared" si="37"/>
        <v>27000</v>
      </c>
      <c r="F166" s="2">
        <f>IF((F165-F164+F165)&gt;=5000,"5000",(F165-F164+F165))</f>
        <v>4500</v>
      </c>
      <c r="G166" s="2"/>
      <c r="I166"/>
      <c r="J166"/>
      <c r="L166" s="3">
        <v>10020015</v>
      </c>
      <c r="M166" s="3">
        <v>5</v>
      </c>
      <c r="N166" s="3">
        <v>0</v>
      </c>
      <c r="O166" s="3">
        <v>225</v>
      </c>
      <c r="P166" s="2">
        <v>29000</v>
      </c>
      <c r="Q166" s="2" t="str">
        <f t="shared" si="30"/>
        <v>3006_22,3007_21,3008_21</v>
      </c>
      <c r="R166" s="3">
        <f t="shared" si="31"/>
        <v>24000</v>
      </c>
      <c r="S166" s="3">
        <f t="shared" si="38"/>
        <v>64</v>
      </c>
    </row>
    <row r="167" spans="2:19">
      <c r="B167" s="2">
        <v>6</v>
      </c>
      <c r="C167">
        <v>0</v>
      </c>
      <c r="D167">
        <v>270</v>
      </c>
      <c r="E167" s="2">
        <f t="shared" si="37"/>
        <v>31500</v>
      </c>
      <c r="F167" s="2">
        <f>F166</f>
        <v>4500</v>
      </c>
      <c r="G167" s="2"/>
      <c r="I167"/>
      <c r="J167"/>
      <c r="L167" s="3">
        <v>10020015</v>
      </c>
      <c r="M167" s="3">
        <v>6</v>
      </c>
      <c r="N167" s="3">
        <v>0</v>
      </c>
      <c r="O167" s="3">
        <v>270</v>
      </c>
      <c r="P167" s="2">
        <v>34000</v>
      </c>
      <c r="Q167" s="2" t="str">
        <f t="shared" si="30"/>
        <v>3006_25,3007_25,3008_24</v>
      </c>
      <c r="R167" s="3">
        <f t="shared" si="31"/>
        <v>29000</v>
      </c>
      <c r="S167" s="3">
        <f t="shared" si="38"/>
        <v>74</v>
      </c>
    </row>
    <row r="168" spans="2:19">
      <c r="B168" s="2">
        <v>7</v>
      </c>
      <c r="C168">
        <v>0</v>
      </c>
      <c r="D168">
        <v>315</v>
      </c>
      <c r="E168" s="2">
        <f t="shared" si="37"/>
        <v>36000</v>
      </c>
      <c r="F168" s="2">
        <f>F167</f>
        <v>4500</v>
      </c>
      <c r="G168" s="2"/>
      <c r="I168"/>
      <c r="J168"/>
      <c r="L168" s="3">
        <v>10020015</v>
      </c>
      <c r="M168" s="3">
        <v>7</v>
      </c>
      <c r="N168" s="3">
        <v>0</v>
      </c>
      <c r="O168" s="3">
        <v>315</v>
      </c>
      <c r="P168" s="2">
        <v>39000</v>
      </c>
      <c r="Q168" s="2" t="str">
        <f t="shared" si="30"/>
        <v>3006_28,3007_28,3008_27</v>
      </c>
      <c r="R168" s="3">
        <f t="shared" si="31"/>
        <v>34000</v>
      </c>
      <c r="S168" s="3">
        <f t="shared" si="38"/>
        <v>83</v>
      </c>
    </row>
    <row r="169" spans="2:19">
      <c r="B169" s="2">
        <v>8</v>
      </c>
      <c r="C169">
        <v>0</v>
      </c>
      <c r="D169">
        <v>360</v>
      </c>
      <c r="E169" s="2">
        <f t="shared" si="37"/>
        <v>40500</v>
      </c>
      <c r="F169" s="2">
        <f>F168</f>
        <v>4500</v>
      </c>
      <c r="G169" s="2"/>
      <c r="I169"/>
      <c r="J169"/>
      <c r="L169" s="3">
        <v>10020015</v>
      </c>
      <c r="M169" s="3">
        <v>8</v>
      </c>
      <c r="N169" s="3">
        <v>0</v>
      </c>
      <c r="O169" s="3">
        <v>360</v>
      </c>
      <c r="P169" s="2">
        <v>44000</v>
      </c>
      <c r="Q169" s="2" t="str">
        <f t="shared" si="30"/>
        <v>3006_31,3007_31,3008_31</v>
      </c>
      <c r="R169" s="3">
        <f t="shared" si="31"/>
        <v>39000</v>
      </c>
      <c r="S169" s="3">
        <f t="shared" si="38"/>
        <v>93</v>
      </c>
    </row>
    <row r="170" spans="2:19">
      <c r="B170" s="2">
        <v>9</v>
      </c>
      <c r="C170">
        <v>0</v>
      </c>
      <c r="D170">
        <v>405</v>
      </c>
      <c r="E170" s="2">
        <f t="shared" si="37"/>
        <v>45000</v>
      </c>
      <c r="F170" s="2"/>
      <c r="G170" s="2"/>
      <c r="I170"/>
      <c r="J170"/>
      <c r="L170" s="3">
        <v>10020015</v>
      </c>
      <c r="M170" s="3">
        <v>9</v>
      </c>
      <c r="N170" s="3">
        <v>0</v>
      </c>
      <c r="O170" s="3">
        <v>405</v>
      </c>
      <c r="P170" s="2">
        <v>49000</v>
      </c>
      <c r="Q170" s="2" t="str">
        <f t="shared" si="30"/>
        <v>3006_34,3007_34,3008_34</v>
      </c>
      <c r="R170" s="3">
        <f t="shared" si="31"/>
        <v>44000</v>
      </c>
      <c r="S170" s="3">
        <f t="shared" si="38"/>
        <v>102</v>
      </c>
    </row>
    <row r="171" spans="2:19">
      <c r="B171" s="2">
        <v>10</v>
      </c>
      <c r="C171">
        <v>0</v>
      </c>
      <c r="D171">
        <v>450</v>
      </c>
      <c r="E171" s="2">
        <v>0</v>
      </c>
      <c r="F171" s="2"/>
      <c r="G171" s="2"/>
      <c r="I171"/>
      <c r="J171"/>
      <c r="L171" s="3">
        <v>10020015</v>
      </c>
      <c r="M171" s="3">
        <v>10</v>
      </c>
      <c r="N171" s="3">
        <v>0</v>
      </c>
      <c r="O171" s="3">
        <v>450</v>
      </c>
      <c r="P171" s="2">
        <v>0</v>
      </c>
      <c r="Q171" s="2" t="str">
        <f t="shared" si="30"/>
        <v/>
      </c>
      <c r="R171" s="3">
        <f t="shared" si="31"/>
        <v>49000</v>
      </c>
      <c r="S171" s="3">
        <f t="shared" si="32"/>
        <v>0</v>
      </c>
    </row>
    <row r="172" spans="2:19">
      <c r="B172" s="2">
        <v>0</v>
      </c>
      <c r="C172">
        <v>0</v>
      </c>
      <c r="D172">
        <v>0</v>
      </c>
      <c r="E172" s="2" t="str">
        <f>IF(((C173+D173)*2*50)&gt;=5000,"5000",((C173+D173)*2*50))</f>
        <v>5000</v>
      </c>
      <c r="F172" s="2" t="str">
        <f>E172</f>
        <v>5000</v>
      </c>
      <c r="G172" s="2">
        <v>1</v>
      </c>
      <c r="H172" s="2">
        <v>6</v>
      </c>
      <c r="I172" s="2">
        <v>8</v>
      </c>
      <c r="J172" s="2">
        <v>10</v>
      </c>
      <c r="L172" s="3">
        <v>10020016</v>
      </c>
      <c r="M172" s="3">
        <v>0</v>
      </c>
      <c r="N172" s="3">
        <v>0</v>
      </c>
      <c r="O172" s="3">
        <v>0</v>
      </c>
      <c r="P172" s="2" t="s">
        <v>21</v>
      </c>
      <c r="Q172" s="2" t="str">
        <f t="shared" si="30"/>
        <v>3006_4,3007_4,3008_4</v>
      </c>
      <c r="R172" s="3">
        <f t="shared" si="31"/>
        <v>0</v>
      </c>
      <c r="S172" s="3">
        <f>ROUND((N173+O173)/(4*(1+M173%)),0)</f>
        <v>12</v>
      </c>
    </row>
    <row r="173" spans="2:19">
      <c r="B173" s="2">
        <v>1</v>
      </c>
      <c r="C173">
        <v>0</v>
      </c>
      <c r="D173">
        <v>50</v>
      </c>
      <c r="E173" s="2">
        <f>IF((E172+F172)&gt;=50000,"50000",(E172+F172))</f>
        <v>10000</v>
      </c>
      <c r="F173" s="2" t="str">
        <f>F172</f>
        <v>5000</v>
      </c>
      <c r="G173" s="2">
        <f>ROUND($E172/($H$6*$G$6)/24,4)</f>
        <v>1.7361</v>
      </c>
      <c r="H173" s="2">
        <f>ROUND($E177/($H$6*$G$6)/24,4)</f>
        <v>10.416700000000001</v>
      </c>
      <c r="L173" s="3">
        <v>10020016</v>
      </c>
      <c r="M173" s="3">
        <v>1</v>
      </c>
      <c r="N173" s="3">
        <v>0</v>
      </c>
      <c r="O173" s="3">
        <v>50</v>
      </c>
      <c r="P173" s="2">
        <v>10000</v>
      </c>
      <c r="Q173" s="2" t="str">
        <f t="shared" si="30"/>
        <v>3006_9,3007_8,3008_8</v>
      </c>
      <c r="R173" s="3" t="str">
        <f t="shared" si="31"/>
        <v>5000</v>
      </c>
      <c r="S173" s="3">
        <f t="shared" ref="S173:S181" si="39">ROUND((N174+O174)/(4*(1+M174%)),0)</f>
        <v>25</v>
      </c>
    </row>
    <row r="174" spans="2:19">
      <c r="B174" s="2">
        <v>2</v>
      </c>
      <c r="C174">
        <v>0</v>
      </c>
      <c r="D174">
        <v>100</v>
      </c>
      <c r="E174" s="2">
        <f t="shared" ref="E174:E181" si="40">IF((E173+F173)&gt;=50000,"50000",(E173+F173))</f>
        <v>15000</v>
      </c>
      <c r="F174" s="2" t="str">
        <f>IF((F173-F172+F173)&gt;=5000,"5000",(F173-F172+F173))</f>
        <v>5000</v>
      </c>
      <c r="G174" s="2">
        <f>ROUND($E172/($I$6*$G$6)/24,4)</f>
        <v>1.4468000000000001</v>
      </c>
      <c r="H174" s="2">
        <f>ROUND($E177/($I$6*$G$6)/24,4)</f>
        <v>8.6806000000000001</v>
      </c>
      <c r="I174" s="2">
        <f>ROUND($E179/($I$6*$G$6)/24,4)</f>
        <v>11.5741</v>
      </c>
      <c r="L174" s="3">
        <v>10020016</v>
      </c>
      <c r="M174" s="3">
        <v>2</v>
      </c>
      <c r="N174" s="3">
        <v>0</v>
      </c>
      <c r="O174" s="3">
        <v>100</v>
      </c>
      <c r="P174" s="2">
        <v>15000</v>
      </c>
      <c r="Q174" s="2" t="str">
        <f t="shared" si="30"/>
        <v>3006_12,3007_12,3008_12</v>
      </c>
      <c r="R174" s="3">
        <f t="shared" si="31"/>
        <v>10000</v>
      </c>
      <c r="S174" s="3">
        <f t="shared" si="39"/>
        <v>36</v>
      </c>
    </row>
    <row r="175" spans="2:19">
      <c r="B175" s="2">
        <v>3</v>
      </c>
      <c r="C175">
        <v>0</v>
      </c>
      <c r="D175">
        <v>150</v>
      </c>
      <c r="E175" s="2">
        <f t="shared" si="40"/>
        <v>20000</v>
      </c>
      <c r="F175" s="2" t="str">
        <f>IF((F174-F173+F174)&gt;=5000,"5000",(F174-F173+F174))</f>
        <v>5000</v>
      </c>
      <c r="G175" s="2">
        <f>ROUND($E172/($J$6*$G$6)/24,4)</f>
        <v>1.3354999999999999</v>
      </c>
      <c r="H175" s="2">
        <f>ROUND($E177/($J$6*$G$6)/24,4)</f>
        <v>8.0128000000000004</v>
      </c>
      <c r="I175" s="2">
        <f>ROUND($E179/($J$6*$G$6)/24,4)</f>
        <v>10.6838</v>
      </c>
      <c r="L175" s="3">
        <v>10020016</v>
      </c>
      <c r="M175" s="3">
        <v>3</v>
      </c>
      <c r="N175" s="3">
        <v>0</v>
      </c>
      <c r="O175" s="3">
        <v>150</v>
      </c>
      <c r="P175" s="2">
        <v>20000</v>
      </c>
      <c r="Q175" s="2" t="str">
        <f t="shared" si="30"/>
        <v>3006_16,3007_16,3008_16</v>
      </c>
      <c r="R175" s="3">
        <f t="shared" si="31"/>
        <v>15000</v>
      </c>
      <c r="S175" s="3">
        <f t="shared" si="39"/>
        <v>48</v>
      </c>
    </row>
    <row r="176" spans="2:19">
      <c r="B176" s="2">
        <v>4</v>
      </c>
      <c r="C176">
        <v>0</v>
      </c>
      <c r="D176">
        <v>200</v>
      </c>
      <c r="E176" s="2">
        <f t="shared" si="40"/>
        <v>25000</v>
      </c>
      <c r="F176" s="2" t="str">
        <f>IF((F175-F174+F175)&gt;=5000,"5000",(F175-F174+F175))</f>
        <v>5000</v>
      </c>
      <c r="G176" s="2">
        <f>ROUND($E172/($K$6*$G$6)/24,4)</f>
        <v>1.1574</v>
      </c>
      <c r="H176" s="2">
        <f>ROUND($E177/($K$6*$G$6)/24,4)</f>
        <v>6.9443999999999999</v>
      </c>
      <c r="I176" s="2">
        <f>ROUND($E179/($K$6*$G$6)/24,4)</f>
        <v>9.2592999999999996</v>
      </c>
      <c r="J176" s="2">
        <f>ROUND($E181/($K$6*$G$6)/24,4)</f>
        <v>11.5741</v>
      </c>
      <c r="L176" s="3">
        <v>10020016</v>
      </c>
      <c r="M176" s="3">
        <v>4</v>
      </c>
      <c r="N176" s="3">
        <v>0</v>
      </c>
      <c r="O176" s="3">
        <v>200</v>
      </c>
      <c r="P176" s="2">
        <v>25000</v>
      </c>
      <c r="Q176" s="2" t="str">
        <f t="shared" si="30"/>
        <v>3006_20,3007_20,3008_20</v>
      </c>
      <c r="R176" s="3">
        <f t="shared" si="31"/>
        <v>20000</v>
      </c>
      <c r="S176" s="3">
        <f t="shared" si="39"/>
        <v>60</v>
      </c>
    </row>
    <row r="177" spans="2:19">
      <c r="B177" s="2">
        <v>5</v>
      </c>
      <c r="C177">
        <v>0</v>
      </c>
      <c r="D177">
        <v>250</v>
      </c>
      <c r="E177" s="2">
        <f t="shared" si="40"/>
        <v>30000</v>
      </c>
      <c r="F177" s="2" t="str">
        <f>IF((F176-F175+F176)&gt;=5000,"5000",(F176-F175+F176))</f>
        <v>5000</v>
      </c>
      <c r="G177" s="2"/>
      <c r="I177"/>
      <c r="J177"/>
      <c r="L177" s="3">
        <v>10020016</v>
      </c>
      <c r="M177" s="3">
        <v>5</v>
      </c>
      <c r="N177" s="3">
        <v>0</v>
      </c>
      <c r="O177" s="3">
        <v>250</v>
      </c>
      <c r="P177" s="2">
        <v>30000</v>
      </c>
      <c r="Q177" s="2" t="str">
        <f t="shared" si="30"/>
        <v>3006_24,3007_24,3008_23</v>
      </c>
      <c r="R177" s="3">
        <f t="shared" si="31"/>
        <v>25000</v>
      </c>
      <c r="S177" s="3">
        <f t="shared" si="39"/>
        <v>71</v>
      </c>
    </row>
    <row r="178" spans="2:19">
      <c r="B178" s="2">
        <v>6</v>
      </c>
      <c r="C178">
        <v>0</v>
      </c>
      <c r="D178">
        <v>300</v>
      </c>
      <c r="E178" s="2">
        <f t="shared" si="40"/>
        <v>35000</v>
      </c>
      <c r="F178" s="2" t="str">
        <f>F177</f>
        <v>5000</v>
      </c>
      <c r="G178" s="2"/>
      <c r="I178"/>
      <c r="J178"/>
      <c r="L178" s="3">
        <v>10020016</v>
      </c>
      <c r="M178" s="3">
        <v>6</v>
      </c>
      <c r="N178" s="3">
        <v>0</v>
      </c>
      <c r="O178" s="3">
        <v>300</v>
      </c>
      <c r="P178" s="2">
        <v>35000</v>
      </c>
      <c r="Q178" s="2" t="str">
        <f t="shared" si="30"/>
        <v>3006_28,3007_27,3008_27</v>
      </c>
      <c r="R178" s="3">
        <f t="shared" si="31"/>
        <v>30000</v>
      </c>
      <c r="S178" s="3">
        <f t="shared" si="39"/>
        <v>82</v>
      </c>
    </row>
    <row r="179" spans="2:19">
      <c r="B179" s="2">
        <v>7</v>
      </c>
      <c r="C179">
        <v>0</v>
      </c>
      <c r="D179">
        <v>350</v>
      </c>
      <c r="E179" s="2">
        <f t="shared" si="40"/>
        <v>40000</v>
      </c>
      <c r="F179" s="2" t="str">
        <f>F178</f>
        <v>5000</v>
      </c>
      <c r="G179" s="2"/>
      <c r="I179"/>
      <c r="J179"/>
      <c r="L179" s="3">
        <v>10020016</v>
      </c>
      <c r="M179" s="3">
        <v>7</v>
      </c>
      <c r="N179" s="3">
        <v>0</v>
      </c>
      <c r="O179" s="3">
        <v>350</v>
      </c>
      <c r="P179" s="2">
        <v>40000</v>
      </c>
      <c r="Q179" s="2" t="str">
        <f t="shared" si="30"/>
        <v>3006_31,3007_31,3008_31</v>
      </c>
      <c r="R179" s="3">
        <f t="shared" si="31"/>
        <v>35000</v>
      </c>
      <c r="S179" s="3">
        <f t="shared" si="39"/>
        <v>93</v>
      </c>
    </row>
    <row r="180" spans="2:19">
      <c r="B180" s="2">
        <v>8</v>
      </c>
      <c r="C180">
        <v>0</v>
      </c>
      <c r="D180">
        <v>400</v>
      </c>
      <c r="E180" s="2">
        <f t="shared" si="40"/>
        <v>45000</v>
      </c>
      <c r="F180" s="2" t="str">
        <f>F179</f>
        <v>5000</v>
      </c>
      <c r="G180" s="2"/>
      <c r="I180"/>
      <c r="J180"/>
      <c r="L180" s="3">
        <v>10020016</v>
      </c>
      <c r="M180" s="3">
        <v>8</v>
      </c>
      <c r="N180" s="3">
        <v>0</v>
      </c>
      <c r="O180" s="3">
        <v>400</v>
      </c>
      <c r="P180" s="2">
        <v>45000</v>
      </c>
      <c r="Q180" s="2" t="str">
        <f t="shared" si="30"/>
        <v>3006_35,3007_34,3008_34</v>
      </c>
      <c r="R180" s="3">
        <f t="shared" si="31"/>
        <v>40000</v>
      </c>
      <c r="S180" s="3">
        <f t="shared" si="39"/>
        <v>103</v>
      </c>
    </row>
    <row r="181" spans="2:19">
      <c r="B181" s="2">
        <v>9</v>
      </c>
      <c r="C181">
        <v>0</v>
      </c>
      <c r="D181">
        <v>450</v>
      </c>
      <c r="E181" s="2" t="str">
        <f t="shared" si="40"/>
        <v>50000</v>
      </c>
      <c r="F181" s="2"/>
      <c r="G181" s="2"/>
      <c r="I181"/>
      <c r="J181"/>
      <c r="L181" s="3">
        <v>10020016</v>
      </c>
      <c r="M181" s="3">
        <v>9</v>
      </c>
      <c r="N181" s="3">
        <v>0</v>
      </c>
      <c r="O181" s="3">
        <v>450</v>
      </c>
      <c r="P181" s="2" t="s">
        <v>22</v>
      </c>
      <c r="Q181" s="2" t="str">
        <f t="shared" si="30"/>
        <v>3006_38,3007_38,3008_38</v>
      </c>
      <c r="R181" s="3">
        <f t="shared" si="31"/>
        <v>45000</v>
      </c>
      <c r="S181" s="3">
        <f t="shared" si="39"/>
        <v>114</v>
      </c>
    </row>
    <row r="182" spans="2:19">
      <c r="B182" s="2">
        <v>10</v>
      </c>
      <c r="C182">
        <v>0</v>
      </c>
      <c r="D182">
        <v>500</v>
      </c>
      <c r="E182" s="2">
        <v>0</v>
      </c>
      <c r="F182" s="2"/>
      <c r="G182" s="2"/>
      <c r="I182"/>
      <c r="J182"/>
      <c r="L182" s="3">
        <v>10020016</v>
      </c>
      <c r="M182" s="3">
        <v>10</v>
      </c>
      <c r="N182" s="3">
        <v>0</v>
      </c>
      <c r="O182" s="3">
        <v>500</v>
      </c>
      <c r="P182" s="2">
        <v>0</v>
      </c>
      <c r="Q182" s="2" t="str">
        <f t="shared" si="30"/>
        <v/>
      </c>
      <c r="R182" s="3" t="str">
        <f t="shared" si="31"/>
        <v>50000</v>
      </c>
      <c r="S182" s="3">
        <f t="shared" si="32"/>
        <v>0</v>
      </c>
    </row>
    <row r="183" spans="2:19">
      <c r="B183" s="2">
        <v>0</v>
      </c>
      <c r="C183">
        <v>0</v>
      </c>
      <c r="D183">
        <v>0</v>
      </c>
      <c r="E183" s="2">
        <f>IF(((C184+D184)*2*50)&gt;=8000,"8000",((C184+D184)*2*50))</f>
        <v>5500</v>
      </c>
      <c r="F183" s="2">
        <f>E183</f>
        <v>5500</v>
      </c>
      <c r="G183" s="2">
        <v>1</v>
      </c>
      <c r="H183" s="2">
        <v>6</v>
      </c>
      <c r="I183" s="2">
        <v>8</v>
      </c>
      <c r="J183" s="2">
        <v>10</v>
      </c>
      <c r="L183" s="3">
        <v>10020017</v>
      </c>
      <c r="M183" s="3">
        <v>0</v>
      </c>
      <c r="N183" s="3">
        <v>0</v>
      </c>
      <c r="O183" s="3">
        <v>0</v>
      </c>
      <c r="P183" s="2" t="s">
        <v>21</v>
      </c>
      <c r="Q183" s="2" t="str">
        <f t="shared" si="30"/>
        <v>3006_5,3007_5,3008_4</v>
      </c>
      <c r="R183" s="3">
        <f t="shared" si="31"/>
        <v>0</v>
      </c>
      <c r="S183" s="3">
        <f>ROUND((N184+O184)/(4*(1+M184%)),0)</f>
        <v>14</v>
      </c>
    </row>
    <row r="184" spans="2:19">
      <c r="B184" s="2">
        <v>1</v>
      </c>
      <c r="C184">
        <v>0</v>
      </c>
      <c r="D184">
        <v>55</v>
      </c>
      <c r="E184" s="2">
        <f t="shared" ref="E184:E192" si="41">IF((E183+F183)&gt;=50000,"50000",(E183+F183))</f>
        <v>11000</v>
      </c>
      <c r="F184" s="2">
        <f>F183</f>
        <v>5500</v>
      </c>
      <c r="G184" s="2">
        <f>ROUND($E183/($H$6*$G$6)/24,4)</f>
        <v>1.9097</v>
      </c>
      <c r="H184" s="2">
        <f>ROUND($E188/($H$6*$G$6)/24,4)</f>
        <v>11.458299999999999</v>
      </c>
      <c r="L184" s="3">
        <v>10020017</v>
      </c>
      <c r="M184" s="3">
        <v>1</v>
      </c>
      <c r="N184" s="3">
        <v>0</v>
      </c>
      <c r="O184" s="3">
        <v>55</v>
      </c>
      <c r="P184" s="2">
        <v>10000</v>
      </c>
      <c r="Q184" s="2" t="str">
        <f t="shared" si="30"/>
        <v>3006_9,3007_9,3008_9</v>
      </c>
      <c r="R184" s="3" t="str">
        <f t="shared" si="31"/>
        <v>5000</v>
      </c>
      <c r="S184" s="3">
        <f t="shared" ref="S184:S192" si="42">ROUND((N185+O185)/(4*(1+M185%)),0)</f>
        <v>27</v>
      </c>
    </row>
    <row r="185" spans="2:19">
      <c r="B185" s="2">
        <v>2</v>
      </c>
      <c r="C185">
        <v>0</v>
      </c>
      <c r="D185">
        <v>110</v>
      </c>
      <c r="E185" s="2">
        <f t="shared" si="41"/>
        <v>16500</v>
      </c>
      <c r="F185" s="2">
        <f t="shared" ref="F185:F191" si="43">F184</f>
        <v>5500</v>
      </c>
      <c r="G185" s="2">
        <f>ROUND($E183/($I$6*$G$6)/24,4)</f>
        <v>1.5913999999999999</v>
      </c>
      <c r="H185" s="2">
        <f>ROUND($E188/($I$6*$G$6)/24,4)</f>
        <v>9.5486000000000004</v>
      </c>
      <c r="I185" s="2">
        <f>ROUND($E190/($I$6*$G$6)/24,4)</f>
        <v>12.7315</v>
      </c>
      <c r="L185" s="3">
        <v>10020017</v>
      </c>
      <c r="M185" s="3">
        <v>2</v>
      </c>
      <c r="N185" s="3">
        <v>0</v>
      </c>
      <c r="O185" s="3">
        <v>110</v>
      </c>
      <c r="P185" s="2">
        <v>15000</v>
      </c>
      <c r="Q185" s="2" t="str">
        <f t="shared" si="30"/>
        <v>3006_14,3007_13,3008_13</v>
      </c>
      <c r="R185" s="3">
        <f t="shared" si="31"/>
        <v>10000</v>
      </c>
      <c r="S185" s="3">
        <f t="shared" si="42"/>
        <v>40</v>
      </c>
    </row>
    <row r="186" spans="2:19">
      <c r="B186" s="2">
        <v>3</v>
      </c>
      <c r="C186">
        <v>0</v>
      </c>
      <c r="D186">
        <v>165</v>
      </c>
      <c r="E186" s="2">
        <f t="shared" si="41"/>
        <v>22000</v>
      </c>
      <c r="F186" s="2">
        <f t="shared" si="43"/>
        <v>5500</v>
      </c>
      <c r="G186" s="2">
        <f>ROUND($E183/($J$6*$G$6)/24,4)</f>
        <v>1.4690000000000001</v>
      </c>
      <c r="H186" s="2">
        <f>ROUND($E188/($J$6*$G$6)/24,4)</f>
        <v>8.8140999999999998</v>
      </c>
      <c r="I186" s="2">
        <f>ROUND($E190/($J$6*$G$6)/24,4)</f>
        <v>11.7521</v>
      </c>
      <c r="L186" s="3">
        <v>10020017</v>
      </c>
      <c r="M186" s="3">
        <v>3</v>
      </c>
      <c r="N186" s="3">
        <v>0</v>
      </c>
      <c r="O186" s="3">
        <v>165</v>
      </c>
      <c r="P186" s="2">
        <v>20000</v>
      </c>
      <c r="Q186" s="2" t="str">
        <f t="shared" si="30"/>
        <v>3006_18,3007_18,3008_17</v>
      </c>
      <c r="R186" s="3">
        <f t="shared" si="31"/>
        <v>15000</v>
      </c>
      <c r="S186" s="3">
        <f t="shared" si="42"/>
        <v>53</v>
      </c>
    </row>
    <row r="187" spans="2:19">
      <c r="B187" s="2">
        <v>4</v>
      </c>
      <c r="C187">
        <v>0</v>
      </c>
      <c r="D187">
        <v>220</v>
      </c>
      <c r="E187" s="2">
        <f t="shared" si="41"/>
        <v>27500</v>
      </c>
      <c r="F187" s="2">
        <f t="shared" si="43"/>
        <v>5500</v>
      </c>
      <c r="G187" s="2">
        <f>ROUND($E183/($K$6*$G$6)/24,4)</f>
        <v>1.2730999999999999</v>
      </c>
      <c r="H187" s="2">
        <f>ROUND($E188/($K$6*$G$6)/24,4)</f>
        <v>7.6388999999999996</v>
      </c>
      <c r="I187" s="2">
        <f>ROUND($E190/($K$6*$G$6)/24,4)</f>
        <v>10.1852</v>
      </c>
      <c r="J187" s="2">
        <f>ROUND($E192/($K$6*$G$6)/24,4)</f>
        <v>11.5741</v>
      </c>
      <c r="L187" s="3">
        <v>10020017</v>
      </c>
      <c r="M187" s="3">
        <v>4</v>
      </c>
      <c r="N187" s="3">
        <v>0</v>
      </c>
      <c r="O187" s="3">
        <v>220</v>
      </c>
      <c r="P187" s="2">
        <v>25000</v>
      </c>
      <c r="Q187" s="2" t="str">
        <f t="shared" si="30"/>
        <v>3006_22,3007_22,3008_21</v>
      </c>
      <c r="R187" s="3">
        <f t="shared" si="31"/>
        <v>20000</v>
      </c>
      <c r="S187" s="3">
        <f t="shared" si="42"/>
        <v>65</v>
      </c>
    </row>
    <row r="188" spans="2:19">
      <c r="B188" s="2">
        <v>5</v>
      </c>
      <c r="C188">
        <v>0</v>
      </c>
      <c r="D188">
        <v>275</v>
      </c>
      <c r="E188" s="2">
        <f t="shared" si="41"/>
        <v>33000</v>
      </c>
      <c r="F188" s="2">
        <f t="shared" si="43"/>
        <v>5500</v>
      </c>
      <c r="G188" s="2"/>
      <c r="I188"/>
      <c r="J188"/>
      <c r="L188" s="3">
        <v>10020017</v>
      </c>
      <c r="M188" s="3">
        <v>5</v>
      </c>
      <c r="N188" s="3">
        <v>0</v>
      </c>
      <c r="O188" s="3">
        <v>275</v>
      </c>
      <c r="P188" s="2">
        <v>30000</v>
      </c>
      <c r="Q188" s="2" t="str">
        <f t="shared" si="30"/>
        <v>3006_26,3007_26,3008_26</v>
      </c>
      <c r="R188" s="3">
        <f t="shared" si="31"/>
        <v>25000</v>
      </c>
      <c r="S188" s="3">
        <f t="shared" si="42"/>
        <v>78</v>
      </c>
    </row>
    <row r="189" spans="2:19">
      <c r="B189" s="2">
        <v>6</v>
      </c>
      <c r="C189">
        <v>0</v>
      </c>
      <c r="D189">
        <v>330</v>
      </c>
      <c r="E189" s="2">
        <f t="shared" si="41"/>
        <v>38500</v>
      </c>
      <c r="F189" s="2">
        <f t="shared" si="43"/>
        <v>5500</v>
      </c>
      <c r="G189" s="2"/>
      <c r="I189"/>
      <c r="J189"/>
      <c r="L189" s="3">
        <v>10020017</v>
      </c>
      <c r="M189" s="3">
        <v>6</v>
      </c>
      <c r="N189" s="3">
        <v>0</v>
      </c>
      <c r="O189" s="3">
        <v>330</v>
      </c>
      <c r="P189" s="2">
        <v>35000</v>
      </c>
      <c r="Q189" s="2" t="str">
        <f t="shared" si="30"/>
        <v>3006_30,3007_30,3008_30</v>
      </c>
      <c r="R189" s="3">
        <f t="shared" si="31"/>
        <v>30000</v>
      </c>
      <c r="S189" s="3">
        <f t="shared" si="42"/>
        <v>90</v>
      </c>
    </row>
    <row r="190" spans="2:19">
      <c r="B190" s="2">
        <v>7</v>
      </c>
      <c r="C190">
        <v>0</v>
      </c>
      <c r="D190">
        <v>385</v>
      </c>
      <c r="E190" s="2">
        <f t="shared" si="41"/>
        <v>44000</v>
      </c>
      <c r="F190" s="2">
        <f t="shared" si="43"/>
        <v>5500</v>
      </c>
      <c r="G190" s="2"/>
      <c r="I190"/>
      <c r="J190"/>
      <c r="L190" s="3">
        <v>10020017</v>
      </c>
      <c r="M190" s="3">
        <v>7</v>
      </c>
      <c r="N190" s="3">
        <v>0</v>
      </c>
      <c r="O190" s="3">
        <v>385</v>
      </c>
      <c r="P190" s="2">
        <v>40000</v>
      </c>
      <c r="Q190" s="2" t="str">
        <f t="shared" si="30"/>
        <v>3006_34,3007_34,3008_34</v>
      </c>
      <c r="R190" s="3">
        <f t="shared" si="31"/>
        <v>35000</v>
      </c>
      <c r="S190" s="3">
        <f t="shared" si="42"/>
        <v>102</v>
      </c>
    </row>
    <row r="191" spans="2:19">
      <c r="B191" s="2">
        <v>8</v>
      </c>
      <c r="C191">
        <v>0</v>
      </c>
      <c r="D191">
        <v>440</v>
      </c>
      <c r="E191" s="2">
        <f t="shared" si="41"/>
        <v>49500</v>
      </c>
      <c r="F191" s="2">
        <f t="shared" si="43"/>
        <v>5500</v>
      </c>
      <c r="G191" s="2"/>
      <c r="I191"/>
      <c r="J191"/>
      <c r="L191" s="3">
        <v>10020017</v>
      </c>
      <c r="M191" s="3">
        <v>8</v>
      </c>
      <c r="N191" s="3">
        <v>0</v>
      </c>
      <c r="O191" s="3">
        <v>440</v>
      </c>
      <c r="P191" s="2">
        <v>45000</v>
      </c>
      <c r="Q191" s="2" t="str">
        <f t="shared" si="30"/>
        <v>3006_38,3007_38,3008_38</v>
      </c>
      <c r="R191" s="3">
        <f t="shared" si="31"/>
        <v>40000</v>
      </c>
      <c r="S191" s="3">
        <f t="shared" si="42"/>
        <v>114</v>
      </c>
    </row>
    <row r="192" spans="2:19">
      <c r="B192" s="2">
        <v>9</v>
      </c>
      <c r="C192">
        <v>0</v>
      </c>
      <c r="D192">
        <v>495</v>
      </c>
      <c r="E192" s="2" t="str">
        <f t="shared" si="41"/>
        <v>50000</v>
      </c>
      <c r="F192" s="2"/>
      <c r="G192" s="2"/>
      <c r="I192"/>
      <c r="J192"/>
      <c r="L192" s="3">
        <v>10020017</v>
      </c>
      <c r="M192" s="3">
        <v>9</v>
      </c>
      <c r="N192" s="3">
        <v>0</v>
      </c>
      <c r="O192" s="3">
        <v>495</v>
      </c>
      <c r="P192" s="2" t="s">
        <v>22</v>
      </c>
      <c r="Q192" s="2" t="str">
        <f t="shared" si="30"/>
        <v>3006_42,3007_42,3008_41</v>
      </c>
      <c r="R192" s="3">
        <f t="shared" si="31"/>
        <v>45000</v>
      </c>
      <c r="S192" s="3">
        <f t="shared" si="42"/>
        <v>125</v>
      </c>
    </row>
    <row r="193" spans="2:19">
      <c r="B193" s="2">
        <v>10</v>
      </c>
      <c r="C193">
        <v>0</v>
      </c>
      <c r="D193">
        <v>550</v>
      </c>
      <c r="E193" s="2">
        <v>0</v>
      </c>
      <c r="F193" s="2"/>
      <c r="G193" s="2"/>
      <c r="I193"/>
      <c r="J193"/>
      <c r="L193" s="3">
        <v>10020017</v>
      </c>
      <c r="M193" s="3">
        <v>10</v>
      </c>
      <c r="N193" s="3">
        <v>0</v>
      </c>
      <c r="O193" s="3">
        <v>550</v>
      </c>
      <c r="P193" s="2">
        <v>0</v>
      </c>
      <c r="Q193" s="2" t="str">
        <f t="shared" si="30"/>
        <v/>
      </c>
      <c r="R193" s="3" t="str">
        <f t="shared" si="31"/>
        <v>50000</v>
      </c>
      <c r="S193" s="3">
        <f t="shared" si="32"/>
        <v>0</v>
      </c>
    </row>
    <row r="194" spans="2:19">
      <c r="B194" s="2">
        <v>0</v>
      </c>
      <c r="C194">
        <v>0</v>
      </c>
      <c r="D194">
        <v>0</v>
      </c>
      <c r="E194" s="2">
        <f>IF(((C195+D195)*2*50)&gt;=5000,"5000",((C195+D195)*2*50))</f>
        <v>2000</v>
      </c>
      <c r="F194" s="2">
        <f>E194</f>
        <v>2000</v>
      </c>
      <c r="G194" s="2">
        <v>1</v>
      </c>
      <c r="H194" s="2">
        <v>6</v>
      </c>
      <c r="I194" s="2">
        <v>8</v>
      </c>
      <c r="J194" s="2">
        <v>10</v>
      </c>
      <c r="L194" s="3">
        <v>10020018</v>
      </c>
      <c r="M194" s="3">
        <v>0</v>
      </c>
      <c r="N194" s="3">
        <v>0</v>
      </c>
      <c r="O194" s="3">
        <v>0</v>
      </c>
      <c r="P194" s="2">
        <v>2000</v>
      </c>
      <c r="Q194" s="2" t="str">
        <f t="shared" si="30"/>
        <v>3006_2,3007_2,3008_2</v>
      </c>
      <c r="R194" s="3">
        <f t="shared" si="31"/>
        <v>0</v>
      </c>
      <c r="S194" s="3">
        <f>ROUND((N195+O195)/(3.5*(1+M195%)),0)</f>
        <v>6</v>
      </c>
    </row>
    <row r="195" spans="2:19">
      <c r="B195" s="2">
        <v>1</v>
      </c>
      <c r="C195">
        <v>10</v>
      </c>
      <c r="D195">
        <v>10</v>
      </c>
      <c r="E195" s="2">
        <f t="shared" ref="E195:E203" si="44">IF((E194+F194)&gt;=50000,"50000",(E194+F194))</f>
        <v>4000</v>
      </c>
      <c r="F195" s="2">
        <f>F194</f>
        <v>2000</v>
      </c>
      <c r="G195" s="2">
        <f>ROUND($E194/($H$6*$G$6)/24,4)</f>
        <v>0.69440000000000002</v>
      </c>
      <c r="H195" s="2">
        <f>ROUND($E199/($H$6*$G$6)/24,4)</f>
        <v>4.1666999999999996</v>
      </c>
      <c r="L195" s="3">
        <v>10020018</v>
      </c>
      <c r="M195" s="3">
        <v>1</v>
      </c>
      <c r="N195" s="3">
        <v>10</v>
      </c>
      <c r="O195" s="3">
        <v>10</v>
      </c>
      <c r="P195" s="2">
        <v>4000</v>
      </c>
      <c r="Q195" s="2" t="str">
        <f t="shared" si="30"/>
        <v>3006_4,3007_4,3008_3</v>
      </c>
      <c r="R195" s="3">
        <f t="shared" si="31"/>
        <v>2000</v>
      </c>
      <c r="S195" s="3">
        <f t="shared" ref="S195:S203" si="45">ROUND((N196+O196)/(3.5*(1+M196%)),0)</f>
        <v>11</v>
      </c>
    </row>
    <row r="196" spans="2:19">
      <c r="B196" s="2">
        <v>2</v>
      </c>
      <c r="C196">
        <v>20</v>
      </c>
      <c r="D196">
        <v>20</v>
      </c>
      <c r="E196" s="2">
        <f t="shared" si="44"/>
        <v>6000</v>
      </c>
      <c r="F196" s="2">
        <f>IF((F195-F194+F195)&gt;=5000,"5000",(F195-F194+F195))</f>
        <v>2000</v>
      </c>
      <c r="G196" s="2">
        <f>ROUND($E194/($I$6*$G$6)/24,4)</f>
        <v>0.57869999999999999</v>
      </c>
      <c r="H196" s="2">
        <f>ROUND($E199/($I$6*$G$6)/24,4)</f>
        <v>3.4722</v>
      </c>
      <c r="I196" s="2">
        <f>ROUND($E201/($I$6*$G$6)/24,4)</f>
        <v>4.6295999999999999</v>
      </c>
      <c r="L196" s="3">
        <v>10020018</v>
      </c>
      <c r="M196" s="3">
        <v>2</v>
      </c>
      <c r="N196" s="3">
        <v>20</v>
      </c>
      <c r="O196" s="3">
        <v>20</v>
      </c>
      <c r="P196" s="2">
        <v>8000</v>
      </c>
      <c r="Q196" s="2" t="str">
        <f t="shared" si="30"/>
        <v>3006_6,3007_6,3008_5</v>
      </c>
      <c r="R196" s="3">
        <f t="shared" si="31"/>
        <v>4000</v>
      </c>
      <c r="S196" s="3">
        <f t="shared" si="45"/>
        <v>17</v>
      </c>
    </row>
    <row r="197" spans="2:19">
      <c r="B197" s="2">
        <v>3</v>
      </c>
      <c r="C197">
        <v>30</v>
      </c>
      <c r="D197">
        <v>30</v>
      </c>
      <c r="E197" s="2">
        <f t="shared" si="44"/>
        <v>8000</v>
      </c>
      <c r="F197" s="2">
        <f>IF((F196-F195+F196)&gt;=5000,"5000",(F196-F195+F196))</f>
        <v>2000</v>
      </c>
      <c r="G197" s="2">
        <f>ROUND($E194/($J$6*$G$6)/24,4)</f>
        <v>0.53420000000000001</v>
      </c>
      <c r="H197" s="2">
        <f>ROUND($E199/($J$6*$G$6)/24,4)</f>
        <v>3.2050999999999998</v>
      </c>
      <c r="I197" s="2">
        <f>ROUND($E201/($J$6*$G$6)/24,4)</f>
        <v>4.2735000000000003</v>
      </c>
      <c r="L197" s="3">
        <v>10020018</v>
      </c>
      <c r="M197" s="3">
        <v>3</v>
      </c>
      <c r="N197" s="3">
        <v>30</v>
      </c>
      <c r="O197" s="3">
        <v>30</v>
      </c>
      <c r="P197" s="2">
        <v>13000</v>
      </c>
      <c r="Q197" s="2" t="str">
        <f t="shared" si="30"/>
        <v>3006_8,3007_7,3008_7</v>
      </c>
      <c r="R197" s="3">
        <f t="shared" si="31"/>
        <v>8000</v>
      </c>
      <c r="S197" s="3">
        <f t="shared" si="45"/>
        <v>22</v>
      </c>
    </row>
    <row r="198" spans="2:19">
      <c r="B198" s="2">
        <v>4</v>
      </c>
      <c r="C198">
        <v>40</v>
      </c>
      <c r="D198">
        <v>40</v>
      </c>
      <c r="E198" s="2">
        <f t="shared" si="44"/>
        <v>10000</v>
      </c>
      <c r="F198" s="2">
        <f>IF((F197-F196+F197)&gt;=5000,"5000",(F197-F196+F197))</f>
        <v>2000</v>
      </c>
      <c r="G198" s="2">
        <f>ROUND($E194/($K$6*$G$6)/24,4)</f>
        <v>0.46300000000000002</v>
      </c>
      <c r="H198" s="2">
        <f>ROUND($E199/($K$6*$G$6)/24,4)</f>
        <v>2.7778</v>
      </c>
      <c r="I198" s="2">
        <f>ROUND($E201/($K$6*$G$6)/24,4)</f>
        <v>3.7037</v>
      </c>
      <c r="J198" s="2">
        <f>ROUND($E203/($K$6*$G$6)/24,4)</f>
        <v>4.6295999999999999</v>
      </c>
      <c r="L198" s="3">
        <v>10020018</v>
      </c>
      <c r="M198" s="3">
        <v>4</v>
      </c>
      <c r="N198" s="3">
        <v>40</v>
      </c>
      <c r="O198" s="3">
        <v>40</v>
      </c>
      <c r="P198" s="2">
        <v>18000</v>
      </c>
      <c r="Q198" s="2" t="str">
        <f t="shared" si="30"/>
        <v>3006_9,3007_9,3008_9</v>
      </c>
      <c r="R198" s="3">
        <f t="shared" si="31"/>
        <v>13000</v>
      </c>
      <c r="S198" s="3">
        <f t="shared" si="45"/>
        <v>27</v>
      </c>
    </row>
    <row r="199" spans="2:19">
      <c r="B199" s="2">
        <v>5</v>
      </c>
      <c r="C199">
        <v>50</v>
      </c>
      <c r="D199">
        <v>50</v>
      </c>
      <c r="E199" s="2">
        <f t="shared" si="44"/>
        <v>12000</v>
      </c>
      <c r="F199" s="2">
        <f>IF((F198-F197+F198)&gt;=5000,"5000",(F198-F197+F198))</f>
        <v>2000</v>
      </c>
      <c r="G199" s="2"/>
      <c r="I199"/>
      <c r="J199"/>
      <c r="L199" s="3">
        <v>10020018</v>
      </c>
      <c r="M199" s="3">
        <v>5</v>
      </c>
      <c r="N199" s="3">
        <v>50</v>
      </c>
      <c r="O199" s="3">
        <v>50</v>
      </c>
      <c r="P199" s="2">
        <v>23000</v>
      </c>
      <c r="Q199" s="2" t="str">
        <f t="shared" si="30"/>
        <v>3006_11,3007_11,3008_10</v>
      </c>
      <c r="R199" s="3">
        <f t="shared" si="31"/>
        <v>18000</v>
      </c>
      <c r="S199" s="3">
        <f t="shared" si="45"/>
        <v>32</v>
      </c>
    </row>
    <row r="200" spans="2:19">
      <c r="B200" s="2">
        <v>6</v>
      </c>
      <c r="C200">
        <v>60</v>
      </c>
      <c r="D200">
        <v>60</v>
      </c>
      <c r="E200" s="2">
        <f t="shared" si="44"/>
        <v>14000</v>
      </c>
      <c r="F200" s="2">
        <f>F199</f>
        <v>2000</v>
      </c>
      <c r="G200" s="2"/>
      <c r="I200"/>
      <c r="J200"/>
      <c r="L200" s="3">
        <v>10020018</v>
      </c>
      <c r="M200" s="3">
        <v>6</v>
      </c>
      <c r="N200" s="3">
        <v>60</v>
      </c>
      <c r="O200" s="3">
        <v>60</v>
      </c>
      <c r="P200" s="2">
        <v>28000</v>
      </c>
      <c r="Q200" s="2" t="str">
        <f t="shared" ref="Q200:Q248" si="46">IF(S200&gt;2,IF(MOD(S200,3),IF(MOD(S200+1,3),"3006_"&amp;(S200+2)/3&amp;","&amp;"3007_"&amp;(S200+2)/3-1&amp;","&amp;"3008_"&amp;(S200+2)/3-1,"3006_"&amp;(S200+1)/3&amp;","&amp;"3007_"&amp;(S200+1)/3&amp;","&amp;"3008_"&amp;(S200+1)/3-1),"3006_"&amp;(S200)/3&amp;","&amp;"3007_"&amp;(S200)/3&amp;","&amp;"3008_"&amp;(S200)/3),IF(MOD(S200,3),IF(MOD(S200+1,3),"3006_"&amp;(S200+2)/3,"3006_"&amp;(S200+1)/3&amp;","&amp;"3007_"&amp;(S200+1)/3),""))</f>
        <v>3006_13,3007_12,3008_12</v>
      </c>
      <c r="R200" s="3">
        <f t="shared" si="31"/>
        <v>23000</v>
      </c>
      <c r="S200" s="3">
        <f t="shared" si="45"/>
        <v>37</v>
      </c>
    </row>
    <row r="201" spans="2:19">
      <c r="B201" s="2">
        <v>7</v>
      </c>
      <c r="C201">
        <v>70</v>
      </c>
      <c r="D201">
        <v>70</v>
      </c>
      <c r="E201" s="2">
        <f t="shared" si="44"/>
        <v>16000</v>
      </c>
      <c r="F201" s="2">
        <f>F200</f>
        <v>2000</v>
      </c>
      <c r="G201" s="2"/>
      <c r="I201"/>
      <c r="J201"/>
      <c r="L201" s="3">
        <v>10020018</v>
      </c>
      <c r="M201" s="3">
        <v>7</v>
      </c>
      <c r="N201" s="3">
        <v>70</v>
      </c>
      <c r="O201" s="3">
        <v>70</v>
      </c>
      <c r="P201" s="2">
        <v>33000</v>
      </c>
      <c r="Q201" s="2" t="str">
        <f t="shared" si="46"/>
        <v>3006_14,3007_14,3008_14</v>
      </c>
      <c r="R201" s="3">
        <f t="shared" ref="R201:R248" si="47">P200</f>
        <v>28000</v>
      </c>
      <c r="S201" s="3">
        <f t="shared" si="45"/>
        <v>42</v>
      </c>
    </row>
    <row r="202" spans="2:19">
      <c r="B202" s="2">
        <v>8</v>
      </c>
      <c r="C202">
        <v>80</v>
      </c>
      <c r="D202">
        <v>80</v>
      </c>
      <c r="E202" s="2">
        <f t="shared" si="44"/>
        <v>18000</v>
      </c>
      <c r="F202" s="2">
        <f>F201</f>
        <v>2000</v>
      </c>
      <c r="G202" s="2"/>
      <c r="I202"/>
      <c r="J202"/>
      <c r="L202" s="3">
        <v>10020018</v>
      </c>
      <c r="M202" s="3">
        <v>8</v>
      </c>
      <c r="N202" s="3">
        <v>80</v>
      </c>
      <c r="O202" s="3">
        <v>80</v>
      </c>
      <c r="P202" s="2">
        <v>38000</v>
      </c>
      <c r="Q202" s="2" t="str">
        <f t="shared" si="46"/>
        <v>3006_16,3007_16,3008_15</v>
      </c>
      <c r="R202" s="3">
        <f t="shared" si="47"/>
        <v>33000</v>
      </c>
      <c r="S202" s="3">
        <f t="shared" si="45"/>
        <v>47</v>
      </c>
    </row>
    <row r="203" spans="2:19">
      <c r="B203" s="2">
        <v>9</v>
      </c>
      <c r="C203">
        <v>90</v>
      </c>
      <c r="D203">
        <v>90</v>
      </c>
      <c r="E203" s="2">
        <f t="shared" si="44"/>
        <v>20000</v>
      </c>
      <c r="F203" s="2"/>
      <c r="G203" s="2"/>
      <c r="I203"/>
      <c r="J203"/>
      <c r="L203" s="3">
        <v>10020018</v>
      </c>
      <c r="M203" s="3">
        <v>9</v>
      </c>
      <c r="N203" s="3">
        <v>90</v>
      </c>
      <c r="O203" s="3">
        <v>90</v>
      </c>
      <c r="P203" s="2">
        <v>43000</v>
      </c>
      <c r="Q203" s="2" t="str">
        <f t="shared" si="46"/>
        <v>3006_18,3007_17,3008_17</v>
      </c>
      <c r="R203" s="3">
        <f t="shared" si="47"/>
        <v>38000</v>
      </c>
      <c r="S203" s="3">
        <f t="shared" si="45"/>
        <v>52</v>
      </c>
    </row>
    <row r="204" spans="2:19">
      <c r="B204" s="2">
        <v>10</v>
      </c>
      <c r="C204">
        <v>100</v>
      </c>
      <c r="D204">
        <v>100</v>
      </c>
      <c r="E204" s="2">
        <v>0</v>
      </c>
      <c r="F204" s="2"/>
      <c r="G204" s="2"/>
      <c r="I204"/>
      <c r="J204"/>
      <c r="L204" s="3">
        <v>10020018</v>
      </c>
      <c r="M204" s="3">
        <v>10</v>
      </c>
      <c r="N204" s="3">
        <v>100</v>
      </c>
      <c r="O204" s="3">
        <v>100</v>
      </c>
      <c r="P204" s="2">
        <v>0</v>
      </c>
      <c r="Q204" s="2" t="str">
        <f t="shared" si="46"/>
        <v/>
      </c>
      <c r="R204" s="3">
        <f t="shared" si="47"/>
        <v>43000</v>
      </c>
      <c r="S204" s="3">
        <f t="shared" ref="S204:S248" si="48">(N205+O205)/2.5</f>
        <v>0</v>
      </c>
    </row>
    <row r="205" spans="2:19">
      <c r="B205" s="2">
        <v>0</v>
      </c>
      <c r="C205">
        <v>0</v>
      </c>
      <c r="D205">
        <v>0</v>
      </c>
      <c r="E205" s="2">
        <f>IF(((C206+D206)*2*50)&gt;=5000,"5000",((C206+D206)*2*50))</f>
        <v>4000</v>
      </c>
      <c r="F205" s="2">
        <f>E205</f>
        <v>4000</v>
      </c>
      <c r="G205" s="2">
        <v>1</v>
      </c>
      <c r="H205" s="2">
        <v>6</v>
      </c>
      <c r="I205" s="2">
        <v>8</v>
      </c>
      <c r="J205" s="2">
        <v>10</v>
      </c>
      <c r="L205" s="3">
        <v>10020019</v>
      </c>
      <c r="M205" s="3">
        <v>0</v>
      </c>
      <c r="N205" s="3">
        <v>0</v>
      </c>
      <c r="O205" s="3">
        <v>0</v>
      </c>
      <c r="P205" s="2">
        <v>4000</v>
      </c>
      <c r="Q205" s="2" t="str">
        <f t="shared" si="46"/>
        <v>3006_4,3007_4,3008_3</v>
      </c>
      <c r="R205" s="3">
        <f t="shared" si="47"/>
        <v>0</v>
      </c>
      <c r="S205" s="3">
        <f t="shared" ref="S205:S214" si="49">ROUND((N206+O206)/(3.5*(1+M206%)),0)</f>
        <v>11</v>
      </c>
    </row>
    <row r="206" spans="2:19">
      <c r="B206" s="2">
        <v>1</v>
      </c>
      <c r="C206">
        <v>20</v>
      </c>
      <c r="D206">
        <v>20</v>
      </c>
      <c r="E206" s="2">
        <f t="shared" ref="E206" si="50">IF((E205+F205)&gt;=50000,"50000",(E205+F205))</f>
        <v>8000</v>
      </c>
      <c r="F206" s="2">
        <f>F205</f>
        <v>4000</v>
      </c>
      <c r="G206" s="2">
        <f>ROUND($E205/($H$6*$G$6)/24,4)</f>
        <v>1.3889</v>
      </c>
      <c r="H206" s="2">
        <f>ROUND($E210/($H$6*$G$6)/24,4)</f>
        <v>8.3332999999999995</v>
      </c>
      <c r="L206" s="3">
        <v>10020019</v>
      </c>
      <c r="M206" s="3">
        <v>1</v>
      </c>
      <c r="N206" s="3">
        <v>20</v>
      </c>
      <c r="O206" s="3">
        <v>20</v>
      </c>
      <c r="P206" s="2">
        <v>8000</v>
      </c>
      <c r="Q206" s="2" t="str">
        <f t="shared" si="46"/>
        <v>3006_8,3007_7,3008_7</v>
      </c>
      <c r="R206" s="3">
        <f t="shared" si="47"/>
        <v>4000</v>
      </c>
      <c r="S206" s="3">
        <f t="shared" si="49"/>
        <v>22</v>
      </c>
    </row>
    <row r="207" spans="2:19">
      <c r="B207" s="2">
        <v>2</v>
      </c>
      <c r="C207">
        <v>40</v>
      </c>
      <c r="D207">
        <v>40</v>
      </c>
      <c r="E207" s="2">
        <v>12000</v>
      </c>
      <c r="F207" s="2">
        <f>IF((F206-F205+F206)&gt;=5000,"5000",(F206-F205+F206))</f>
        <v>4000</v>
      </c>
      <c r="G207" s="2">
        <f>ROUND($E205/($I$6*$G$6)/24,4)</f>
        <v>1.1574</v>
      </c>
      <c r="H207" s="2">
        <f>ROUND($E210/($I$6*$G$6)/24,4)</f>
        <v>6.9443999999999999</v>
      </c>
      <c r="I207" s="2">
        <f>ROUND($E212/($I$6*$G$6)/24,4)</f>
        <v>9.2592999999999996</v>
      </c>
      <c r="L207" s="3">
        <v>10020019</v>
      </c>
      <c r="M207" s="3">
        <v>2</v>
      </c>
      <c r="N207" s="3">
        <v>40</v>
      </c>
      <c r="O207" s="3">
        <v>40</v>
      </c>
      <c r="P207" s="2">
        <v>13000</v>
      </c>
      <c r="Q207" s="2" t="str">
        <f t="shared" si="46"/>
        <v>3006_11,3007_11,3008_11</v>
      </c>
      <c r="R207" s="3">
        <f t="shared" si="47"/>
        <v>8000</v>
      </c>
      <c r="S207" s="3">
        <f t="shared" si="49"/>
        <v>33</v>
      </c>
    </row>
    <row r="208" spans="2:19">
      <c r="B208" s="2">
        <v>3</v>
      </c>
      <c r="C208">
        <v>60</v>
      </c>
      <c r="D208">
        <v>60</v>
      </c>
      <c r="E208" s="2">
        <v>16000</v>
      </c>
      <c r="F208" s="2">
        <f>IF((F207-F206+F207)&gt;=5000,"5000",(F207-F206+F207))</f>
        <v>4000</v>
      </c>
      <c r="G208" s="2">
        <f>ROUND($E205/($J$6*$G$6)/24,4)</f>
        <v>1.0684</v>
      </c>
      <c r="H208" s="2">
        <f>ROUND($E210/($J$6*$G$6)/24,4)</f>
        <v>6.4103000000000003</v>
      </c>
      <c r="I208" s="2">
        <f>ROUND($E212/($J$6*$G$6)/24,4)</f>
        <v>8.5470000000000006</v>
      </c>
      <c r="L208" s="3">
        <v>10020019</v>
      </c>
      <c r="M208" s="3">
        <v>3</v>
      </c>
      <c r="N208" s="3">
        <v>60</v>
      </c>
      <c r="O208" s="3">
        <v>60</v>
      </c>
      <c r="P208" s="2">
        <v>18000</v>
      </c>
      <c r="Q208" s="2" t="str">
        <f t="shared" si="46"/>
        <v>3006_15,3007_15,3008_14</v>
      </c>
      <c r="R208" s="3">
        <f t="shared" si="47"/>
        <v>13000</v>
      </c>
      <c r="S208" s="3">
        <f t="shared" si="49"/>
        <v>44</v>
      </c>
    </row>
    <row r="209" spans="2:19">
      <c r="B209" s="2">
        <v>4</v>
      </c>
      <c r="C209">
        <v>80</v>
      </c>
      <c r="D209">
        <v>80</v>
      </c>
      <c r="E209" s="2">
        <v>20000</v>
      </c>
      <c r="F209" s="2">
        <f>IF((F208-F207+F208)&gt;=5000,"5000",(F208-F207+F208))</f>
        <v>4000</v>
      </c>
      <c r="G209" s="2">
        <f>ROUND($E205/($K$6*$G$6)/24,4)</f>
        <v>0.92589999999999995</v>
      </c>
      <c r="H209" s="2">
        <f>ROUND($E210/($K$6*$G$6)/24,4)</f>
        <v>5.5556000000000001</v>
      </c>
      <c r="I209" s="2">
        <f>ROUND($E212/($K$6*$G$6)/24,4)</f>
        <v>7.4074</v>
      </c>
      <c r="J209" s="2">
        <f>ROUND($E214/($K$6*$G$6)/24,4)</f>
        <v>9.2592999999999996</v>
      </c>
      <c r="L209" s="3">
        <v>10020019</v>
      </c>
      <c r="M209" s="3">
        <v>4</v>
      </c>
      <c r="N209" s="3">
        <v>80</v>
      </c>
      <c r="O209" s="3">
        <v>80</v>
      </c>
      <c r="P209" s="2">
        <v>23000</v>
      </c>
      <c r="Q209" s="2" t="str">
        <f t="shared" si="46"/>
        <v>3006_18,3007_18,3008_18</v>
      </c>
      <c r="R209" s="3">
        <f t="shared" si="47"/>
        <v>18000</v>
      </c>
      <c r="S209" s="3">
        <f t="shared" si="49"/>
        <v>54</v>
      </c>
    </row>
    <row r="210" spans="2:19">
      <c r="B210" s="2">
        <v>5</v>
      </c>
      <c r="C210">
        <v>100</v>
      </c>
      <c r="D210">
        <v>100</v>
      </c>
      <c r="E210" s="2">
        <v>24000</v>
      </c>
      <c r="F210" s="2">
        <f>IF((F209-F208+F209)&gt;=5000,"5000",(F209-F208+F209))</f>
        <v>4000</v>
      </c>
      <c r="G210" s="2"/>
      <c r="I210"/>
      <c r="J210"/>
      <c r="L210" s="3">
        <v>10020019</v>
      </c>
      <c r="M210" s="3">
        <v>5</v>
      </c>
      <c r="N210" s="3">
        <v>100</v>
      </c>
      <c r="O210" s="3">
        <v>100</v>
      </c>
      <c r="P210" s="2">
        <v>28000</v>
      </c>
      <c r="Q210" s="2" t="str">
        <f t="shared" si="46"/>
        <v>3006_22,3007_22,3008_21</v>
      </c>
      <c r="R210" s="3">
        <f t="shared" si="47"/>
        <v>23000</v>
      </c>
      <c r="S210" s="3">
        <f t="shared" si="49"/>
        <v>65</v>
      </c>
    </row>
    <row r="211" spans="2:19">
      <c r="B211" s="2">
        <v>6</v>
      </c>
      <c r="C211">
        <v>120</v>
      </c>
      <c r="D211">
        <v>120</v>
      </c>
      <c r="E211" s="2">
        <v>28000</v>
      </c>
      <c r="F211" s="2">
        <f>F210</f>
        <v>4000</v>
      </c>
      <c r="G211" s="2"/>
      <c r="I211"/>
      <c r="J211"/>
      <c r="L211" s="3">
        <v>10020019</v>
      </c>
      <c r="M211" s="3">
        <v>6</v>
      </c>
      <c r="N211" s="3">
        <v>120</v>
      </c>
      <c r="O211" s="3">
        <v>120</v>
      </c>
      <c r="P211" s="2">
        <v>33000</v>
      </c>
      <c r="Q211" s="2" t="str">
        <f t="shared" si="46"/>
        <v>3006_25,3007_25,3008_25</v>
      </c>
      <c r="R211" s="3">
        <f t="shared" si="47"/>
        <v>28000</v>
      </c>
      <c r="S211" s="3">
        <f t="shared" si="49"/>
        <v>75</v>
      </c>
    </row>
    <row r="212" spans="2:19">
      <c r="B212" s="2">
        <v>7</v>
      </c>
      <c r="C212">
        <v>140</v>
      </c>
      <c r="D212">
        <v>140</v>
      </c>
      <c r="E212" s="2">
        <v>32000</v>
      </c>
      <c r="F212" s="2">
        <f>F211</f>
        <v>4000</v>
      </c>
      <c r="G212" s="2"/>
      <c r="I212"/>
      <c r="J212"/>
      <c r="L212" s="3">
        <v>10020019</v>
      </c>
      <c r="M212" s="3">
        <v>7</v>
      </c>
      <c r="N212" s="3">
        <v>140</v>
      </c>
      <c r="O212" s="3">
        <v>140</v>
      </c>
      <c r="P212" s="2">
        <v>38000</v>
      </c>
      <c r="Q212" s="2" t="str">
        <f t="shared" si="46"/>
        <v>3006_29,3007_28,3008_28</v>
      </c>
      <c r="R212" s="3">
        <f t="shared" si="47"/>
        <v>33000</v>
      </c>
      <c r="S212" s="3">
        <f t="shared" si="49"/>
        <v>85</v>
      </c>
    </row>
    <row r="213" spans="2:19">
      <c r="B213" s="2">
        <v>8</v>
      </c>
      <c r="C213">
        <v>160</v>
      </c>
      <c r="D213">
        <v>160</v>
      </c>
      <c r="E213" s="2">
        <v>36000</v>
      </c>
      <c r="F213" s="2">
        <f>F212</f>
        <v>4000</v>
      </c>
      <c r="G213" s="2"/>
      <c r="I213"/>
      <c r="J213"/>
      <c r="L213" s="3">
        <v>10020019</v>
      </c>
      <c r="M213" s="3">
        <v>8</v>
      </c>
      <c r="N213" s="3">
        <v>160</v>
      </c>
      <c r="O213" s="3">
        <v>160</v>
      </c>
      <c r="P213" s="2">
        <v>43000</v>
      </c>
      <c r="Q213" s="2" t="str">
        <f t="shared" si="46"/>
        <v>3006_32,3007_31,3008_31</v>
      </c>
      <c r="R213" s="3">
        <f t="shared" si="47"/>
        <v>38000</v>
      </c>
      <c r="S213" s="3">
        <f t="shared" si="49"/>
        <v>94</v>
      </c>
    </row>
    <row r="214" spans="2:19">
      <c r="B214" s="2">
        <v>9</v>
      </c>
      <c r="C214">
        <v>180</v>
      </c>
      <c r="D214">
        <v>180</v>
      </c>
      <c r="E214" s="2">
        <v>40000</v>
      </c>
      <c r="F214" s="2"/>
      <c r="G214" s="2"/>
      <c r="I214"/>
      <c r="J214"/>
      <c r="L214" s="3">
        <v>10020019</v>
      </c>
      <c r="M214" s="3">
        <v>9</v>
      </c>
      <c r="N214" s="3">
        <v>180</v>
      </c>
      <c r="O214" s="3">
        <v>180</v>
      </c>
      <c r="P214" s="2">
        <v>48000</v>
      </c>
      <c r="Q214" s="2" t="str">
        <f t="shared" si="46"/>
        <v>3006_35,3007_35,3008_34</v>
      </c>
      <c r="R214" s="3">
        <f t="shared" si="47"/>
        <v>43000</v>
      </c>
      <c r="S214" s="3">
        <f t="shared" si="49"/>
        <v>104</v>
      </c>
    </row>
    <row r="215" spans="2:19">
      <c r="B215" s="2">
        <v>10</v>
      </c>
      <c r="C215">
        <v>200</v>
      </c>
      <c r="D215">
        <v>200</v>
      </c>
      <c r="E215" s="2">
        <v>0</v>
      </c>
      <c r="F215" s="2"/>
      <c r="G215" s="2"/>
      <c r="I215"/>
      <c r="J215"/>
      <c r="L215" s="3">
        <v>10020019</v>
      </c>
      <c r="M215" s="3">
        <v>10</v>
      </c>
      <c r="N215" s="3">
        <v>200</v>
      </c>
      <c r="O215" s="3">
        <v>200</v>
      </c>
      <c r="P215" s="2">
        <v>0</v>
      </c>
      <c r="Q215" s="2" t="str">
        <f t="shared" si="46"/>
        <v/>
      </c>
      <c r="R215" s="3">
        <f t="shared" si="47"/>
        <v>48000</v>
      </c>
      <c r="S215" s="3">
        <f t="shared" si="48"/>
        <v>0</v>
      </c>
    </row>
    <row r="216" spans="2:19">
      <c r="B216" s="2">
        <v>0</v>
      </c>
      <c r="C216">
        <v>0</v>
      </c>
      <c r="D216">
        <v>0</v>
      </c>
      <c r="E216" s="2">
        <f>IF(((C217+D217)*2*50)&gt;=8000,"8000",((C217+D217)*2*50))</f>
        <v>6000</v>
      </c>
      <c r="F216" s="2">
        <f>E216</f>
        <v>6000</v>
      </c>
      <c r="G216" s="2">
        <v>1</v>
      </c>
      <c r="H216" s="2">
        <v>6</v>
      </c>
      <c r="I216" s="2">
        <v>8</v>
      </c>
      <c r="J216" s="2">
        <v>10</v>
      </c>
      <c r="L216" s="3">
        <v>10020020</v>
      </c>
      <c r="M216" s="3">
        <v>0</v>
      </c>
      <c r="N216" s="3">
        <v>0</v>
      </c>
      <c r="O216" s="3">
        <v>0</v>
      </c>
      <c r="P216" s="2" t="s">
        <v>21</v>
      </c>
      <c r="Q216" s="2" t="str">
        <f t="shared" si="46"/>
        <v>3006_6,3007_6,3008_5</v>
      </c>
      <c r="R216" s="3">
        <f t="shared" si="47"/>
        <v>0</v>
      </c>
      <c r="S216" s="3">
        <f t="shared" ref="S216:S225" si="51">ROUND((N217+O217)/(3.5*(1+M217%)),0)</f>
        <v>17</v>
      </c>
    </row>
    <row r="217" spans="2:19">
      <c r="B217" s="2">
        <v>1</v>
      </c>
      <c r="C217">
        <v>30</v>
      </c>
      <c r="D217">
        <v>30</v>
      </c>
      <c r="E217" s="2">
        <f>IF((E216+F216)&gt;=100000,"100000",(E216+F216))</f>
        <v>12000</v>
      </c>
      <c r="F217" s="2">
        <f>F216</f>
        <v>6000</v>
      </c>
      <c r="G217" s="2">
        <f>ROUND($E216/($H$6*$G$6)/24,4)</f>
        <v>2.0832999999999999</v>
      </c>
      <c r="H217" s="2">
        <f>ROUND($E221/($H$6*$G$6)/24,4)</f>
        <v>12.5</v>
      </c>
      <c r="L217" s="3">
        <v>10020020</v>
      </c>
      <c r="M217" s="3">
        <v>1</v>
      </c>
      <c r="N217" s="3">
        <v>30</v>
      </c>
      <c r="O217" s="3">
        <v>30</v>
      </c>
      <c r="P217" s="2">
        <v>10000</v>
      </c>
      <c r="Q217" s="2" t="str">
        <f t="shared" si="46"/>
        <v>3006_12,3007_11,3008_11</v>
      </c>
      <c r="R217" s="3" t="str">
        <f t="shared" si="47"/>
        <v>5000</v>
      </c>
      <c r="S217" s="3">
        <f t="shared" si="51"/>
        <v>34</v>
      </c>
    </row>
    <row r="218" spans="2:19">
      <c r="B218" s="2">
        <v>2</v>
      </c>
      <c r="C218">
        <v>60</v>
      </c>
      <c r="D218">
        <v>60</v>
      </c>
      <c r="E218" s="2">
        <f t="shared" ref="E218:E225" si="52">IF((E217+F217)&gt;=100000,"100000",(E217+F217))</f>
        <v>18000</v>
      </c>
      <c r="F218" s="2">
        <f t="shared" ref="F218:F224" si="53">F217</f>
        <v>6000</v>
      </c>
      <c r="G218" s="2">
        <f>ROUND($E216/($I$6*$G$6)/24,4)</f>
        <v>1.7361</v>
      </c>
      <c r="H218" s="2">
        <f>ROUND($E221/($I$6*$G$6)/24,4)</f>
        <v>10.416700000000001</v>
      </c>
      <c r="I218" s="2">
        <f>ROUND($E223/($I$6*$G$6)/24,4)</f>
        <v>13.8889</v>
      </c>
      <c r="L218" s="3">
        <v>10020020</v>
      </c>
      <c r="M218" s="3">
        <v>2</v>
      </c>
      <c r="N218" s="3">
        <v>60</v>
      </c>
      <c r="O218" s="3">
        <v>60</v>
      </c>
      <c r="P218" s="2">
        <v>15000</v>
      </c>
      <c r="Q218" s="2" t="str">
        <f t="shared" si="46"/>
        <v>3006_17,3007_17,3008_16</v>
      </c>
      <c r="R218" s="3">
        <f t="shared" si="47"/>
        <v>10000</v>
      </c>
      <c r="S218" s="3">
        <f t="shared" si="51"/>
        <v>50</v>
      </c>
    </row>
    <row r="219" spans="2:19">
      <c r="B219" s="2">
        <v>3</v>
      </c>
      <c r="C219">
        <v>90</v>
      </c>
      <c r="D219">
        <v>90</v>
      </c>
      <c r="E219" s="2">
        <f t="shared" si="52"/>
        <v>24000</v>
      </c>
      <c r="F219" s="2">
        <f t="shared" si="53"/>
        <v>6000</v>
      </c>
      <c r="G219" s="2">
        <f>ROUND($E216/($J$6*$G$6)/24,4)</f>
        <v>1.6026</v>
      </c>
      <c r="H219" s="2">
        <f>ROUND($E221/($J$6*$G$6)/24,4)</f>
        <v>9.6153999999999993</v>
      </c>
      <c r="I219" s="2">
        <f>ROUND($E223/($J$6*$G$6)/24,4)</f>
        <v>12.820499999999999</v>
      </c>
      <c r="L219" s="3">
        <v>10020020</v>
      </c>
      <c r="M219" s="3">
        <v>3</v>
      </c>
      <c r="N219" s="3">
        <v>90</v>
      </c>
      <c r="O219" s="3">
        <v>90</v>
      </c>
      <c r="P219" s="2">
        <v>20000</v>
      </c>
      <c r="Q219" s="2" t="str">
        <f t="shared" si="46"/>
        <v>3006_22,3007_22,3008_22</v>
      </c>
      <c r="R219" s="3">
        <f t="shared" si="47"/>
        <v>15000</v>
      </c>
      <c r="S219" s="3">
        <f t="shared" si="51"/>
        <v>66</v>
      </c>
    </row>
    <row r="220" spans="2:19">
      <c r="B220" s="2">
        <v>4</v>
      </c>
      <c r="C220">
        <v>120</v>
      </c>
      <c r="D220">
        <v>120</v>
      </c>
      <c r="E220" s="2">
        <f t="shared" si="52"/>
        <v>30000</v>
      </c>
      <c r="F220" s="2">
        <f t="shared" si="53"/>
        <v>6000</v>
      </c>
      <c r="G220" s="2">
        <f>ROUND($E216/($K$6*$G$6)/24,4)</f>
        <v>1.3889</v>
      </c>
      <c r="H220" s="2">
        <f>ROUND($E221/($K$6*$G$6)/24,4)</f>
        <v>8.3332999999999995</v>
      </c>
      <c r="I220" s="2">
        <f>ROUND($E223/($K$6*$G$6)/24,4)</f>
        <v>11.1111</v>
      </c>
      <c r="J220" s="2">
        <f>ROUND($E225/($K$6*$G$6)/24,4)</f>
        <v>13.8889</v>
      </c>
      <c r="L220" s="3">
        <v>10020020</v>
      </c>
      <c r="M220" s="3">
        <v>4</v>
      </c>
      <c r="N220" s="3">
        <v>120</v>
      </c>
      <c r="O220" s="3">
        <v>120</v>
      </c>
      <c r="P220" s="2">
        <v>25000</v>
      </c>
      <c r="Q220" s="2" t="str">
        <f t="shared" si="46"/>
        <v>3006_28,3007_27,3008_27</v>
      </c>
      <c r="R220" s="3">
        <f t="shared" si="47"/>
        <v>20000</v>
      </c>
      <c r="S220" s="3">
        <f t="shared" si="51"/>
        <v>82</v>
      </c>
    </row>
    <row r="221" spans="2:19">
      <c r="B221" s="2">
        <v>5</v>
      </c>
      <c r="C221">
        <v>150</v>
      </c>
      <c r="D221">
        <v>150</v>
      </c>
      <c r="E221" s="2">
        <f t="shared" si="52"/>
        <v>36000</v>
      </c>
      <c r="F221" s="2">
        <f t="shared" si="53"/>
        <v>6000</v>
      </c>
      <c r="G221" s="2"/>
      <c r="I221"/>
      <c r="J221"/>
      <c r="L221" s="3">
        <v>10020020</v>
      </c>
      <c r="M221" s="3">
        <v>5</v>
      </c>
      <c r="N221" s="3">
        <v>150</v>
      </c>
      <c r="O221" s="3">
        <v>150</v>
      </c>
      <c r="P221" s="2">
        <v>30000</v>
      </c>
      <c r="Q221" s="2" t="str">
        <f t="shared" si="46"/>
        <v>3006_33,3007_32,3008_32</v>
      </c>
      <c r="R221" s="3">
        <f t="shared" si="47"/>
        <v>25000</v>
      </c>
      <c r="S221" s="3">
        <f t="shared" si="51"/>
        <v>97</v>
      </c>
    </row>
    <row r="222" spans="2:19">
      <c r="B222" s="2">
        <v>6</v>
      </c>
      <c r="C222">
        <v>180</v>
      </c>
      <c r="D222">
        <v>180</v>
      </c>
      <c r="E222" s="2">
        <f t="shared" si="52"/>
        <v>42000</v>
      </c>
      <c r="F222" s="2">
        <f t="shared" si="53"/>
        <v>6000</v>
      </c>
      <c r="G222" s="2"/>
      <c r="I222"/>
      <c r="J222"/>
      <c r="L222" s="3">
        <v>10020020</v>
      </c>
      <c r="M222" s="3">
        <v>6</v>
      </c>
      <c r="N222" s="3">
        <v>180</v>
      </c>
      <c r="O222" s="3">
        <v>180</v>
      </c>
      <c r="P222" s="2">
        <v>35000</v>
      </c>
      <c r="Q222" s="2" t="str">
        <f t="shared" si="46"/>
        <v>3006_38,3007_37,3008_37</v>
      </c>
      <c r="R222" s="3">
        <f t="shared" si="47"/>
        <v>30000</v>
      </c>
      <c r="S222" s="3">
        <f t="shared" si="51"/>
        <v>112</v>
      </c>
    </row>
    <row r="223" spans="2:19">
      <c r="B223" s="2">
        <v>7</v>
      </c>
      <c r="C223">
        <v>210</v>
      </c>
      <c r="D223">
        <v>210</v>
      </c>
      <c r="E223" s="2">
        <f t="shared" si="52"/>
        <v>48000</v>
      </c>
      <c r="F223" s="2">
        <f t="shared" si="53"/>
        <v>6000</v>
      </c>
      <c r="G223" s="2"/>
      <c r="I223"/>
      <c r="J223"/>
      <c r="L223" s="3">
        <v>10020020</v>
      </c>
      <c r="M223" s="3">
        <v>7</v>
      </c>
      <c r="N223" s="3">
        <v>210</v>
      </c>
      <c r="O223" s="3">
        <v>210</v>
      </c>
      <c r="P223" s="2">
        <v>40000</v>
      </c>
      <c r="Q223" s="2" t="str">
        <f t="shared" si="46"/>
        <v>3006_43,3007_42,3008_42</v>
      </c>
      <c r="R223" s="3">
        <f t="shared" si="47"/>
        <v>35000</v>
      </c>
      <c r="S223" s="3">
        <f t="shared" si="51"/>
        <v>127</v>
      </c>
    </row>
    <row r="224" spans="2:19">
      <c r="B224" s="2">
        <v>8</v>
      </c>
      <c r="C224">
        <v>240</v>
      </c>
      <c r="D224">
        <v>240</v>
      </c>
      <c r="E224" s="2">
        <f t="shared" si="52"/>
        <v>54000</v>
      </c>
      <c r="F224" s="2">
        <f t="shared" si="53"/>
        <v>6000</v>
      </c>
      <c r="G224" s="2"/>
      <c r="I224"/>
      <c r="J224"/>
      <c r="L224" s="3">
        <v>10020020</v>
      </c>
      <c r="M224" s="3">
        <v>8</v>
      </c>
      <c r="N224" s="3">
        <v>240</v>
      </c>
      <c r="O224" s="3">
        <v>240</v>
      </c>
      <c r="P224" s="2">
        <v>45000</v>
      </c>
      <c r="Q224" s="2" t="str">
        <f t="shared" si="46"/>
        <v>3006_48,3007_47,3008_47</v>
      </c>
      <c r="R224" s="3">
        <f t="shared" si="47"/>
        <v>40000</v>
      </c>
      <c r="S224" s="3">
        <f t="shared" si="51"/>
        <v>142</v>
      </c>
    </row>
    <row r="225" spans="2:19">
      <c r="B225" s="2">
        <v>9</v>
      </c>
      <c r="C225">
        <v>270</v>
      </c>
      <c r="D225">
        <v>270</v>
      </c>
      <c r="E225" s="2">
        <f t="shared" si="52"/>
        <v>60000</v>
      </c>
      <c r="F225" s="2"/>
      <c r="G225" s="2"/>
      <c r="I225"/>
      <c r="J225"/>
      <c r="L225" s="3">
        <v>10020020</v>
      </c>
      <c r="M225" s="3">
        <v>9</v>
      </c>
      <c r="N225" s="3">
        <v>270</v>
      </c>
      <c r="O225" s="3">
        <v>270</v>
      </c>
      <c r="P225" s="2" t="s">
        <v>22</v>
      </c>
      <c r="Q225" s="2" t="str">
        <f t="shared" si="46"/>
        <v>3006_52,3007_52,3008_52</v>
      </c>
      <c r="R225" s="3">
        <f t="shared" si="47"/>
        <v>45000</v>
      </c>
      <c r="S225" s="3">
        <f t="shared" si="51"/>
        <v>156</v>
      </c>
    </row>
    <row r="226" spans="2:19">
      <c r="B226" s="2">
        <v>10</v>
      </c>
      <c r="C226">
        <v>300</v>
      </c>
      <c r="D226">
        <v>300</v>
      </c>
      <c r="E226" s="2">
        <v>0</v>
      </c>
      <c r="F226" s="2"/>
      <c r="G226" s="2"/>
      <c r="I226"/>
      <c r="J226"/>
      <c r="L226" s="3">
        <v>10020020</v>
      </c>
      <c r="M226" s="3">
        <v>10</v>
      </c>
      <c r="N226" s="3">
        <v>300</v>
      </c>
      <c r="O226" s="3">
        <v>300</v>
      </c>
      <c r="P226" s="2">
        <v>0</v>
      </c>
      <c r="Q226" s="2" t="str">
        <f t="shared" si="46"/>
        <v/>
      </c>
      <c r="R226" s="3" t="str">
        <f t="shared" si="47"/>
        <v>50000</v>
      </c>
      <c r="S226" s="3">
        <f t="shared" si="48"/>
        <v>0</v>
      </c>
    </row>
    <row r="227" spans="2:19">
      <c r="B227" s="2">
        <v>0</v>
      </c>
      <c r="C227">
        <v>0</v>
      </c>
      <c r="D227">
        <v>0</v>
      </c>
      <c r="E227" s="2">
        <f>IF(((C228+D228)*2*50)&gt;=8000,"8000",((C228+D228)*2*50))</f>
        <v>7000</v>
      </c>
      <c r="F227" s="2">
        <f>E227</f>
        <v>7000</v>
      </c>
      <c r="G227" s="2">
        <v>1</v>
      </c>
      <c r="H227" s="2">
        <v>6</v>
      </c>
      <c r="I227" s="2">
        <v>8</v>
      </c>
      <c r="J227" s="2">
        <v>10</v>
      </c>
      <c r="L227" s="3">
        <v>10020021</v>
      </c>
      <c r="M227" s="3">
        <v>0</v>
      </c>
      <c r="N227" s="3">
        <v>0</v>
      </c>
      <c r="O227" s="3">
        <v>0</v>
      </c>
      <c r="P227" s="2" t="s">
        <v>21</v>
      </c>
      <c r="Q227" s="2" t="str">
        <f t="shared" si="46"/>
        <v>3006_7,3007_7,3008_6</v>
      </c>
      <c r="R227" s="3">
        <f t="shared" si="47"/>
        <v>0</v>
      </c>
      <c r="S227" s="3">
        <f t="shared" ref="S227:S236" si="54">ROUND((N228+O228)/(3.5*(1+M228%)),0)</f>
        <v>20</v>
      </c>
    </row>
    <row r="228" spans="2:19">
      <c r="B228" s="2">
        <v>1</v>
      </c>
      <c r="C228">
        <v>35</v>
      </c>
      <c r="D228">
        <v>35</v>
      </c>
      <c r="E228" s="2">
        <f t="shared" ref="E228:E233" si="55">IF((E227+F227)&gt;=50000,"50000",(E227+F227))</f>
        <v>14000</v>
      </c>
      <c r="F228" s="2">
        <f>F227</f>
        <v>7000</v>
      </c>
      <c r="G228" s="2">
        <f>ROUND($E227/($H$6*$G$6)/24,4)</f>
        <v>2.4306000000000001</v>
      </c>
      <c r="H228" s="2">
        <f>ROUND($E232/($H$6*$G$6)/24,4)</f>
        <v>14.583299999999999</v>
      </c>
      <c r="L228" s="3">
        <v>10020021</v>
      </c>
      <c r="M228" s="3">
        <v>1</v>
      </c>
      <c r="N228" s="3">
        <v>35</v>
      </c>
      <c r="O228" s="3">
        <v>35</v>
      </c>
      <c r="P228" s="2">
        <v>10000</v>
      </c>
      <c r="Q228" s="2" t="str">
        <f t="shared" si="46"/>
        <v>3006_13,3007_13,3008_13</v>
      </c>
      <c r="R228" s="3" t="str">
        <f t="shared" si="47"/>
        <v>5000</v>
      </c>
      <c r="S228" s="3">
        <f t="shared" si="54"/>
        <v>39</v>
      </c>
    </row>
    <row r="229" spans="2:19">
      <c r="B229" s="2">
        <v>2</v>
      </c>
      <c r="C229">
        <v>70</v>
      </c>
      <c r="D229">
        <v>70</v>
      </c>
      <c r="E229" s="2">
        <f t="shared" si="55"/>
        <v>21000</v>
      </c>
      <c r="F229" s="2">
        <f t="shared" ref="F229:F235" si="56">F228</f>
        <v>7000</v>
      </c>
      <c r="G229" s="2">
        <f>ROUND($E227/($I$6*$G$6)/24,4)</f>
        <v>2.0255000000000001</v>
      </c>
      <c r="H229" s="2">
        <f>ROUND($E232/($I$6*$G$6)/24,4)</f>
        <v>12.152799999999999</v>
      </c>
      <c r="I229" s="2">
        <f>ROUND($E234/($I$6*$G$6)/24,4)</f>
        <v>16.203700000000001</v>
      </c>
      <c r="L229" s="3">
        <v>10020021</v>
      </c>
      <c r="M229" s="3">
        <v>2</v>
      </c>
      <c r="N229" s="3">
        <v>70</v>
      </c>
      <c r="O229" s="3">
        <v>70</v>
      </c>
      <c r="P229" s="2">
        <v>15000</v>
      </c>
      <c r="Q229" s="2" t="str">
        <f t="shared" si="46"/>
        <v>3006_20,3007_19,3008_19</v>
      </c>
      <c r="R229" s="3">
        <f t="shared" si="47"/>
        <v>10000</v>
      </c>
      <c r="S229" s="3">
        <f t="shared" si="54"/>
        <v>58</v>
      </c>
    </row>
    <row r="230" spans="2:19">
      <c r="B230" s="2">
        <v>3</v>
      </c>
      <c r="C230">
        <v>105</v>
      </c>
      <c r="D230">
        <v>105</v>
      </c>
      <c r="E230" s="2">
        <f t="shared" si="55"/>
        <v>28000</v>
      </c>
      <c r="F230" s="2">
        <f t="shared" si="56"/>
        <v>7000</v>
      </c>
      <c r="G230" s="2">
        <f>ROUND($E227/($J$6*$G$6)/24,4)</f>
        <v>1.8696999999999999</v>
      </c>
      <c r="H230" s="2">
        <f>ROUND($E232/($J$6*$G$6)/24,4)</f>
        <v>11.2179</v>
      </c>
      <c r="I230" s="2">
        <f>ROUND($E234/($J$6*$G$6)/24,4)</f>
        <v>14.9573</v>
      </c>
      <c r="L230" s="3">
        <v>10020021</v>
      </c>
      <c r="M230" s="3">
        <v>3</v>
      </c>
      <c r="N230" s="3">
        <v>105</v>
      </c>
      <c r="O230" s="3">
        <v>105</v>
      </c>
      <c r="P230" s="2">
        <v>20000</v>
      </c>
      <c r="Q230" s="2" t="str">
        <f t="shared" si="46"/>
        <v>3006_26,3007_26,3008_25</v>
      </c>
      <c r="R230" s="3">
        <f t="shared" si="47"/>
        <v>15000</v>
      </c>
      <c r="S230" s="3">
        <f t="shared" si="54"/>
        <v>77</v>
      </c>
    </row>
    <row r="231" spans="2:19">
      <c r="B231" s="2">
        <v>4</v>
      </c>
      <c r="C231">
        <v>140</v>
      </c>
      <c r="D231">
        <v>140</v>
      </c>
      <c r="E231" s="2">
        <f t="shared" si="55"/>
        <v>35000</v>
      </c>
      <c r="F231" s="2">
        <f t="shared" si="56"/>
        <v>7000</v>
      </c>
      <c r="G231" s="2">
        <f>ROUND($E227/($K$6*$G$6)/24,4)</f>
        <v>1.6204000000000001</v>
      </c>
      <c r="H231" s="2">
        <f>ROUND($E232/($K$6*$G$6)/24,4)</f>
        <v>9.7222000000000008</v>
      </c>
      <c r="I231" s="2">
        <f>ROUND($E234/($K$6*$G$6)/24,4)</f>
        <v>12.962999999999999</v>
      </c>
      <c r="J231" s="2">
        <f>ROUND($E236/($K$6*$G$6)/24,4)</f>
        <v>16.203700000000001</v>
      </c>
      <c r="L231" s="3">
        <v>10020021</v>
      </c>
      <c r="M231" s="3">
        <v>4</v>
      </c>
      <c r="N231" s="3">
        <v>140</v>
      </c>
      <c r="O231" s="3">
        <v>140</v>
      </c>
      <c r="P231" s="2">
        <v>25000</v>
      </c>
      <c r="Q231" s="2" t="str">
        <f t="shared" si="46"/>
        <v>3006_32,3007_32,3008_31</v>
      </c>
      <c r="R231" s="3">
        <f t="shared" si="47"/>
        <v>20000</v>
      </c>
      <c r="S231" s="3">
        <f t="shared" si="54"/>
        <v>95</v>
      </c>
    </row>
    <row r="232" spans="2:19">
      <c r="B232" s="2">
        <v>5</v>
      </c>
      <c r="C232">
        <v>175</v>
      </c>
      <c r="D232">
        <v>175</v>
      </c>
      <c r="E232" s="2">
        <f t="shared" si="55"/>
        <v>42000</v>
      </c>
      <c r="F232" s="2">
        <f t="shared" si="56"/>
        <v>7000</v>
      </c>
      <c r="G232" s="2"/>
      <c r="I232"/>
      <c r="J232"/>
      <c r="L232" s="3">
        <v>10020021</v>
      </c>
      <c r="M232" s="3">
        <v>5</v>
      </c>
      <c r="N232" s="3">
        <v>175</v>
      </c>
      <c r="O232" s="3">
        <v>175</v>
      </c>
      <c r="P232" s="2">
        <v>30000</v>
      </c>
      <c r="Q232" s="2" t="str">
        <f t="shared" si="46"/>
        <v>3006_38,3007_38,3008_37</v>
      </c>
      <c r="R232" s="3">
        <f t="shared" si="47"/>
        <v>25000</v>
      </c>
      <c r="S232" s="3">
        <f t="shared" si="54"/>
        <v>113</v>
      </c>
    </row>
    <row r="233" spans="2:19">
      <c r="B233" s="2">
        <v>6</v>
      </c>
      <c r="C233">
        <v>210</v>
      </c>
      <c r="D233">
        <v>210</v>
      </c>
      <c r="E233" s="2">
        <f t="shared" si="55"/>
        <v>49000</v>
      </c>
      <c r="F233" s="2">
        <f t="shared" si="56"/>
        <v>7000</v>
      </c>
      <c r="G233" s="2"/>
      <c r="I233"/>
      <c r="J233"/>
      <c r="L233" s="3">
        <v>10020021</v>
      </c>
      <c r="M233" s="3">
        <v>6</v>
      </c>
      <c r="N233" s="3">
        <v>210</v>
      </c>
      <c r="O233" s="3">
        <v>210</v>
      </c>
      <c r="P233" s="2">
        <v>35000</v>
      </c>
      <c r="Q233" s="2" t="str">
        <f t="shared" si="46"/>
        <v>3006_44,3007_44,3008_43</v>
      </c>
      <c r="R233" s="3">
        <f t="shared" si="47"/>
        <v>30000</v>
      </c>
      <c r="S233" s="3">
        <f t="shared" si="54"/>
        <v>131</v>
      </c>
    </row>
    <row r="234" spans="2:19">
      <c r="B234" s="2">
        <v>7</v>
      </c>
      <c r="C234">
        <v>245</v>
      </c>
      <c r="D234">
        <v>245</v>
      </c>
      <c r="E234" s="2">
        <f>IF((E233+F233)&gt;=100000,"100000",(E233+F233))</f>
        <v>56000</v>
      </c>
      <c r="F234" s="2">
        <f t="shared" si="56"/>
        <v>7000</v>
      </c>
      <c r="G234" s="2"/>
      <c r="I234"/>
      <c r="J234"/>
      <c r="L234" s="3">
        <v>10020021</v>
      </c>
      <c r="M234" s="3">
        <v>7</v>
      </c>
      <c r="N234" s="3">
        <v>245</v>
      </c>
      <c r="O234" s="3">
        <v>245</v>
      </c>
      <c r="P234" s="2">
        <v>40000</v>
      </c>
      <c r="Q234" s="2" t="str">
        <f t="shared" si="46"/>
        <v>3006_50,3007_49,3008_49</v>
      </c>
      <c r="R234" s="3">
        <f t="shared" si="47"/>
        <v>35000</v>
      </c>
      <c r="S234" s="3">
        <f t="shared" si="54"/>
        <v>148</v>
      </c>
    </row>
    <row r="235" spans="2:19">
      <c r="B235" s="2">
        <v>8</v>
      </c>
      <c r="C235">
        <v>280</v>
      </c>
      <c r="D235">
        <v>280</v>
      </c>
      <c r="E235" s="2">
        <f>IF((E234+F234)&gt;=100000,"100000",(E234+F234))</f>
        <v>63000</v>
      </c>
      <c r="F235" s="2">
        <f t="shared" si="56"/>
        <v>7000</v>
      </c>
      <c r="G235" s="2"/>
      <c r="I235"/>
      <c r="J235"/>
      <c r="L235" s="3">
        <v>10020021</v>
      </c>
      <c r="M235" s="3">
        <v>8</v>
      </c>
      <c r="N235" s="3">
        <v>280</v>
      </c>
      <c r="O235" s="3">
        <v>280</v>
      </c>
      <c r="P235" s="2">
        <v>45000</v>
      </c>
      <c r="Q235" s="2" t="str">
        <f t="shared" si="46"/>
        <v>3006_55,3007_55,3008_55</v>
      </c>
      <c r="R235" s="3">
        <f t="shared" si="47"/>
        <v>40000</v>
      </c>
      <c r="S235" s="3">
        <f t="shared" si="54"/>
        <v>165</v>
      </c>
    </row>
    <row r="236" spans="2:19">
      <c r="B236" s="2">
        <v>9</v>
      </c>
      <c r="C236">
        <v>315</v>
      </c>
      <c r="D236">
        <v>315</v>
      </c>
      <c r="E236" s="2">
        <f>IF((E235+F235)&gt;=100000,"100000",(E235+F235))</f>
        <v>70000</v>
      </c>
      <c r="F236" s="2"/>
      <c r="G236" s="2"/>
      <c r="I236"/>
      <c r="J236"/>
      <c r="L236" s="3">
        <v>10020021</v>
      </c>
      <c r="M236" s="3">
        <v>9</v>
      </c>
      <c r="N236" s="3">
        <v>315</v>
      </c>
      <c r="O236" s="3">
        <v>315</v>
      </c>
      <c r="P236" s="2" t="s">
        <v>22</v>
      </c>
      <c r="Q236" s="2" t="str">
        <f t="shared" si="46"/>
        <v>3006_61,3007_61,3008_60</v>
      </c>
      <c r="R236" s="3">
        <f t="shared" si="47"/>
        <v>45000</v>
      </c>
      <c r="S236" s="3">
        <f t="shared" si="54"/>
        <v>182</v>
      </c>
    </row>
    <row r="237" spans="2:19">
      <c r="B237" s="2">
        <v>10</v>
      </c>
      <c r="C237">
        <v>350</v>
      </c>
      <c r="D237">
        <v>350</v>
      </c>
      <c r="E237" s="2">
        <v>0</v>
      </c>
      <c r="F237" s="2"/>
      <c r="G237" s="2"/>
      <c r="I237"/>
      <c r="J237"/>
      <c r="L237" s="3">
        <v>10020021</v>
      </c>
      <c r="M237" s="3">
        <v>10</v>
      </c>
      <c r="N237" s="3">
        <v>350</v>
      </c>
      <c r="O237" s="3">
        <v>350</v>
      </c>
      <c r="P237" s="2">
        <v>0</v>
      </c>
      <c r="Q237" s="2" t="str">
        <f t="shared" si="46"/>
        <v/>
      </c>
      <c r="R237" s="3" t="str">
        <f t="shared" si="47"/>
        <v>50000</v>
      </c>
      <c r="S237" s="3">
        <f t="shared" si="48"/>
        <v>0</v>
      </c>
    </row>
    <row r="238" spans="2:19">
      <c r="B238" s="2">
        <v>0</v>
      </c>
      <c r="C238">
        <v>0</v>
      </c>
      <c r="D238">
        <v>0</v>
      </c>
      <c r="E238" s="2" t="str">
        <f>IF(((C239+D239)*2*50)&gt;=8000,"8000",((C239+D239)*2*50))</f>
        <v>8000</v>
      </c>
      <c r="F238" s="2" t="str">
        <f>E238</f>
        <v>8000</v>
      </c>
      <c r="G238" s="2">
        <v>1</v>
      </c>
      <c r="H238" s="2">
        <v>6</v>
      </c>
      <c r="I238" s="2">
        <v>8</v>
      </c>
      <c r="J238" s="2">
        <v>10</v>
      </c>
      <c r="L238" s="3">
        <v>10020022</v>
      </c>
      <c r="M238" s="3">
        <v>0</v>
      </c>
      <c r="N238" s="3">
        <v>0</v>
      </c>
      <c r="O238" s="3">
        <v>0</v>
      </c>
      <c r="P238" s="2" t="s">
        <v>21</v>
      </c>
      <c r="Q238" s="2" t="str">
        <f t="shared" si="46"/>
        <v>3006_8,3007_8,3008_7</v>
      </c>
      <c r="R238" s="3">
        <f t="shared" si="47"/>
        <v>0</v>
      </c>
      <c r="S238" s="3">
        <f t="shared" ref="S238:S247" si="57">ROUND((N239+O239)/(3.5*(1+M239%)),0)</f>
        <v>23</v>
      </c>
    </row>
    <row r="239" spans="2:19">
      <c r="B239" s="2">
        <v>1</v>
      </c>
      <c r="C239">
        <v>40</v>
      </c>
      <c r="D239">
        <v>40</v>
      </c>
      <c r="E239" s="2">
        <f t="shared" ref="E239:E243" si="58">IF((E238+F238)&gt;=50000,"50000",(E238+F238))</f>
        <v>16000</v>
      </c>
      <c r="F239" s="2" t="str">
        <f>F238</f>
        <v>8000</v>
      </c>
      <c r="G239" s="2">
        <f>ROUND($E238/($H$6*$G$6)/24,4)</f>
        <v>2.7778</v>
      </c>
      <c r="H239" s="2">
        <f>ROUND($E243/($H$6*$G$6)/24,4)</f>
        <v>16.666699999999999</v>
      </c>
      <c r="L239" s="3">
        <v>10020022</v>
      </c>
      <c r="M239" s="3">
        <v>1</v>
      </c>
      <c r="N239" s="3">
        <v>40</v>
      </c>
      <c r="O239" s="3">
        <v>40</v>
      </c>
      <c r="P239" s="2">
        <v>10000</v>
      </c>
      <c r="Q239" s="2" t="str">
        <f t="shared" si="46"/>
        <v>3006_15,3007_15,3008_15</v>
      </c>
      <c r="R239" s="3" t="str">
        <f t="shared" si="47"/>
        <v>5000</v>
      </c>
      <c r="S239" s="3">
        <f t="shared" si="57"/>
        <v>45</v>
      </c>
    </row>
    <row r="240" spans="2:19">
      <c r="B240" s="2">
        <v>2</v>
      </c>
      <c r="C240">
        <v>80</v>
      </c>
      <c r="D240">
        <v>80</v>
      </c>
      <c r="E240" s="2">
        <f t="shared" si="58"/>
        <v>24000</v>
      </c>
      <c r="F240" s="2" t="str">
        <f t="shared" ref="F240:F246" si="59">F239</f>
        <v>8000</v>
      </c>
      <c r="G240" s="2">
        <f>ROUND($E238/($I$6*$G$6)/24,4)</f>
        <v>2.3148</v>
      </c>
      <c r="H240" s="2">
        <f>ROUND($E243/($I$6*$G$6)/24,4)</f>
        <v>13.8889</v>
      </c>
      <c r="I240" s="2">
        <f>ROUND($E245/($I$6*$G$6)/24,4)</f>
        <v>18.5185</v>
      </c>
      <c r="L240" s="3">
        <v>10020022</v>
      </c>
      <c r="M240" s="3">
        <v>2</v>
      </c>
      <c r="N240" s="3">
        <v>80</v>
      </c>
      <c r="O240" s="3">
        <v>80</v>
      </c>
      <c r="P240" s="2">
        <v>15000</v>
      </c>
      <c r="Q240" s="2" t="str">
        <f t="shared" si="46"/>
        <v>3006_23,3007_22,3008_22</v>
      </c>
      <c r="R240" s="3">
        <f t="shared" si="47"/>
        <v>10000</v>
      </c>
      <c r="S240" s="3">
        <f t="shared" si="57"/>
        <v>67</v>
      </c>
    </row>
    <row r="241" spans="2:19">
      <c r="B241" s="2">
        <v>3</v>
      </c>
      <c r="C241">
        <v>120</v>
      </c>
      <c r="D241">
        <v>120</v>
      </c>
      <c r="E241" s="2">
        <f t="shared" si="58"/>
        <v>32000</v>
      </c>
      <c r="F241" s="2" t="str">
        <f t="shared" si="59"/>
        <v>8000</v>
      </c>
      <c r="G241" s="2">
        <f>ROUND($E238/($J$6*$G$6)/24,4)</f>
        <v>2.1368</v>
      </c>
      <c r="H241" s="2">
        <f>ROUND($E243/($J$6*$G$6)/24,4)</f>
        <v>12.820499999999999</v>
      </c>
      <c r="I241" s="2">
        <f>ROUND($E245/($J$6*$G$6)/24,4)</f>
        <v>17.094000000000001</v>
      </c>
      <c r="L241" s="3">
        <v>10020022</v>
      </c>
      <c r="M241" s="3">
        <v>3</v>
      </c>
      <c r="N241" s="3">
        <v>120</v>
      </c>
      <c r="O241" s="3">
        <v>120</v>
      </c>
      <c r="P241" s="2">
        <v>20000</v>
      </c>
      <c r="Q241" s="2" t="str">
        <f t="shared" si="46"/>
        <v>3006_30,3007_29,3008_29</v>
      </c>
      <c r="R241" s="3">
        <f t="shared" si="47"/>
        <v>15000</v>
      </c>
      <c r="S241" s="3">
        <f t="shared" si="57"/>
        <v>88</v>
      </c>
    </row>
    <row r="242" spans="2:19">
      <c r="B242" s="2">
        <v>4</v>
      </c>
      <c r="C242">
        <v>160</v>
      </c>
      <c r="D242">
        <v>160</v>
      </c>
      <c r="E242" s="2">
        <f t="shared" si="58"/>
        <v>40000</v>
      </c>
      <c r="F242" s="2" t="str">
        <f t="shared" si="59"/>
        <v>8000</v>
      </c>
      <c r="G242" s="2">
        <f>ROUND($E238/($K$6*$G$6)/24,4)</f>
        <v>1.8519000000000001</v>
      </c>
      <c r="H242" s="2">
        <f>ROUND($E243/($K$6*$G$6)/24,4)</f>
        <v>11.1111</v>
      </c>
      <c r="I242" s="2">
        <f>ROUND($E245/($K$6*$G$6)/24,4)</f>
        <v>14.8148</v>
      </c>
      <c r="J242" s="2">
        <f>ROUND($E247/($K$6*$G$6)/24,4)</f>
        <v>18.5185</v>
      </c>
      <c r="L242" s="3">
        <v>10020022</v>
      </c>
      <c r="M242" s="3">
        <v>4</v>
      </c>
      <c r="N242" s="3">
        <v>160</v>
      </c>
      <c r="O242" s="3">
        <v>160</v>
      </c>
      <c r="P242" s="2">
        <v>25000</v>
      </c>
      <c r="Q242" s="2" t="str">
        <f t="shared" si="46"/>
        <v>3006_37,3007_36,3008_36</v>
      </c>
      <c r="R242" s="3">
        <f t="shared" si="47"/>
        <v>20000</v>
      </c>
      <c r="S242" s="3">
        <f t="shared" si="57"/>
        <v>109</v>
      </c>
    </row>
    <row r="243" spans="2:19">
      <c r="B243" s="2">
        <v>5</v>
      </c>
      <c r="C243">
        <v>200</v>
      </c>
      <c r="D243">
        <v>200</v>
      </c>
      <c r="E243" s="2">
        <f t="shared" si="58"/>
        <v>48000</v>
      </c>
      <c r="F243" s="2" t="str">
        <f t="shared" si="59"/>
        <v>8000</v>
      </c>
      <c r="G243" s="2"/>
      <c r="I243"/>
      <c r="J243"/>
      <c r="L243" s="3">
        <v>10020022</v>
      </c>
      <c r="M243" s="3">
        <v>5</v>
      </c>
      <c r="N243" s="3">
        <v>200</v>
      </c>
      <c r="O243" s="3">
        <v>200</v>
      </c>
      <c r="P243" s="2">
        <v>30000</v>
      </c>
      <c r="Q243" s="2" t="str">
        <f t="shared" si="46"/>
        <v>3006_43,3007_43,3008_43</v>
      </c>
      <c r="R243" s="3">
        <f t="shared" si="47"/>
        <v>25000</v>
      </c>
      <c r="S243" s="3">
        <f t="shared" si="57"/>
        <v>129</v>
      </c>
    </row>
    <row r="244" spans="2:19">
      <c r="B244" s="2">
        <v>6</v>
      </c>
      <c r="C244">
        <v>240</v>
      </c>
      <c r="D244">
        <v>240</v>
      </c>
      <c r="E244" s="2">
        <f>IF((E243+F243)&gt;=100000,"100000",(E243+F243))</f>
        <v>56000</v>
      </c>
      <c r="F244" s="2" t="str">
        <f t="shared" si="59"/>
        <v>8000</v>
      </c>
      <c r="G244" s="2"/>
      <c r="I244"/>
      <c r="J244"/>
      <c r="L244" s="3">
        <v>10020022</v>
      </c>
      <c r="M244" s="3">
        <v>6</v>
      </c>
      <c r="N244" s="3">
        <v>240</v>
      </c>
      <c r="O244" s="3">
        <v>240</v>
      </c>
      <c r="P244" s="2">
        <v>35000</v>
      </c>
      <c r="Q244" s="2" t="str">
        <f t="shared" si="46"/>
        <v>3006_50,3007_50,3008_50</v>
      </c>
      <c r="R244" s="3">
        <f t="shared" si="47"/>
        <v>30000</v>
      </c>
      <c r="S244" s="3">
        <f t="shared" si="57"/>
        <v>150</v>
      </c>
    </row>
    <row r="245" spans="2:19">
      <c r="B245" s="2">
        <v>7</v>
      </c>
      <c r="C245">
        <v>280</v>
      </c>
      <c r="D245">
        <v>280</v>
      </c>
      <c r="E245" s="2">
        <f>IF((E244+F244)&gt;=100000,"100000",(E244+F244))</f>
        <v>64000</v>
      </c>
      <c r="F245" s="2" t="str">
        <f t="shared" si="59"/>
        <v>8000</v>
      </c>
      <c r="G245" s="2"/>
      <c r="I245"/>
      <c r="J245"/>
      <c r="L245" s="3">
        <v>10020022</v>
      </c>
      <c r="M245" s="3">
        <v>7</v>
      </c>
      <c r="N245" s="3">
        <v>280</v>
      </c>
      <c r="O245" s="3">
        <v>280</v>
      </c>
      <c r="P245" s="2">
        <v>40000</v>
      </c>
      <c r="Q245" s="2" t="str">
        <f t="shared" si="46"/>
        <v>3006_57,3007_56,3008_56</v>
      </c>
      <c r="R245" s="3">
        <f t="shared" si="47"/>
        <v>35000</v>
      </c>
      <c r="S245" s="3">
        <f t="shared" si="57"/>
        <v>169</v>
      </c>
    </row>
    <row r="246" spans="2:19">
      <c r="B246" s="2">
        <v>8</v>
      </c>
      <c r="C246">
        <v>320</v>
      </c>
      <c r="D246">
        <v>320</v>
      </c>
      <c r="E246" s="2">
        <f>IF((E245+F245)&gt;=100000,"100000",(E245+F245))</f>
        <v>72000</v>
      </c>
      <c r="F246" s="2" t="str">
        <f t="shared" si="59"/>
        <v>8000</v>
      </c>
      <c r="G246" s="2"/>
      <c r="I246"/>
      <c r="J246"/>
      <c r="L246" s="3">
        <v>10020022</v>
      </c>
      <c r="M246" s="3">
        <v>8</v>
      </c>
      <c r="N246" s="3">
        <v>320</v>
      </c>
      <c r="O246" s="3">
        <v>320</v>
      </c>
      <c r="P246" s="2">
        <v>45000</v>
      </c>
      <c r="Q246" s="2" t="str">
        <f t="shared" si="46"/>
        <v>3006_63,3007_63,3008_63</v>
      </c>
      <c r="R246" s="3">
        <f t="shared" si="47"/>
        <v>40000</v>
      </c>
      <c r="S246" s="3">
        <f t="shared" si="57"/>
        <v>189</v>
      </c>
    </row>
    <row r="247" spans="2:19">
      <c r="B247" s="2">
        <v>9</v>
      </c>
      <c r="C247">
        <v>360</v>
      </c>
      <c r="D247">
        <v>360</v>
      </c>
      <c r="E247" s="2">
        <f>IF((E246+F246)&gt;=100000,"100000",(E246+F246))</f>
        <v>80000</v>
      </c>
      <c r="F247" s="2"/>
      <c r="G247" s="2"/>
      <c r="I247"/>
      <c r="J247"/>
      <c r="L247" s="3">
        <v>10020022</v>
      </c>
      <c r="M247" s="3">
        <v>9</v>
      </c>
      <c r="N247" s="3">
        <v>360</v>
      </c>
      <c r="O247" s="3">
        <v>360</v>
      </c>
      <c r="P247" s="2" t="s">
        <v>22</v>
      </c>
      <c r="Q247" s="2" t="str">
        <f t="shared" si="46"/>
        <v>3006_70,3007_69,3008_69</v>
      </c>
      <c r="R247" s="3">
        <f t="shared" si="47"/>
        <v>45000</v>
      </c>
      <c r="S247" s="3">
        <f t="shared" si="57"/>
        <v>208</v>
      </c>
    </row>
    <row r="248" spans="2:19">
      <c r="B248" s="2">
        <v>10</v>
      </c>
      <c r="C248">
        <v>400</v>
      </c>
      <c r="D248">
        <v>400</v>
      </c>
      <c r="E248" s="2">
        <v>0</v>
      </c>
      <c r="F248" s="2"/>
      <c r="G248" s="2"/>
      <c r="I248"/>
      <c r="J248"/>
      <c r="L248" s="3">
        <v>10020022</v>
      </c>
      <c r="M248" s="3">
        <v>10</v>
      </c>
      <c r="N248" s="3">
        <v>400</v>
      </c>
      <c r="O248" s="3">
        <v>400</v>
      </c>
      <c r="P248" s="2">
        <v>0</v>
      </c>
      <c r="Q248" s="2" t="str">
        <f t="shared" si="46"/>
        <v/>
      </c>
      <c r="R248" s="3" t="str">
        <f t="shared" si="47"/>
        <v>50000</v>
      </c>
      <c r="S248" s="3">
        <f t="shared" si="48"/>
        <v>0</v>
      </c>
    </row>
    <row r="249" spans="2:19">
      <c r="L249" s="3"/>
      <c r="M249" s="3"/>
      <c r="N249" s="3"/>
      <c r="O249" s="3"/>
    </row>
    <row r="250" spans="2:19">
      <c r="L250" s="3"/>
      <c r="M250" s="3"/>
      <c r="N250" s="3"/>
      <c r="O250" s="3"/>
    </row>
    <row r="251" spans="2:19">
      <c r="L251" s="3"/>
      <c r="M251" s="3"/>
      <c r="N251" s="3"/>
      <c r="O251" s="3"/>
    </row>
    <row r="252" spans="2:19">
      <c r="L252" s="3"/>
      <c r="M252" s="3"/>
      <c r="N252" s="3"/>
      <c r="O252" s="3"/>
    </row>
    <row r="253" spans="2:19">
      <c r="L253" s="3"/>
      <c r="M253" s="3"/>
      <c r="N253" s="3"/>
      <c r="O253" s="3"/>
    </row>
    <row r="254" spans="2:19">
      <c r="L254" s="3"/>
      <c r="M254" s="3"/>
      <c r="N254" s="3"/>
      <c r="O254" s="3"/>
    </row>
    <row r="255" spans="2:19">
      <c r="L255" s="3"/>
      <c r="M255" s="3"/>
      <c r="N255" s="3"/>
      <c r="O255" s="3"/>
    </row>
    <row r="256" spans="2:19">
      <c r="L256" s="3"/>
      <c r="M256" s="3"/>
      <c r="N256" s="3"/>
      <c r="O256" s="3"/>
    </row>
    <row r="257" spans="12:15">
      <c r="L257" s="3"/>
      <c r="M257" s="3"/>
      <c r="N257" s="3"/>
      <c r="O257" s="3"/>
    </row>
    <row r="258" spans="12:15">
      <c r="L258" s="3"/>
      <c r="M258" s="3"/>
      <c r="N258" s="3"/>
      <c r="O258" s="3"/>
    </row>
    <row r="259" spans="12:15">
      <c r="L259" s="3"/>
      <c r="M259" s="3"/>
      <c r="N259" s="3"/>
      <c r="O259" s="3"/>
    </row>
    <row r="260" spans="12:15">
      <c r="L260" s="3"/>
      <c r="M260" s="3"/>
      <c r="N260" s="3"/>
      <c r="O260" s="3"/>
    </row>
    <row r="261" spans="12:15">
      <c r="L261" s="3"/>
      <c r="M261" s="3"/>
      <c r="N261" s="3"/>
      <c r="O261" s="3"/>
    </row>
    <row r="262" spans="12:15">
      <c r="L262" s="3"/>
      <c r="M262" s="3"/>
      <c r="N262" s="3"/>
      <c r="O262" s="3"/>
    </row>
    <row r="263" spans="12:15">
      <c r="L263" s="3"/>
      <c r="M263" s="3"/>
      <c r="N263" s="3"/>
      <c r="O263" s="3"/>
    </row>
    <row r="264" spans="12:15">
      <c r="L264" s="3"/>
      <c r="M264" s="3"/>
      <c r="N264" s="3"/>
      <c r="O264" s="3"/>
    </row>
    <row r="265" spans="12:15">
      <c r="L265" s="3"/>
      <c r="M265" s="3"/>
      <c r="N265" s="3"/>
      <c r="O265" s="3"/>
    </row>
    <row r="266" spans="12:15">
      <c r="L266" s="3"/>
      <c r="M266" s="3"/>
      <c r="N266" s="3"/>
      <c r="O266" s="3"/>
    </row>
    <row r="267" spans="12:15">
      <c r="L267" s="3"/>
      <c r="M267" s="3"/>
      <c r="N267" s="3"/>
      <c r="O267" s="3"/>
    </row>
    <row r="268" spans="12:15">
      <c r="L268" s="3"/>
      <c r="M268" s="3"/>
      <c r="N268" s="3"/>
      <c r="O268" s="3"/>
    </row>
    <row r="269" spans="12:15">
      <c r="L269" s="3"/>
      <c r="M269" s="3"/>
      <c r="N269" s="3"/>
      <c r="O269" s="3"/>
    </row>
    <row r="270" spans="12:15">
      <c r="L270" s="3"/>
      <c r="M270" s="3"/>
      <c r="N270" s="3"/>
      <c r="O270" s="3"/>
    </row>
    <row r="271" spans="12:15">
      <c r="L271" s="3"/>
      <c r="M271" s="3"/>
      <c r="N271" s="3"/>
      <c r="O271" s="3"/>
    </row>
    <row r="272" spans="12:15">
      <c r="L272" s="3"/>
      <c r="M272" s="3"/>
      <c r="N272" s="3"/>
      <c r="O272" s="3"/>
    </row>
    <row r="273" spans="12:15">
      <c r="L273" s="3"/>
      <c r="M273" s="3"/>
      <c r="N273" s="3"/>
      <c r="O273" s="3"/>
    </row>
    <row r="274" spans="12:15">
      <c r="L274" s="3"/>
      <c r="M274" s="3"/>
      <c r="N274" s="3"/>
      <c r="O274" s="3"/>
    </row>
    <row r="275" spans="12:15">
      <c r="L275" s="3"/>
      <c r="M275" s="3"/>
      <c r="N275" s="3"/>
      <c r="O275" s="3"/>
    </row>
    <row r="276" spans="12:15">
      <c r="L276" s="3"/>
      <c r="M276" s="3"/>
      <c r="N276" s="3"/>
      <c r="O276" s="3"/>
    </row>
    <row r="277" spans="12:15">
      <c r="L277" s="3"/>
      <c r="M277" s="3"/>
      <c r="N277" s="3"/>
      <c r="O277" s="3"/>
    </row>
    <row r="278" spans="12:15">
      <c r="L278" s="3"/>
      <c r="M278" s="3"/>
      <c r="N278" s="3"/>
      <c r="O278" s="3"/>
    </row>
    <row r="279" spans="12:15">
      <c r="L279" s="3"/>
      <c r="M279" s="3"/>
      <c r="N279" s="3"/>
      <c r="O279" s="3"/>
    </row>
    <row r="280" spans="12:15">
      <c r="L280" s="3"/>
      <c r="M280" s="3"/>
      <c r="N280" s="3"/>
      <c r="O280" s="3"/>
    </row>
    <row r="281" spans="12:15">
      <c r="L281" s="3"/>
      <c r="M281" s="3"/>
      <c r="N281" s="3"/>
      <c r="O281" s="3"/>
    </row>
    <row r="282" spans="12:15">
      <c r="L282" s="3"/>
      <c r="M282" s="3"/>
      <c r="N282" s="3"/>
      <c r="O282" s="3"/>
    </row>
    <row r="283" spans="12:15">
      <c r="L283" s="3"/>
      <c r="M283" s="3"/>
      <c r="N283" s="3"/>
      <c r="O283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合建等级_3_UniteBuildlevel</vt:lpstr>
      <vt:lpstr>成长值计算_1_Sheet1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合建建筑激活需求</dc:title>
  <dc:creator/>
  <cp:lastModifiedBy/>
  <dcterms:created xsi:type="dcterms:W3CDTF">2006-09-13T11:21:51Z</dcterms:created>
  <dcterms:modified xsi:type="dcterms:W3CDTF">2016-10-21T06:13:31Z</dcterms:modified>
</cp:coreProperties>
</file>