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5950\Documents\"/>
    </mc:Choice>
  </mc:AlternateContent>
  <bookViews>
    <workbookView xWindow="0" yWindow="0" windowWidth="8280" windowHeight="5910"/>
  </bookViews>
  <sheets>
    <sheet name="Admin Panel" sheetId="2" r:id="rId1"/>
    <sheet name="Agent Panel" sheetId="6" r:id="rId2"/>
    <sheet name="Telephony" sheetId="3" r:id="rId3"/>
    <sheet name="Team Member" sheetId="4" r:id="rId4"/>
    <sheet name="Technology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6" l="1"/>
  <c r="E58" i="2"/>
  <c r="F58" i="6"/>
  <c r="F58" i="2"/>
  <c r="D7" i="6"/>
  <c r="D7" i="2"/>
  <c r="D61" i="6"/>
  <c r="D61" i="2"/>
  <c r="D57" i="2"/>
  <c r="F8" i="6"/>
  <c r="F8" i="2"/>
  <c r="D62" i="6"/>
  <c r="D62" i="2"/>
  <c r="D52" i="6"/>
  <c r="D52" i="2"/>
  <c r="D51" i="6"/>
  <c r="D51" i="2"/>
  <c r="F62" i="2" l="1"/>
  <c r="E62" i="2"/>
  <c r="F61" i="2"/>
  <c r="D60" i="2"/>
  <c r="D59" i="2"/>
  <c r="F57" i="2"/>
  <c r="E57" i="2"/>
  <c r="F56" i="2"/>
  <c r="D55" i="2"/>
  <c r="D54" i="2"/>
  <c r="F52" i="2"/>
  <c r="F51" i="2"/>
  <c r="D48" i="2"/>
  <c r="D47" i="2"/>
  <c r="D43" i="2"/>
  <c r="D42" i="2"/>
  <c r="D39" i="2"/>
  <c r="D38" i="2"/>
  <c r="D37" i="2"/>
  <c r="D34" i="2"/>
  <c r="D33" i="2"/>
  <c r="F32" i="2"/>
  <c r="D31" i="2"/>
  <c r="D30" i="2"/>
  <c r="D29" i="2"/>
  <c r="D28" i="2"/>
  <c r="D27" i="2"/>
  <c r="D24" i="2"/>
  <c r="D23" i="2"/>
  <c r="D22" i="2"/>
  <c r="D21" i="2"/>
  <c r="D18" i="2"/>
  <c r="D17" i="2"/>
  <c r="D16" i="2"/>
  <c r="D13" i="2"/>
  <c r="D12" i="2"/>
  <c r="D11" i="2"/>
  <c r="F7" i="2"/>
  <c r="D6" i="2"/>
  <c r="D5" i="2"/>
</calcChain>
</file>

<file path=xl/sharedStrings.xml><?xml version="1.0" encoding="utf-8"?>
<sst xmlns="http://schemas.openxmlformats.org/spreadsheetml/2006/main" count="275" uniqueCount="163">
  <si>
    <t>Feature</t>
  </si>
  <si>
    <t>Remark</t>
  </si>
  <si>
    <t>Completed</t>
  </si>
  <si>
    <t>Attend Conference</t>
  </si>
  <si>
    <t>Hold/Unhold</t>
  </si>
  <si>
    <t>In Progress</t>
  </si>
  <si>
    <t>Admin Dashboard</t>
  </si>
  <si>
    <t>SubFeatures</t>
  </si>
  <si>
    <t>Call Monitoring</t>
  </si>
  <si>
    <t>Channel Monitoring</t>
  </si>
  <si>
    <t>Hourly Campaign Report</t>
  </si>
  <si>
    <t>Status</t>
  </si>
  <si>
    <t>Client Creation</t>
  </si>
  <si>
    <t>Creation</t>
  </si>
  <si>
    <t>Edit</t>
  </si>
  <si>
    <t>Role Creation</t>
  </si>
  <si>
    <t>Hierarchical Structure</t>
  </si>
  <si>
    <t>Delete</t>
  </si>
  <si>
    <t>DNI Creation</t>
  </si>
  <si>
    <t>Client Wise DNI Creation</t>
  </si>
  <si>
    <t>With Range/Single DNI</t>
  </si>
  <si>
    <t>Campaign Creation</t>
  </si>
  <si>
    <t>User Creation</t>
  </si>
  <si>
    <t>Role Wise User Creation</t>
  </si>
  <si>
    <t>Role Wise Access</t>
  </si>
  <si>
    <t>System Default Access</t>
  </si>
  <si>
    <t>Client Wise Access</t>
  </si>
  <si>
    <t>Dynamic Menu Creation</t>
  </si>
  <si>
    <t>Default Menu</t>
  </si>
  <si>
    <t>Client Wise Menu Creation</t>
  </si>
  <si>
    <t>Reports</t>
  </si>
  <si>
    <t>Feature Wise Access</t>
  </si>
  <si>
    <t>Client Wise Monitoring</t>
  </si>
  <si>
    <t>Features</t>
  </si>
  <si>
    <t>Sub Features</t>
  </si>
  <si>
    <t>Agent Login with SIP</t>
  </si>
  <si>
    <t>Login Credential Validation</t>
  </si>
  <si>
    <t>SIP Synchronization with Agent Panel</t>
  </si>
  <si>
    <t>Multiple Campaign Login</t>
  </si>
  <si>
    <t>Agent Dashboard</t>
  </si>
  <si>
    <t>Inbound Call</t>
  </si>
  <si>
    <t>Fetching callerid and Display</t>
  </si>
  <si>
    <t>Agent Mode</t>
  </si>
  <si>
    <t>Ready</t>
  </si>
  <si>
    <t>Pause</t>
  </si>
  <si>
    <t>Break</t>
  </si>
  <si>
    <t>Call Hangup Feature</t>
  </si>
  <si>
    <t>Transfer</t>
  </si>
  <si>
    <t>3-way Conference</t>
  </si>
  <si>
    <t>Date</t>
  </si>
  <si>
    <t>Inbound</t>
  </si>
  <si>
    <t>Manual Call</t>
  </si>
  <si>
    <t>20-21-2021</t>
  </si>
  <si>
    <t>IN/EXT</t>
  </si>
  <si>
    <t>Dial Feature</t>
  </si>
  <si>
    <t>Ashish Vishwkarma</t>
  </si>
  <si>
    <t>Ravinder Kaur</t>
  </si>
  <si>
    <t>Amit Anand</t>
  </si>
  <si>
    <t>Name</t>
  </si>
  <si>
    <t>Remarks</t>
  </si>
  <si>
    <t>Started working from  1st November</t>
  </si>
  <si>
    <t>Desgination</t>
  </si>
  <si>
    <t>PHP Developer</t>
  </si>
  <si>
    <t>Recording Feature</t>
  </si>
  <si>
    <t xml:space="preserve">Joined on 1st Dec, </t>
  </si>
  <si>
    <t>Ingroup Creation</t>
  </si>
  <si>
    <t>Call Tranfer Logic</t>
  </si>
  <si>
    <t>Krunal Wankhade</t>
  </si>
  <si>
    <t>UI Developer</t>
  </si>
  <si>
    <t>Availaible On Demand</t>
  </si>
  <si>
    <t xml:space="preserve">Technology Used </t>
  </si>
  <si>
    <t>For FrontEnd</t>
  </si>
  <si>
    <t>PHP 7.3</t>
  </si>
  <si>
    <t>FrameWork(YII2)</t>
  </si>
  <si>
    <t>HTML/CSS</t>
  </si>
  <si>
    <t>JavaScript/Jquery</t>
  </si>
  <si>
    <t>DB</t>
  </si>
  <si>
    <t>MySQL 5.6</t>
  </si>
  <si>
    <t>For BackEnd</t>
  </si>
  <si>
    <t>Telephony Asterisk  Ver16.22</t>
  </si>
  <si>
    <t>Bash Scripting</t>
  </si>
  <si>
    <t>Team Member</t>
  </si>
  <si>
    <t>Ashish/Ravinder Kaur/Krunal</t>
  </si>
  <si>
    <t>Language</t>
  </si>
  <si>
    <t>Python 3.6</t>
  </si>
  <si>
    <t>Perl 5.6</t>
  </si>
  <si>
    <t>C++13</t>
  </si>
  <si>
    <t>WIP</t>
  </si>
  <si>
    <t>Admin can logout agent</t>
  </si>
  <si>
    <t>Action log module</t>
  </si>
  <si>
    <t>Change Password</t>
  </si>
  <si>
    <t>Hold Music</t>
  </si>
  <si>
    <t>sound File</t>
  </si>
  <si>
    <t>Preview Dialing</t>
  </si>
  <si>
    <t>Normal Preview</t>
  </si>
  <si>
    <t>Time Preview</t>
  </si>
  <si>
    <t>Progresive Dialing</t>
  </si>
  <si>
    <t>Fresh Data Dialing</t>
  </si>
  <si>
    <t>Rechurn Data Dialing</t>
  </si>
  <si>
    <t>All logic involved in it</t>
  </si>
  <si>
    <t>Predictive Dialing</t>
  </si>
  <si>
    <t>Not Yet Started</t>
  </si>
  <si>
    <t>Add List &amp; Update - Inbound</t>
  </si>
  <si>
    <t>Add List &amp; Update - Outbound</t>
  </si>
  <si>
    <t>Outbound</t>
  </si>
  <si>
    <t>Pending</t>
  </si>
  <si>
    <t>Est. Start Date</t>
  </si>
  <si>
    <t>Est. End Date</t>
  </si>
  <si>
    <t>Disposition (Multilevel disposition)</t>
  </si>
  <si>
    <t>Crm Fields</t>
  </si>
  <si>
    <t>Lead Upload</t>
  </si>
  <si>
    <t>Batches (Active with filters/Inactive)</t>
  </si>
  <si>
    <t>Rechurn Dispositions</t>
  </si>
  <si>
    <t>Multi-Tenancy</t>
  </si>
  <si>
    <t>PBX Configuration</t>
  </si>
  <si>
    <t>Call Windows</t>
  </si>
  <si>
    <t>Breaks</t>
  </si>
  <si>
    <t>SR No</t>
  </si>
  <si>
    <t>Module</t>
  </si>
  <si>
    <t>SubAction</t>
  </si>
  <si>
    <t>Start Date</t>
  </si>
  <si>
    <t>End Date</t>
  </si>
  <si>
    <t>Agent Login</t>
  </si>
  <si>
    <t>Login history</t>
  </si>
  <si>
    <t>completed</t>
  </si>
  <si>
    <t>SIP connection</t>
  </si>
  <si>
    <t>Campaign selection</t>
  </si>
  <si>
    <t>Agent Daily login detail</t>
  </si>
  <si>
    <t>Search lead</t>
  </si>
  <si>
    <t>Agent Dialer Actions</t>
  </si>
  <si>
    <t xml:space="preserve">Ready / Pause  </t>
  </si>
  <si>
    <t>manual dial display</t>
  </si>
  <si>
    <t>Call Action history</t>
  </si>
  <si>
    <t>manual dial hold</t>
  </si>
  <si>
    <t>manual dial transfer</t>
  </si>
  <si>
    <t>manual dial confrence</t>
  </si>
  <si>
    <t>manual dial consult</t>
  </si>
  <si>
    <t>inbound call display</t>
  </si>
  <si>
    <t>inbound call confrence</t>
  </si>
  <si>
    <t>inbound call  transfer</t>
  </si>
  <si>
    <t>inbound call hold</t>
  </si>
  <si>
    <t>inbound call consult</t>
  </si>
  <si>
    <t>outbound call display</t>
  </si>
  <si>
    <t>outbound call confrence</t>
  </si>
  <si>
    <t>outbound call  transfer</t>
  </si>
  <si>
    <t>outbound call hold</t>
  </si>
  <si>
    <t>outbound call consult</t>
  </si>
  <si>
    <t>Agent Tenant DB</t>
  </si>
  <si>
    <t>All activity</t>
  </si>
  <si>
    <t>preview</t>
  </si>
  <si>
    <t>time preview</t>
  </si>
  <si>
    <t>progressive</t>
  </si>
  <si>
    <t>predictive</t>
  </si>
  <si>
    <t>pending</t>
  </si>
  <si>
    <t>rechurn</t>
  </si>
  <si>
    <t>Vaani 2.0  Telephony Tracker Sheet</t>
  </si>
  <si>
    <t>Auto IVR</t>
  </si>
  <si>
    <t>Analytics</t>
  </si>
  <si>
    <t>CRM Module configuration</t>
  </si>
  <si>
    <t>Yet to be started</t>
  </si>
  <si>
    <t>Manager-Software&amp; Devlopment</t>
  </si>
  <si>
    <t>Vaani 2.0 Agnet Panel Tracker Sheet</t>
  </si>
  <si>
    <t>Vaani 2.0 Admin Panel Tracker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</si>
</sst>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Fill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6" fillId="0" borderId="2" xfId="0" applyFont="1" applyBorder="1" applyAlignment="1">
      <alignment horizontal="center"/>
    </xf>
    <xf numFmtId="0" fontId="8" fillId="0" borderId="1" xfId="0" applyFont="1" applyBorder="1"/>
    <xf numFmtId="0" fontId="0" fillId="0" borderId="6" xfId="0" applyBorder="1"/>
    <xf numFmtId="0" fontId="0" fillId="0" borderId="2" xfId="0" applyBorder="1"/>
    <xf numFmtId="0" fontId="0" fillId="4" borderId="0" xfId="0" applyFont="1" applyFill="1"/>
    <xf numFmtId="0" fontId="0" fillId="0" borderId="11" xfId="0" applyBorder="1"/>
    <xf numFmtId="0" fontId="0" fillId="6" borderId="1" xfId="0" applyFill="1" applyBorder="1"/>
    <xf numFmtId="14" fontId="0" fillId="6" borderId="1" xfId="0" applyNumberFormat="1" applyFill="1" applyBorder="1"/>
    <xf numFmtId="0" fontId="0" fillId="6" borderId="0" xfId="0" applyFill="1"/>
    <xf numFmtId="0" fontId="0" fillId="4" borderId="1" xfId="0" applyFill="1" applyBorder="1"/>
    <xf numFmtId="0" fontId="0" fillId="4" borderId="0" xfId="0" applyFill="1"/>
    <xf numFmtId="14" fontId="0" fillId="4" borderId="1" xfId="0" applyNumberFormat="1" applyFill="1" applyBorder="1"/>
    <xf numFmtId="0" fontId="10" fillId="0" borderId="0" xfId="0" applyFont="1"/>
    <xf numFmtId="0" fontId="11" fillId="0" borderId="0" xfId="0" applyFont="1"/>
    <xf numFmtId="0" fontId="10" fillId="0" borderId="1" xfId="0" applyFont="1" applyBorder="1"/>
    <xf numFmtId="14" fontId="10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/>
    <xf numFmtId="14" fontId="10" fillId="7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6" xfId="0" applyFont="1" applyBorder="1"/>
    <xf numFmtId="0" fontId="10" fillId="0" borderId="2" xfId="0" applyFont="1" applyBorder="1"/>
    <xf numFmtId="0" fontId="10" fillId="4" borderId="1" xfId="0" applyFont="1" applyFill="1" applyBorder="1"/>
    <xf numFmtId="0" fontId="10" fillId="4" borderId="0" xfId="0" applyFont="1" applyFill="1"/>
    <xf numFmtId="14" fontId="10" fillId="0" borderId="1" xfId="0" applyNumberFormat="1" applyFont="1" applyBorder="1"/>
    <xf numFmtId="0" fontId="10" fillId="3" borderId="1" xfId="0" applyFont="1" applyFill="1" applyBorder="1"/>
    <xf numFmtId="0" fontId="9" fillId="8" borderId="1" xfId="0" applyFont="1" applyFill="1" applyBorder="1"/>
    <xf numFmtId="0" fontId="10" fillId="0" borderId="5" xfId="0" applyFont="1" applyBorder="1"/>
    <xf numFmtId="0" fontId="9" fillId="8" borderId="6" xfId="0" applyFont="1" applyFill="1" applyBorder="1"/>
    <xf numFmtId="0" fontId="10" fillId="0" borderId="11" xfId="0" applyFont="1" applyBorder="1"/>
    <xf numFmtId="0" fontId="10" fillId="5" borderId="2" xfId="0" applyFont="1" applyFill="1" applyBorder="1"/>
    <xf numFmtId="0" fontId="10" fillId="4" borderId="5" xfId="0" applyFont="1" applyFill="1" applyBorder="1"/>
    <xf numFmtId="0" fontId="10" fillId="4" borderId="11" xfId="0" applyFont="1" applyFill="1" applyBorder="1"/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/>
    <xf numFmtId="0" fontId="0" fillId="0" borderId="23" xfId="0" applyBorder="1"/>
    <xf numFmtId="0" fontId="0" fillId="0" borderId="5" xfId="0" applyFill="1" applyBorder="1"/>
    <xf numFmtId="0" fontId="0" fillId="6" borderId="5" xfId="0" applyFill="1" applyBorder="1"/>
    <xf numFmtId="0" fontId="0" fillId="4" borderId="23" xfId="0" applyFill="1" applyBorder="1"/>
    <xf numFmtId="0" fontId="0" fillId="6" borderId="11" xfId="0" applyFill="1" applyBorder="1"/>
    <xf numFmtId="0" fontId="0" fillId="0" borderId="10" xfId="0" applyFont="1" applyBorder="1"/>
    <xf numFmtId="0" fontId="0" fillId="0" borderId="0" xfId="0" applyFo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/>
    </xf>
    <xf numFmtId="0" fontId="0" fillId="0" borderId="9" xfId="0" applyFont="1" applyBorder="1"/>
    <xf numFmtId="0" fontId="0" fillId="0" borderId="15" xfId="0" applyFont="1" applyBorder="1"/>
    <xf numFmtId="15" fontId="0" fillId="0" borderId="10" xfId="0" applyNumberFormat="1" applyFont="1" applyBorder="1"/>
    <xf numFmtId="15" fontId="0" fillId="0" borderId="16" xfId="0" applyNumberFormat="1" applyFont="1" applyBorder="1"/>
    <xf numFmtId="0" fontId="0" fillId="0" borderId="17" xfId="0" applyFont="1" applyBorder="1" applyAlignment="1">
      <alignment horizontal="center"/>
    </xf>
    <xf numFmtId="0" fontId="0" fillId="0" borderId="16" xfId="0" applyFont="1" applyBorder="1"/>
    <xf numFmtId="0" fontId="0" fillId="0" borderId="0" xfId="0" applyFont="1" applyBorder="1"/>
    <xf numFmtId="0" fontId="0" fillId="0" borderId="17" xfId="0" applyFont="1" applyBorder="1"/>
    <xf numFmtId="0" fontId="0" fillId="0" borderId="18" xfId="0" applyFont="1" applyBorder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18" xfId="0" applyFont="1" applyBorder="1"/>
    <xf numFmtId="0" fontId="0" fillId="0" borderId="9" xfId="0" applyFont="1" applyFill="1" applyBorder="1"/>
    <xf numFmtId="0" fontId="0" fillId="0" borderId="11" xfId="0" applyFont="1" applyBorder="1"/>
    <xf numFmtId="15" fontId="0" fillId="0" borderId="15" xfId="0" applyNumberFormat="1" applyFont="1" applyBorder="1"/>
    <xf numFmtId="0" fontId="0" fillId="0" borderId="0" xfId="0" applyFont="1" applyFill="1" applyBorder="1"/>
    <xf numFmtId="0" fontId="0" fillId="0" borderId="20" xfId="0" applyFont="1" applyFill="1" applyBorder="1"/>
    <xf numFmtId="15" fontId="0" fillId="0" borderId="18" xfId="0" applyNumberFormat="1" applyFont="1" applyBorder="1"/>
    <xf numFmtId="15" fontId="0" fillId="0" borderId="19" xfId="0" applyNumberFormat="1" applyFont="1" applyBorder="1"/>
    <xf numFmtId="15" fontId="0" fillId="0" borderId="0" xfId="0" applyNumberFormat="1" applyFont="1" applyBorder="1"/>
    <xf numFmtId="15" fontId="0" fillId="0" borderId="17" xfId="0" applyNumberFormat="1" applyFont="1" applyBorder="1"/>
    <xf numFmtId="15" fontId="0" fillId="0" borderId="0" xfId="0" applyNumberFormat="1" applyFont="1"/>
    <xf numFmtId="0" fontId="0" fillId="0" borderId="8" xfId="0" applyFont="1" applyFill="1" applyBorder="1"/>
    <xf numFmtId="0" fontId="0" fillId="0" borderId="15" xfId="0" applyFont="1" applyFill="1" applyBorder="1"/>
    <xf numFmtId="0" fontId="0" fillId="0" borderId="21" xfId="0" applyFont="1" applyBorder="1"/>
    <xf numFmtId="0" fontId="0" fillId="0" borderId="8" xfId="0" applyFont="1" applyBorder="1"/>
    <xf numFmtId="0" fontId="0" fillId="0" borderId="22" xfId="0" applyFont="1" applyBorder="1"/>
    <xf numFmtId="0" fontId="0" fillId="5" borderId="17" xfId="0" applyFont="1" applyFill="1" applyBorder="1" applyAlignment="1">
      <alignment horizontal="center"/>
    </xf>
    <xf numFmtId="0" fontId="0" fillId="5" borderId="17" xfId="0" applyFont="1" applyFill="1" applyBorder="1"/>
    <xf numFmtId="0" fontId="0" fillId="5" borderId="22" xfId="0" applyFont="1" applyFill="1" applyBorder="1"/>
    <xf numFmtId="0" fontId="0" fillId="5" borderId="16" xfId="0" applyFont="1" applyFill="1" applyBorder="1"/>
    <xf numFmtId="0" fontId="0" fillId="4" borderId="17" xfId="0" applyFont="1" applyFill="1" applyBorder="1" applyAlignment="1">
      <alignment horizontal="center"/>
    </xf>
    <xf numFmtId="0" fontId="0" fillId="4" borderId="17" xfId="0" applyFont="1" applyFill="1" applyBorder="1"/>
    <xf numFmtId="0" fontId="0" fillId="4" borderId="22" xfId="0" applyFont="1" applyFill="1" applyBorder="1"/>
    <xf numFmtId="15" fontId="0" fillId="4" borderId="17" xfId="0" applyNumberFormat="1" applyFont="1" applyFill="1" applyBorder="1"/>
    <xf numFmtId="15" fontId="0" fillId="4" borderId="16" xfId="0" applyNumberFormat="1" applyFont="1" applyFill="1" applyBorder="1"/>
    <xf numFmtId="0" fontId="0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0" fillId="4" borderId="2" xfId="0" applyFont="1" applyFill="1" applyBorder="1"/>
    <xf numFmtId="14" fontId="0" fillId="0" borderId="1" xfId="0" applyNumberFormat="1" applyFont="1" applyBorder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Font="1"/>
    <xf numFmtId="0" fontId="0" fillId="4" borderId="0" xfId="0" applyFont="1" applyFill="1" applyAlignment="1">
      <alignment horizontal="center"/>
    </xf>
    <xf numFmtId="0" fontId="0" fillId="4" borderId="16" xfId="0" applyFont="1" applyFill="1" applyBorder="1"/>
    <xf numFmtId="14" fontId="0" fillId="4" borderId="17" xfId="0" applyNumberFormat="1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5"/>
  <sheetViews>
    <sheetView showGridLines="0" tabSelected="1" zoomScale="120" zoomScaleNormal="12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2" sqref="F42"/>
    </sheetView>
  </sheetViews>
  <sheetFormatPr defaultRowHeight="12" x14ac:dyDescent="0.2"/>
  <cols>
    <col min="1" max="2" width="22" style="20" customWidth="1"/>
    <col min="3" max="3" width="9.5703125" style="20" bestFit="1" customWidth="1"/>
    <col min="4" max="4" width="14" style="20" bestFit="1" customWidth="1"/>
    <col min="5" max="5" width="11.28515625" style="20" bestFit="1" customWidth="1"/>
    <col min="6" max="6" width="10.42578125" style="20" bestFit="1" customWidth="1"/>
    <col min="7" max="10" width="9.140625" style="20"/>
    <col min="11" max="11" width="8.85546875" style="20" customWidth="1"/>
    <col min="12" max="16384" width="9.140625" style="20"/>
  </cols>
  <sheetData>
    <row r="2" spans="1:6" x14ac:dyDescent="0.2">
      <c r="A2" s="94" t="s">
        <v>162</v>
      </c>
      <c r="B2" s="95"/>
      <c r="C2" s="95"/>
      <c r="D2" s="95"/>
      <c r="E2" s="95"/>
    </row>
    <row r="3" spans="1:6" s="21" customFormat="1" ht="12.75" thickBot="1" x14ac:dyDescent="0.25">
      <c r="A3" s="35" t="s">
        <v>0</v>
      </c>
      <c r="B3" s="33" t="s">
        <v>7</v>
      </c>
      <c r="C3" s="33" t="s">
        <v>11</v>
      </c>
      <c r="D3" s="33" t="s">
        <v>49</v>
      </c>
      <c r="E3" s="33" t="s">
        <v>106</v>
      </c>
      <c r="F3" s="33" t="s">
        <v>107</v>
      </c>
    </row>
    <row r="4" spans="1:6" ht="12.75" thickBot="1" x14ac:dyDescent="0.25">
      <c r="A4" s="36" t="s">
        <v>6</v>
      </c>
      <c r="B4" s="34"/>
      <c r="C4" s="22"/>
      <c r="D4" s="22"/>
      <c r="E4" s="22"/>
      <c r="F4" s="22"/>
    </row>
    <row r="5" spans="1:6" x14ac:dyDescent="0.2">
      <c r="A5" s="28"/>
      <c r="B5" s="22" t="s">
        <v>8</v>
      </c>
      <c r="C5" s="22" t="s">
        <v>2</v>
      </c>
      <c r="D5" s="23">
        <f>DATE(2022,1,15)</f>
        <v>44576</v>
      </c>
      <c r="E5" s="23"/>
      <c r="F5" s="23"/>
    </row>
    <row r="6" spans="1:6" x14ac:dyDescent="0.2">
      <c r="A6" s="22"/>
      <c r="B6" s="22" t="s">
        <v>9</v>
      </c>
      <c r="C6" s="22" t="s">
        <v>2</v>
      </c>
      <c r="D6" s="23">
        <f>DATE(2022,1,11)</f>
        <v>44572</v>
      </c>
      <c r="E6" s="23"/>
      <c r="F6" s="23"/>
    </row>
    <row r="7" spans="1:6" x14ac:dyDescent="0.2">
      <c r="A7" s="29"/>
      <c r="B7" s="29" t="s">
        <v>10</v>
      </c>
      <c r="C7" s="22" t="s">
        <v>2</v>
      </c>
      <c r="D7" s="23">
        <f>DATE(2022,8,5)</f>
        <v>44778</v>
      </c>
      <c r="E7" s="23"/>
      <c r="F7" s="23">
        <f>DATE(2022,7,30)</f>
        <v>44772</v>
      </c>
    </row>
    <row r="8" spans="1:6" x14ac:dyDescent="0.2">
      <c r="A8" s="24"/>
      <c r="B8" s="24" t="s">
        <v>32</v>
      </c>
      <c r="C8" s="24" t="s">
        <v>5</v>
      </c>
      <c r="D8" s="24"/>
      <c r="E8" s="25"/>
      <c r="F8" s="25">
        <f>DATE(2022,9,9)</f>
        <v>44813</v>
      </c>
    </row>
    <row r="9" spans="1:6" ht="12.75" thickBot="1" x14ac:dyDescent="0.25">
      <c r="A9" s="27"/>
      <c r="B9" s="22"/>
      <c r="C9" s="22"/>
      <c r="D9" s="22"/>
      <c r="E9" s="22"/>
      <c r="F9" s="22"/>
    </row>
    <row r="10" spans="1:6" ht="12.75" thickBot="1" x14ac:dyDescent="0.25">
      <c r="A10" s="36" t="s">
        <v>12</v>
      </c>
      <c r="B10" s="34"/>
      <c r="C10" s="22"/>
      <c r="D10" s="22"/>
      <c r="E10" s="22"/>
      <c r="F10" s="22"/>
    </row>
    <row r="11" spans="1:6" x14ac:dyDescent="0.2">
      <c r="A11" s="28"/>
      <c r="B11" s="22" t="s">
        <v>13</v>
      </c>
      <c r="C11" s="22" t="s">
        <v>2</v>
      </c>
      <c r="D11" s="26">
        <f>DATE(2021,12,10)</f>
        <v>44540</v>
      </c>
      <c r="E11" s="26"/>
      <c r="F11" s="26"/>
    </row>
    <row r="12" spans="1:6" x14ac:dyDescent="0.2">
      <c r="A12" s="22"/>
      <c r="B12" s="22" t="s">
        <v>14</v>
      </c>
      <c r="C12" s="22" t="s">
        <v>2</v>
      </c>
      <c r="D12" s="26">
        <f>DATE(2021,12,10)</f>
        <v>44540</v>
      </c>
      <c r="E12" s="26"/>
      <c r="F12" s="26"/>
    </row>
    <row r="13" spans="1:6" x14ac:dyDescent="0.2">
      <c r="A13" s="22"/>
      <c r="B13" s="22" t="s">
        <v>17</v>
      </c>
      <c r="C13" s="22" t="s">
        <v>2</v>
      </c>
      <c r="D13" s="26">
        <f>DATE(2021,12,10)</f>
        <v>44540</v>
      </c>
      <c r="E13" s="26"/>
      <c r="F13" s="26"/>
    </row>
    <row r="14" spans="1:6" ht="12.75" thickBot="1" x14ac:dyDescent="0.25">
      <c r="A14" s="27"/>
      <c r="B14" s="22"/>
      <c r="C14" s="22"/>
      <c r="D14" s="22"/>
      <c r="E14" s="22"/>
      <c r="F14" s="22"/>
    </row>
    <row r="15" spans="1:6" ht="12.75" thickBot="1" x14ac:dyDescent="0.25">
      <c r="A15" s="36" t="s">
        <v>15</v>
      </c>
      <c r="B15" s="34"/>
      <c r="C15" s="22"/>
      <c r="D15" s="27"/>
      <c r="E15" s="27"/>
      <c r="F15" s="27"/>
    </row>
    <row r="16" spans="1:6" x14ac:dyDescent="0.2">
      <c r="A16" s="28"/>
      <c r="B16" s="22" t="s">
        <v>16</v>
      </c>
      <c r="C16" s="22" t="s">
        <v>2</v>
      </c>
      <c r="D16" s="26">
        <f>DATE(2021,12,17)</f>
        <v>44547</v>
      </c>
      <c r="E16" s="26"/>
      <c r="F16" s="26"/>
    </row>
    <row r="17" spans="1:6" x14ac:dyDescent="0.2">
      <c r="A17" s="22"/>
      <c r="B17" s="22" t="s">
        <v>14</v>
      </c>
      <c r="C17" s="22" t="s">
        <v>2</v>
      </c>
      <c r="D17" s="26">
        <f>DATE(2021,12,17)</f>
        <v>44547</v>
      </c>
      <c r="E17" s="26"/>
      <c r="F17" s="26"/>
    </row>
    <row r="18" spans="1:6" x14ac:dyDescent="0.2">
      <c r="A18" s="22"/>
      <c r="B18" s="22" t="s">
        <v>17</v>
      </c>
      <c r="C18" s="22" t="s">
        <v>2</v>
      </c>
      <c r="D18" s="26">
        <f>DATE(2021,12,17)</f>
        <v>44547</v>
      </c>
      <c r="E18" s="26"/>
      <c r="F18" s="26"/>
    </row>
    <row r="19" spans="1:6" ht="12.75" thickBot="1" x14ac:dyDescent="0.25">
      <c r="A19" s="27"/>
      <c r="B19" s="22"/>
      <c r="C19" s="22"/>
      <c r="D19" s="28"/>
      <c r="E19" s="28"/>
      <c r="F19" s="28"/>
    </row>
    <row r="20" spans="1:6" ht="12.75" thickBot="1" x14ac:dyDescent="0.25">
      <c r="A20" s="36" t="s">
        <v>18</v>
      </c>
      <c r="B20" s="34"/>
      <c r="C20" s="22"/>
      <c r="D20" s="22"/>
      <c r="E20" s="22"/>
      <c r="F20" s="22"/>
    </row>
    <row r="21" spans="1:6" x14ac:dyDescent="0.2">
      <c r="A21" s="28"/>
      <c r="B21" s="22" t="s">
        <v>19</v>
      </c>
      <c r="C21" s="22" t="s">
        <v>2</v>
      </c>
      <c r="D21" s="26">
        <f>DATE(2022,1,10)</f>
        <v>44571</v>
      </c>
      <c r="E21" s="26"/>
      <c r="F21" s="26"/>
    </row>
    <row r="22" spans="1:6" x14ac:dyDescent="0.2">
      <c r="A22" s="22"/>
      <c r="B22" s="22" t="s">
        <v>14</v>
      </c>
      <c r="C22" s="22" t="s">
        <v>2</v>
      </c>
      <c r="D22" s="26">
        <f>DATE(2022,1,10)</f>
        <v>44571</v>
      </c>
      <c r="E22" s="26"/>
      <c r="F22" s="26"/>
    </row>
    <row r="23" spans="1:6" x14ac:dyDescent="0.2">
      <c r="A23" s="22"/>
      <c r="B23" s="22" t="s">
        <v>17</v>
      </c>
      <c r="C23" s="22" t="s">
        <v>2</v>
      </c>
      <c r="D23" s="26">
        <f>DATE(2022,1,10)</f>
        <v>44571</v>
      </c>
      <c r="E23" s="26"/>
      <c r="F23" s="26"/>
    </row>
    <row r="24" spans="1:6" x14ac:dyDescent="0.2">
      <c r="A24" s="22"/>
      <c r="B24" s="22" t="s">
        <v>20</v>
      </c>
      <c r="C24" s="22" t="s">
        <v>2</v>
      </c>
      <c r="D24" s="26">
        <f>DATE(2022,1,11)</f>
        <v>44572</v>
      </c>
      <c r="E24" s="26"/>
      <c r="F24" s="26"/>
    </row>
    <row r="25" spans="1:6" ht="12.75" thickBot="1" x14ac:dyDescent="0.25">
      <c r="A25" s="22"/>
      <c r="B25" s="22"/>
      <c r="C25" s="22"/>
      <c r="D25" s="22"/>
      <c r="E25" s="22"/>
      <c r="F25" s="22"/>
    </row>
    <row r="26" spans="1:6" ht="12.75" thickBot="1" x14ac:dyDescent="0.25">
      <c r="A26" s="36" t="s">
        <v>21</v>
      </c>
      <c r="B26" s="34"/>
      <c r="C26" s="22"/>
      <c r="D26" s="22"/>
      <c r="E26" s="22"/>
      <c r="F26" s="22"/>
    </row>
    <row r="27" spans="1:6" x14ac:dyDescent="0.2">
      <c r="A27" s="28"/>
      <c r="B27" s="22" t="s">
        <v>102</v>
      </c>
      <c r="C27" s="22" t="s">
        <v>2</v>
      </c>
      <c r="D27" s="23">
        <f>DATE(2021,12,25)</f>
        <v>44555</v>
      </c>
      <c r="E27" s="23"/>
      <c r="F27" s="23"/>
    </row>
    <row r="28" spans="1:6" x14ac:dyDescent="0.2">
      <c r="A28" s="22"/>
      <c r="B28" s="22" t="s">
        <v>103</v>
      </c>
      <c r="C28" s="22" t="s">
        <v>2</v>
      </c>
      <c r="D28" s="23">
        <f>DATE(2022,5,2)</f>
        <v>44683</v>
      </c>
      <c r="E28" s="23"/>
      <c r="F28" s="23"/>
    </row>
    <row r="29" spans="1:6" x14ac:dyDescent="0.2">
      <c r="A29" s="22"/>
      <c r="B29" s="22" t="s">
        <v>109</v>
      </c>
      <c r="C29" s="22" t="s">
        <v>2</v>
      </c>
      <c r="D29" s="23">
        <f>DATE(2022,4,29)</f>
        <v>44680</v>
      </c>
      <c r="E29" s="23"/>
      <c r="F29" s="23"/>
    </row>
    <row r="30" spans="1:6" x14ac:dyDescent="0.2">
      <c r="A30" s="22"/>
      <c r="B30" s="22" t="s">
        <v>110</v>
      </c>
      <c r="C30" s="22" t="s">
        <v>2</v>
      </c>
      <c r="D30" s="23">
        <f>DATE(2022,5,3)</f>
        <v>44684</v>
      </c>
      <c r="E30" s="23"/>
      <c r="F30" s="23"/>
    </row>
    <row r="31" spans="1:6" x14ac:dyDescent="0.2">
      <c r="A31" s="22"/>
      <c r="B31" s="22" t="s">
        <v>111</v>
      </c>
      <c r="C31" s="22" t="s">
        <v>2</v>
      </c>
      <c r="D31" s="23">
        <f>DATE(2022,5,5)</f>
        <v>44686</v>
      </c>
      <c r="E31" s="22"/>
      <c r="F31" s="22"/>
    </row>
    <row r="32" spans="1:6" x14ac:dyDescent="0.2">
      <c r="A32" s="22"/>
      <c r="B32" s="22" t="s">
        <v>112</v>
      </c>
      <c r="C32" s="22" t="s">
        <v>5</v>
      </c>
      <c r="D32" s="22"/>
      <c r="E32" s="22"/>
      <c r="F32" s="23">
        <f>DATE(2022,6,23)</f>
        <v>44735</v>
      </c>
    </row>
    <row r="33" spans="1:6" x14ac:dyDescent="0.2">
      <c r="A33" s="22"/>
      <c r="B33" s="22" t="s">
        <v>115</v>
      </c>
      <c r="C33" s="22" t="s">
        <v>2</v>
      </c>
      <c r="D33" s="23">
        <f>DATE(2022,2,22)</f>
        <v>44614</v>
      </c>
      <c r="E33" s="22"/>
      <c r="F33" s="23"/>
    </row>
    <row r="34" spans="1:6" x14ac:dyDescent="0.2">
      <c r="A34" s="22"/>
      <c r="B34" s="22" t="s">
        <v>116</v>
      </c>
      <c r="C34" s="22" t="s">
        <v>2</v>
      </c>
      <c r="D34" s="23">
        <f>DATE(2022,2,25)</f>
        <v>44617</v>
      </c>
      <c r="E34" s="22"/>
      <c r="F34" s="23"/>
    </row>
    <row r="35" spans="1:6" ht="12.75" thickBot="1" x14ac:dyDescent="0.25">
      <c r="A35" s="27"/>
      <c r="B35" s="22"/>
      <c r="C35" s="22"/>
      <c r="D35" s="22"/>
      <c r="E35" s="22"/>
      <c r="F35" s="22"/>
    </row>
    <row r="36" spans="1:6" ht="12.75" thickBot="1" x14ac:dyDescent="0.25">
      <c r="A36" s="36" t="s">
        <v>22</v>
      </c>
      <c r="B36" s="34"/>
      <c r="C36" s="22"/>
      <c r="D36" s="22"/>
      <c r="E36" s="22"/>
      <c r="F36" s="22"/>
    </row>
    <row r="37" spans="1:6" x14ac:dyDescent="0.2">
      <c r="A37" s="28"/>
      <c r="B37" s="22" t="s">
        <v>23</v>
      </c>
      <c r="C37" s="22" t="s">
        <v>2</v>
      </c>
      <c r="D37" s="23">
        <f t="shared" ref="D37:D38" si="0">DATE(2021,12,16)</f>
        <v>44546</v>
      </c>
      <c r="E37" s="23"/>
      <c r="F37" s="23"/>
    </row>
    <row r="38" spans="1:6" x14ac:dyDescent="0.2">
      <c r="A38" s="22"/>
      <c r="B38" s="22" t="s">
        <v>14</v>
      </c>
      <c r="C38" s="22" t="s">
        <v>2</v>
      </c>
      <c r="D38" s="23">
        <f t="shared" si="0"/>
        <v>44546</v>
      </c>
      <c r="E38" s="23"/>
      <c r="F38" s="23"/>
    </row>
    <row r="39" spans="1:6" x14ac:dyDescent="0.2">
      <c r="A39" s="22"/>
      <c r="B39" s="22" t="s">
        <v>17</v>
      </c>
      <c r="C39" s="22" t="s">
        <v>2</v>
      </c>
      <c r="D39" s="23">
        <f>DATE(2021,12,16)</f>
        <v>44546</v>
      </c>
      <c r="E39" s="23"/>
      <c r="F39" s="23"/>
    </row>
    <row r="40" spans="1:6" ht="12.75" thickBot="1" x14ac:dyDescent="0.25">
      <c r="A40" s="27"/>
      <c r="B40" s="22"/>
      <c r="C40" s="22"/>
      <c r="D40" s="22"/>
      <c r="E40" s="22"/>
      <c r="F40" s="22"/>
    </row>
    <row r="41" spans="1:6" ht="12.75" thickBot="1" x14ac:dyDescent="0.25">
      <c r="A41" s="36" t="s">
        <v>24</v>
      </c>
      <c r="B41" s="34"/>
      <c r="C41" s="22"/>
      <c r="D41" s="22"/>
      <c r="E41" s="22"/>
      <c r="F41" s="22"/>
    </row>
    <row r="42" spans="1:6" x14ac:dyDescent="0.2">
      <c r="A42" s="37"/>
      <c r="B42" s="24" t="s">
        <v>25</v>
      </c>
      <c r="C42" s="24" t="s">
        <v>87</v>
      </c>
      <c r="D42" s="25">
        <f>DATE(2022,7,30)</f>
        <v>44772</v>
      </c>
      <c r="E42" s="25"/>
      <c r="F42" s="25"/>
    </row>
    <row r="43" spans="1:6" x14ac:dyDescent="0.2">
      <c r="A43" s="24"/>
      <c r="B43" s="24" t="s">
        <v>26</v>
      </c>
      <c r="C43" s="24" t="s">
        <v>87</v>
      </c>
      <c r="D43" s="25">
        <f>DATE(2022,7,30)</f>
        <v>44772</v>
      </c>
      <c r="E43" s="25"/>
      <c r="F43" s="25"/>
    </row>
    <row r="44" spans="1:6" x14ac:dyDescent="0.2">
      <c r="A44" s="22"/>
      <c r="B44" s="22"/>
      <c r="C44" s="22"/>
      <c r="D44" s="22"/>
      <c r="E44" s="22"/>
      <c r="F44" s="22"/>
    </row>
    <row r="45" spans="1:6" ht="12.75" thickBot="1" x14ac:dyDescent="0.25">
      <c r="A45" s="27"/>
      <c r="B45" s="22"/>
      <c r="C45" s="22"/>
      <c r="D45" s="22"/>
      <c r="E45" s="22"/>
      <c r="F45" s="22"/>
    </row>
    <row r="46" spans="1:6" ht="12.75" thickBot="1" x14ac:dyDescent="0.25">
      <c r="A46" s="36" t="s">
        <v>27</v>
      </c>
      <c r="B46" s="34"/>
      <c r="C46" s="22"/>
      <c r="D46" s="22"/>
      <c r="E46" s="22"/>
      <c r="F46" s="22"/>
    </row>
    <row r="47" spans="1:6" x14ac:dyDescent="0.2">
      <c r="A47" s="28"/>
      <c r="B47" s="22" t="s">
        <v>28</v>
      </c>
      <c r="C47" s="22" t="s">
        <v>2</v>
      </c>
      <c r="D47" s="23">
        <f>DATE(2022,2,15)</f>
        <v>44607</v>
      </c>
      <c r="E47" s="23"/>
      <c r="F47" s="23"/>
    </row>
    <row r="48" spans="1:6" x14ac:dyDescent="0.2">
      <c r="A48" s="22"/>
      <c r="B48" s="22" t="s">
        <v>29</v>
      </c>
      <c r="C48" s="22" t="s">
        <v>2</v>
      </c>
      <c r="D48" s="23">
        <f>DATE(2022,2,17)</f>
        <v>44609</v>
      </c>
      <c r="E48" s="23"/>
      <c r="F48" s="23"/>
    </row>
    <row r="49" spans="1:6" ht="12.75" thickBot="1" x14ac:dyDescent="0.25">
      <c r="A49" s="27"/>
      <c r="B49" s="22"/>
      <c r="C49" s="22"/>
      <c r="D49" s="22"/>
      <c r="E49" s="22"/>
      <c r="F49" s="22"/>
    </row>
    <row r="50" spans="1:6" s="30" customFormat="1" ht="12.75" thickBot="1" x14ac:dyDescent="0.25">
      <c r="A50" s="39" t="s">
        <v>30</v>
      </c>
      <c r="B50" s="38"/>
      <c r="C50" s="29"/>
      <c r="D50" s="29"/>
      <c r="E50" s="29"/>
      <c r="F50" s="29"/>
    </row>
    <row r="51" spans="1:6" x14ac:dyDescent="0.2">
      <c r="A51" s="105"/>
      <c r="B51" s="29" t="s">
        <v>50</v>
      </c>
      <c r="C51" s="22" t="s">
        <v>2</v>
      </c>
      <c r="D51" s="23">
        <f>DATE(2022,7,29)</f>
        <v>44771</v>
      </c>
      <c r="E51" s="23"/>
      <c r="F51" s="23">
        <f>DATE(2022,7,31)</f>
        <v>44773</v>
      </c>
    </row>
    <row r="52" spans="1:6" ht="13.5" customHeight="1" x14ac:dyDescent="0.25">
      <c r="A52" s="29"/>
      <c r="B52" s="29" t="s">
        <v>104</v>
      </c>
      <c r="C52" s="22" t="s">
        <v>2</v>
      </c>
      <c r="D52" s="23">
        <f>DATE(2022,7,29)</f>
        <v>44771</v>
      </c>
      <c r="E52" s="106"/>
      <c r="F52" s="23">
        <f>DATE(2022,7,31)</f>
        <v>44773</v>
      </c>
    </row>
    <row r="53" spans="1:6" x14ac:dyDescent="0.2">
      <c r="A53" s="22"/>
      <c r="B53" s="22"/>
      <c r="C53" s="22"/>
      <c r="D53" s="22"/>
      <c r="E53" s="23"/>
      <c r="F53" s="23"/>
    </row>
    <row r="54" spans="1:6" x14ac:dyDescent="0.2">
      <c r="A54" s="22" t="s">
        <v>113</v>
      </c>
      <c r="B54" s="22"/>
      <c r="C54" s="22" t="s">
        <v>2</v>
      </c>
      <c r="D54" s="23">
        <f>DATE(2022,4,18)</f>
        <v>44669</v>
      </c>
      <c r="E54" s="23"/>
      <c r="F54" s="23"/>
    </row>
    <row r="55" spans="1:6" x14ac:dyDescent="0.2">
      <c r="A55" s="22" t="s">
        <v>114</v>
      </c>
      <c r="B55" s="22"/>
      <c r="C55" s="22" t="s">
        <v>2</v>
      </c>
      <c r="D55" s="23">
        <f>DATE(2022,1,20)</f>
        <v>44581</v>
      </c>
      <c r="E55" s="22"/>
      <c r="F55" s="22"/>
    </row>
    <row r="56" spans="1:6" x14ac:dyDescent="0.2">
      <c r="A56" s="22" t="s">
        <v>31</v>
      </c>
      <c r="B56" s="22"/>
      <c r="C56" s="22" t="s">
        <v>5</v>
      </c>
      <c r="E56" s="31"/>
      <c r="F56" s="23">
        <f>DATE(2022,7,30)</f>
        <v>44772</v>
      </c>
    </row>
    <row r="57" spans="1:6" s="30" customFormat="1" x14ac:dyDescent="0.2">
      <c r="A57" s="29" t="s">
        <v>88</v>
      </c>
      <c r="B57" s="29"/>
      <c r="C57" s="29" t="s">
        <v>2</v>
      </c>
      <c r="D57" s="23">
        <f>DATE(2022,7,4)</f>
        <v>44746</v>
      </c>
      <c r="E57" s="23">
        <f>DATE(2022,7,4)</f>
        <v>44746</v>
      </c>
      <c r="F57" s="23">
        <f>DATE(2022,7,6)</f>
        <v>44748</v>
      </c>
    </row>
    <row r="58" spans="1:6" x14ac:dyDescent="0.2">
      <c r="A58" s="24" t="s">
        <v>89</v>
      </c>
      <c r="B58" s="24"/>
      <c r="C58" s="24" t="s">
        <v>105</v>
      </c>
      <c r="D58" s="24"/>
      <c r="E58" s="25">
        <f>DATE(2022,10,10)</f>
        <v>44844</v>
      </c>
      <c r="F58" s="25">
        <f>DATE(2022,10,14)</f>
        <v>44848</v>
      </c>
    </row>
    <row r="59" spans="1:6" x14ac:dyDescent="0.2">
      <c r="A59" s="22" t="s">
        <v>108</v>
      </c>
      <c r="B59" s="22"/>
      <c r="C59" s="22" t="s">
        <v>2</v>
      </c>
      <c r="D59" s="23">
        <f>DATE(2022,6,22)</f>
        <v>44734</v>
      </c>
      <c r="E59" s="23"/>
      <c r="F59" s="23"/>
    </row>
    <row r="60" spans="1:6" x14ac:dyDescent="0.2">
      <c r="A60" s="22" t="s">
        <v>90</v>
      </c>
      <c r="B60" s="22"/>
      <c r="C60" s="22" t="s">
        <v>2</v>
      </c>
      <c r="D60" s="23">
        <f>DATE(2022,6,23)</f>
        <v>44735</v>
      </c>
      <c r="E60" s="23"/>
      <c r="F60" s="23"/>
    </row>
    <row r="61" spans="1:6" x14ac:dyDescent="0.2">
      <c r="A61" s="22" t="s">
        <v>91</v>
      </c>
      <c r="B61" s="22"/>
      <c r="C61" s="22" t="s">
        <v>2</v>
      </c>
      <c r="D61" s="23">
        <f>DATE(2022,6,27)</f>
        <v>44739</v>
      </c>
      <c r="E61" s="22"/>
      <c r="F61" s="23">
        <f>DATE(2022,6,24)</f>
        <v>44736</v>
      </c>
    </row>
    <row r="62" spans="1:6" x14ac:dyDescent="0.2">
      <c r="A62" s="29" t="s">
        <v>92</v>
      </c>
      <c r="B62" s="29"/>
      <c r="C62" s="22" t="s">
        <v>2</v>
      </c>
      <c r="D62" s="23">
        <f>DATE(2022,7,19)</f>
        <v>44761</v>
      </c>
      <c r="E62" s="23">
        <f>DATE(2022,6,27)</f>
        <v>44739</v>
      </c>
      <c r="F62" s="23">
        <f>DATE(2022,7,25)</f>
        <v>44767</v>
      </c>
    </row>
    <row r="63" spans="1:6" x14ac:dyDescent="0.2">
      <c r="A63" s="24" t="s">
        <v>158</v>
      </c>
      <c r="B63" s="24"/>
      <c r="C63" s="24" t="s">
        <v>105</v>
      </c>
      <c r="D63" s="24" t="s">
        <v>159</v>
      </c>
      <c r="E63" s="24"/>
      <c r="F63" s="24"/>
    </row>
    <row r="64" spans="1:6" x14ac:dyDescent="0.2">
      <c r="A64" s="32"/>
      <c r="B64" s="32"/>
      <c r="C64" s="32"/>
      <c r="D64" s="32"/>
      <c r="E64" s="32"/>
      <c r="F64" s="32"/>
    </row>
    <row r="65" spans="1:6" x14ac:dyDescent="0.2">
      <c r="A65" s="22"/>
      <c r="B65" s="22"/>
      <c r="C65" s="22"/>
      <c r="D65" s="22"/>
      <c r="E65" s="22"/>
      <c r="F65" s="22"/>
    </row>
  </sheetData>
  <mergeCells count="1">
    <mergeCell ref="A2:E2"/>
  </mergeCells>
  <conditionalFormatting sqref="C1:C1048576">
    <cfRule type="cellIs" dxfId="2" priority="1" operator="equal">
      <formula>"Completed"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showGridLines="0" tabSelected="1" workbookViewId="0">
      <pane xSplit="2" ySplit="2" topLeftCell="C3" activePane="bottomRight" state="frozen"/>
      <selection activeCell="F42" sqref="F42"/>
      <selection pane="topRight" activeCell="F42" sqref="F42"/>
      <selection pane="bottomLeft" activeCell="F42" sqref="F42"/>
      <selection pane="bottomRight" activeCell="F42" sqref="F42"/>
    </sheetView>
  </sheetViews>
  <sheetFormatPr defaultRowHeight="15" x14ac:dyDescent="0.25"/>
  <cols>
    <col min="1" max="1" width="8" style="93" bestFit="1" customWidth="1"/>
    <col min="2" max="2" width="21.5703125" style="50" customWidth="1"/>
    <col min="3" max="3" width="22.85546875" style="50" bestFit="1" customWidth="1"/>
    <col min="4" max="4" width="14.5703125" style="50" customWidth="1"/>
    <col min="5" max="5" width="16" style="50" customWidth="1"/>
    <col min="6" max="6" width="15.140625" style="50" customWidth="1"/>
    <col min="7" max="16384" width="9.140625" style="50"/>
  </cols>
  <sheetData>
    <row r="1" spans="1:6" ht="15.75" thickBot="1" x14ac:dyDescent="0.3">
      <c r="A1" s="96" t="s">
        <v>161</v>
      </c>
      <c r="B1" s="97"/>
      <c r="C1" s="97"/>
      <c r="D1" s="97"/>
      <c r="E1" s="98"/>
      <c r="F1" s="49"/>
    </row>
    <row r="2" spans="1:6" ht="15.75" thickBot="1" x14ac:dyDescent="0.3">
      <c r="A2" s="51" t="s">
        <v>117</v>
      </c>
      <c r="B2" s="52" t="s">
        <v>118</v>
      </c>
      <c r="C2" s="53" t="s">
        <v>119</v>
      </c>
      <c r="D2" s="53" t="s">
        <v>11</v>
      </c>
      <c r="E2" s="54" t="s">
        <v>120</v>
      </c>
      <c r="F2" s="55" t="s">
        <v>121</v>
      </c>
    </row>
    <row r="3" spans="1:6" x14ac:dyDescent="0.25">
      <c r="A3" s="56">
        <v>1</v>
      </c>
      <c r="B3" s="49" t="s">
        <v>122</v>
      </c>
      <c r="C3" s="57" t="s">
        <v>123</v>
      </c>
      <c r="D3" s="58" t="s">
        <v>124</v>
      </c>
      <c r="E3" s="59">
        <v>44523</v>
      </c>
      <c r="F3" s="60">
        <v>44526</v>
      </c>
    </row>
    <row r="4" spans="1:6" x14ac:dyDescent="0.25">
      <c r="A4" s="61"/>
      <c r="B4" s="62"/>
      <c r="C4" s="63" t="s">
        <v>125</v>
      </c>
      <c r="D4" s="64" t="s">
        <v>124</v>
      </c>
      <c r="E4" s="60">
        <v>44526</v>
      </c>
      <c r="F4" s="60">
        <v>44530</v>
      </c>
    </row>
    <row r="5" spans="1:6" ht="15.75" thickBot="1" x14ac:dyDescent="0.3">
      <c r="A5" s="65"/>
      <c r="B5" s="66"/>
      <c r="C5" s="67" t="s">
        <v>126</v>
      </c>
      <c r="D5" s="68" t="s">
        <v>124</v>
      </c>
      <c r="E5" s="60">
        <v>44582</v>
      </c>
      <c r="F5" s="60">
        <v>44605</v>
      </c>
    </row>
    <row r="6" spans="1:6" ht="15.75" thickBot="1" x14ac:dyDescent="0.3">
      <c r="A6" s="56">
        <v>2</v>
      </c>
      <c r="B6" s="49" t="s">
        <v>39</v>
      </c>
      <c r="C6" s="69" t="s">
        <v>127</v>
      </c>
      <c r="D6" s="70" t="s">
        <v>124</v>
      </c>
      <c r="E6" s="71">
        <v>44565</v>
      </c>
      <c r="F6" s="59">
        <v>44608</v>
      </c>
    </row>
    <row r="7" spans="1:6" x14ac:dyDescent="0.25">
      <c r="A7" s="88"/>
      <c r="B7" s="110"/>
      <c r="C7" s="69" t="s">
        <v>127</v>
      </c>
      <c r="D7" s="108">
        <f>DATE(2022,8,5)</f>
        <v>44778</v>
      </c>
      <c r="E7" s="111">
        <v>44617</v>
      </c>
      <c r="F7" s="92">
        <v>44634</v>
      </c>
    </row>
    <row r="8" spans="1:6" ht="15.75" thickBot="1" x14ac:dyDescent="0.3">
      <c r="A8" s="65"/>
      <c r="B8" s="66"/>
      <c r="C8" s="73" t="s">
        <v>128</v>
      </c>
      <c r="D8" s="68" t="s">
        <v>124</v>
      </c>
      <c r="E8" s="74">
        <v>44634</v>
      </c>
      <c r="F8" s="75">
        <f>DATE(2022,9,9)</f>
        <v>44813</v>
      </c>
    </row>
    <row r="9" spans="1:6" x14ac:dyDescent="0.25">
      <c r="A9" s="61">
        <v>3</v>
      </c>
      <c r="B9" s="62" t="s">
        <v>129</v>
      </c>
      <c r="C9" s="72" t="s">
        <v>130</v>
      </c>
      <c r="D9" s="64" t="s">
        <v>124</v>
      </c>
      <c r="E9" s="76">
        <v>44565</v>
      </c>
      <c r="F9" s="71">
        <v>44565</v>
      </c>
    </row>
    <row r="10" spans="1:6" x14ac:dyDescent="0.25">
      <c r="A10" s="61"/>
      <c r="B10" s="62"/>
      <c r="C10" s="72" t="s">
        <v>131</v>
      </c>
      <c r="D10" s="64" t="s">
        <v>124</v>
      </c>
      <c r="E10" s="76">
        <v>44565</v>
      </c>
      <c r="F10" s="77">
        <v>44571</v>
      </c>
    </row>
    <row r="11" spans="1:6" x14ac:dyDescent="0.25">
      <c r="A11" s="61"/>
      <c r="B11" s="62"/>
      <c r="C11" s="72" t="s">
        <v>132</v>
      </c>
      <c r="D11" s="64" t="s">
        <v>124</v>
      </c>
      <c r="E11" s="76">
        <v>44572</v>
      </c>
      <c r="F11" s="77">
        <v>44579</v>
      </c>
    </row>
    <row r="12" spans="1:6" x14ac:dyDescent="0.25">
      <c r="A12" s="61"/>
      <c r="B12" s="62"/>
      <c r="C12" s="72" t="s">
        <v>133</v>
      </c>
      <c r="D12" s="64" t="s">
        <v>124</v>
      </c>
      <c r="E12" s="76">
        <v>44572</v>
      </c>
      <c r="F12" s="77">
        <v>44574</v>
      </c>
    </row>
    <row r="13" spans="1:6" x14ac:dyDescent="0.25">
      <c r="A13" s="61"/>
      <c r="B13" s="62"/>
      <c r="C13" s="72" t="s">
        <v>134</v>
      </c>
      <c r="D13" s="64" t="s">
        <v>124</v>
      </c>
      <c r="E13" s="76">
        <v>44574</v>
      </c>
      <c r="F13" s="77">
        <v>44588</v>
      </c>
    </row>
    <row r="14" spans="1:6" x14ac:dyDescent="0.25">
      <c r="A14" s="61"/>
      <c r="B14" s="62"/>
      <c r="C14" s="72" t="s">
        <v>135</v>
      </c>
      <c r="D14" s="64" t="s">
        <v>124</v>
      </c>
      <c r="E14" s="76">
        <v>44574</v>
      </c>
      <c r="F14" s="77">
        <v>44588</v>
      </c>
    </row>
    <row r="15" spans="1:6" x14ac:dyDescent="0.25">
      <c r="A15" s="61"/>
      <c r="B15" s="62"/>
      <c r="C15" s="72" t="s">
        <v>136</v>
      </c>
      <c r="D15" s="64" t="s">
        <v>124</v>
      </c>
      <c r="E15" s="76">
        <v>44574</v>
      </c>
      <c r="F15" s="77">
        <v>44588</v>
      </c>
    </row>
    <row r="16" spans="1:6" x14ac:dyDescent="0.25">
      <c r="A16" s="61"/>
      <c r="B16" s="62"/>
      <c r="C16" s="72" t="s">
        <v>137</v>
      </c>
      <c r="D16" s="64" t="s">
        <v>124</v>
      </c>
      <c r="E16" s="76">
        <v>44589</v>
      </c>
      <c r="F16" s="77">
        <v>44593</v>
      </c>
    </row>
    <row r="17" spans="1:6" x14ac:dyDescent="0.25">
      <c r="A17" s="61"/>
      <c r="B17" s="62"/>
      <c r="C17" s="72" t="s">
        <v>138</v>
      </c>
      <c r="D17" s="64" t="s">
        <v>124</v>
      </c>
      <c r="E17" s="76">
        <v>44593</v>
      </c>
      <c r="F17" s="77">
        <v>44616</v>
      </c>
    </row>
    <row r="18" spans="1:6" x14ac:dyDescent="0.25">
      <c r="A18" s="61"/>
      <c r="B18" s="62"/>
      <c r="C18" s="72" t="s">
        <v>139</v>
      </c>
      <c r="D18" s="64" t="s">
        <v>124</v>
      </c>
      <c r="E18" s="76">
        <v>44593</v>
      </c>
      <c r="F18" s="77">
        <v>44616</v>
      </c>
    </row>
    <row r="19" spans="1:6" x14ac:dyDescent="0.25">
      <c r="A19" s="61"/>
      <c r="B19" s="62"/>
      <c r="C19" s="72" t="s">
        <v>140</v>
      </c>
      <c r="D19" s="64" t="s">
        <v>124</v>
      </c>
      <c r="E19" s="76">
        <v>44593</v>
      </c>
      <c r="F19" s="77">
        <v>44593</v>
      </c>
    </row>
    <row r="20" spans="1:6" x14ac:dyDescent="0.25">
      <c r="A20" s="61"/>
      <c r="B20" s="62"/>
      <c r="C20" s="72" t="s">
        <v>141</v>
      </c>
      <c r="D20" s="64" t="s">
        <v>124</v>
      </c>
      <c r="E20" s="76">
        <v>44593</v>
      </c>
      <c r="F20" s="77">
        <v>44616</v>
      </c>
    </row>
    <row r="21" spans="1:6" x14ac:dyDescent="0.25">
      <c r="A21" s="61"/>
      <c r="B21" s="62"/>
      <c r="C21" s="72" t="s">
        <v>142</v>
      </c>
      <c r="D21" s="64" t="s">
        <v>124</v>
      </c>
      <c r="E21" s="78">
        <v>44666</v>
      </c>
      <c r="F21" s="77">
        <v>44671</v>
      </c>
    </row>
    <row r="22" spans="1:6" x14ac:dyDescent="0.25">
      <c r="A22" s="61"/>
      <c r="B22" s="62"/>
      <c r="C22" s="72" t="s">
        <v>143</v>
      </c>
      <c r="D22" s="64" t="s">
        <v>124</v>
      </c>
      <c r="E22" s="77">
        <v>44671</v>
      </c>
      <c r="F22" s="77">
        <v>44692</v>
      </c>
    </row>
    <row r="23" spans="1:6" x14ac:dyDescent="0.25">
      <c r="A23" s="61"/>
      <c r="B23" s="62"/>
      <c r="C23" s="72" t="s">
        <v>144</v>
      </c>
      <c r="D23" s="64" t="s">
        <v>124</v>
      </c>
      <c r="E23" s="77">
        <v>44671</v>
      </c>
      <c r="F23" s="77">
        <v>44692</v>
      </c>
    </row>
    <row r="24" spans="1:6" x14ac:dyDescent="0.25">
      <c r="A24" s="61"/>
      <c r="B24" s="62"/>
      <c r="C24" s="72" t="s">
        <v>145</v>
      </c>
      <c r="D24" s="64" t="s">
        <v>124</v>
      </c>
      <c r="E24" s="77">
        <v>44671</v>
      </c>
      <c r="F24" s="77">
        <v>44692</v>
      </c>
    </row>
    <row r="25" spans="1:6" x14ac:dyDescent="0.25">
      <c r="A25" s="61"/>
      <c r="B25" s="62"/>
      <c r="C25" s="72" t="s">
        <v>146</v>
      </c>
      <c r="D25" s="64" t="s">
        <v>124</v>
      </c>
      <c r="E25" s="77">
        <v>44671</v>
      </c>
      <c r="F25" s="77">
        <v>44692</v>
      </c>
    </row>
    <row r="26" spans="1:6" x14ac:dyDescent="0.25">
      <c r="A26" s="61"/>
      <c r="B26" s="62"/>
      <c r="C26" s="63"/>
      <c r="D26" s="64"/>
      <c r="E26" s="63"/>
      <c r="F26" s="64"/>
    </row>
    <row r="27" spans="1:6" ht="15.75" thickBot="1" x14ac:dyDescent="0.3">
      <c r="A27" s="65"/>
      <c r="B27" s="66"/>
      <c r="C27" s="67"/>
      <c r="D27" s="68"/>
      <c r="E27" s="67"/>
      <c r="F27" s="68"/>
    </row>
    <row r="28" spans="1:6" x14ac:dyDescent="0.25">
      <c r="A28" s="56">
        <v>4</v>
      </c>
      <c r="B28" s="58" t="s">
        <v>147</v>
      </c>
      <c r="C28" s="79" t="s">
        <v>148</v>
      </c>
      <c r="D28" s="80" t="s">
        <v>124</v>
      </c>
      <c r="E28" s="71">
        <v>44650</v>
      </c>
      <c r="F28" s="59">
        <v>44665</v>
      </c>
    </row>
    <row r="29" spans="1:6" ht="15.75" thickBot="1" x14ac:dyDescent="0.3">
      <c r="A29" s="65"/>
      <c r="B29" s="68"/>
      <c r="C29" s="81"/>
      <c r="D29" s="68"/>
      <c r="E29" s="68"/>
      <c r="F29" s="66"/>
    </row>
    <row r="30" spans="1:6" x14ac:dyDescent="0.25">
      <c r="A30" s="56">
        <v>5</v>
      </c>
      <c r="B30" s="58" t="s">
        <v>104</v>
      </c>
      <c r="C30" s="82" t="s">
        <v>149</v>
      </c>
      <c r="D30" s="58" t="s">
        <v>124</v>
      </c>
      <c r="E30" s="71">
        <v>44692</v>
      </c>
      <c r="F30" s="59">
        <v>44693</v>
      </c>
    </row>
    <row r="31" spans="1:6" x14ac:dyDescent="0.25">
      <c r="A31" s="61"/>
      <c r="B31" s="64"/>
      <c r="C31" s="83" t="s">
        <v>150</v>
      </c>
      <c r="D31" s="64" t="s">
        <v>124</v>
      </c>
      <c r="E31" s="77">
        <v>44705</v>
      </c>
      <c r="F31" s="60">
        <v>44708</v>
      </c>
    </row>
    <row r="32" spans="1:6" x14ac:dyDescent="0.25">
      <c r="A32" s="61"/>
      <c r="B32" s="64"/>
      <c r="C32" s="83" t="s">
        <v>151</v>
      </c>
      <c r="D32" s="64" t="s">
        <v>124</v>
      </c>
      <c r="E32" s="77">
        <v>44708</v>
      </c>
      <c r="F32" s="60">
        <v>44719</v>
      </c>
    </row>
    <row r="33" spans="1:6" x14ac:dyDescent="0.25">
      <c r="A33" s="84"/>
      <c r="B33" s="85"/>
      <c r="C33" s="86" t="s">
        <v>152</v>
      </c>
      <c r="D33" s="85" t="s">
        <v>153</v>
      </c>
      <c r="E33" s="85"/>
      <c r="F33" s="87"/>
    </row>
    <row r="34" spans="1:6" s="12" customFormat="1" x14ac:dyDescent="0.25">
      <c r="A34" s="88"/>
      <c r="B34" s="89"/>
      <c r="C34" s="90" t="s">
        <v>154</v>
      </c>
      <c r="D34" s="89" t="s">
        <v>124</v>
      </c>
      <c r="E34" s="91">
        <v>44727</v>
      </c>
      <c r="F34" s="92">
        <v>44743</v>
      </c>
    </row>
    <row r="35" spans="1:6" ht="15.75" thickBot="1" x14ac:dyDescent="0.3">
      <c r="A35" s="65"/>
      <c r="B35" s="68"/>
      <c r="C35" s="81"/>
      <c r="D35" s="68"/>
      <c r="E35" s="68"/>
      <c r="F35" s="66"/>
    </row>
    <row r="51" spans="1:6" x14ac:dyDescent="0.25">
      <c r="D51" s="108">
        <f>DATE(2022,7,29)</f>
        <v>44771</v>
      </c>
    </row>
    <row r="52" spans="1:6" ht="13.5" customHeight="1" x14ac:dyDescent="0.25">
      <c r="D52" s="108">
        <f>DATE(2022,7,29)</f>
        <v>44771</v>
      </c>
      <c r="E52" s="107"/>
    </row>
    <row r="58" spans="1:6" x14ac:dyDescent="0.25">
      <c r="E58" s="108">
        <f>DATE(2022,10,10)</f>
        <v>44844</v>
      </c>
      <c r="F58" s="108">
        <f>DATE(2022,10,14)</f>
        <v>44848</v>
      </c>
    </row>
    <row r="61" spans="1:6" x14ac:dyDescent="0.25">
      <c r="D61" s="108">
        <f>DATE(2022,6,27)</f>
        <v>44739</v>
      </c>
    </row>
    <row r="62" spans="1:6" x14ac:dyDescent="0.25">
      <c r="A62" s="109"/>
      <c r="B62" s="12"/>
      <c r="D62" s="108">
        <f>DATE(2022,7,19)</f>
        <v>44761</v>
      </c>
      <c r="E62" s="12"/>
      <c r="F62" s="12"/>
    </row>
  </sheetData>
  <mergeCells count="1">
    <mergeCell ref="A1:E1"/>
  </mergeCells>
  <conditionalFormatting sqref="D58:D1048576 D1:D56">
    <cfRule type="cellIs" dxfId="1" priority="1" operator="equal">
      <formula>"Completed"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showGridLines="0" workbookViewId="0">
      <pane xSplit="1" ySplit="3" topLeftCell="B2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1" max="1" width="23.28515625" bestFit="1" customWidth="1"/>
    <col min="2" max="2" width="34.7109375" bestFit="1" customWidth="1"/>
    <col min="3" max="3" width="11.85546875" customWidth="1"/>
    <col min="4" max="4" width="14.5703125" bestFit="1" customWidth="1"/>
    <col min="6" max="6" width="10.7109375" bestFit="1" customWidth="1"/>
    <col min="7" max="7" width="7.7109375" bestFit="1" customWidth="1"/>
    <col min="8" max="8" width="15.28515625" bestFit="1" customWidth="1"/>
    <col min="9" max="9" width="11" bestFit="1" customWidth="1"/>
  </cols>
  <sheetData>
    <row r="2" spans="1:7" ht="28.5" x14ac:dyDescent="0.45">
      <c r="A2" s="99" t="s">
        <v>155</v>
      </c>
      <c r="B2" s="100"/>
      <c r="C2" s="100"/>
      <c r="D2" s="100"/>
      <c r="E2" s="100"/>
      <c r="F2" s="101"/>
      <c r="G2" s="1"/>
    </row>
    <row r="3" spans="1:7" s="42" customFormat="1" x14ac:dyDescent="0.25">
      <c r="A3" s="40" t="s">
        <v>33</v>
      </c>
      <c r="B3" s="40" t="s">
        <v>34</v>
      </c>
      <c r="C3" s="40"/>
      <c r="D3" s="40" t="s">
        <v>11</v>
      </c>
      <c r="E3" s="40"/>
      <c r="F3" s="40" t="s">
        <v>49</v>
      </c>
      <c r="G3" s="41" t="s">
        <v>1</v>
      </c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 t="s">
        <v>35</v>
      </c>
      <c r="B5" s="1"/>
      <c r="C5" s="1"/>
      <c r="D5" s="1"/>
      <c r="E5" s="1"/>
      <c r="F5" s="1"/>
      <c r="G5" s="1"/>
    </row>
    <row r="6" spans="1:7" x14ac:dyDescent="0.25">
      <c r="A6" s="1"/>
      <c r="B6" s="1" t="s">
        <v>36</v>
      </c>
      <c r="C6" s="1"/>
      <c r="D6" s="1" t="s">
        <v>2</v>
      </c>
      <c r="E6" s="1"/>
      <c r="F6" s="2">
        <v>44518</v>
      </c>
      <c r="G6" s="1"/>
    </row>
    <row r="7" spans="1:7" x14ac:dyDescent="0.25">
      <c r="A7" s="1"/>
      <c r="B7" s="1" t="s">
        <v>37</v>
      </c>
      <c r="C7" s="1"/>
      <c r="D7" s="1" t="s">
        <v>2</v>
      </c>
      <c r="E7" s="1"/>
      <c r="F7" s="2">
        <v>44519</v>
      </c>
      <c r="G7" s="1"/>
    </row>
    <row r="8" spans="1:7" ht="15.75" thickBot="1" x14ac:dyDescent="0.3">
      <c r="A8" s="10"/>
      <c r="B8" s="1"/>
      <c r="C8" s="1"/>
      <c r="D8" s="1"/>
      <c r="E8" s="1"/>
      <c r="F8" s="1"/>
      <c r="G8" s="1"/>
    </row>
    <row r="9" spans="1:7" ht="15.75" thickBot="1" x14ac:dyDescent="0.3">
      <c r="A9" s="13" t="s">
        <v>38</v>
      </c>
      <c r="B9" s="43"/>
      <c r="C9" s="1"/>
      <c r="D9" s="1" t="s">
        <v>2</v>
      </c>
      <c r="E9" s="1"/>
      <c r="F9" s="2">
        <v>44522</v>
      </c>
      <c r="G9" s="1"/>
    </row>
    <row r="10" spans="1:7" ht="15.75" thickBot="1" x14ac:dyDescent="0.3">
      <c r="A10" s="44"/>
      <c r="B10" s="1"/>
      <c r="C10" s="1"/>
      <c r="D10" s="1"/>
      <c r="E10" s="1"/>
      <c r="F10" s="1"/>
      <c r="G10" s="1"/>
    </row>
    <row r="11" spans="1:7" ht="15.75" thickBot="1" x14ac:dyDescent="0.3">
      <c r="A11" s="13" t="s">
        <v>42</v>
      </c>
      <c r="B11" s="43"/>
      <c r="C11" s="1"/>
      <c r="D11" s="1"/>
      <c r="E11" s="1"/>
      <c r="F11" s="1"/>
      <c r="G11" s="1"/>
    </row>
    <row r="12" spans="1:7" x14ac:dyDescent="0.25">
      <c r="A12" s="11"/>
      <c r="B12" s="1" t="s">
        <v>43</v>
      </c>
      <c r="C12" s="1"/>
      <c r="D12" s="1" t="s">
        <v>2</v>
      </c>
      <c r="E12" s="1"/>
      <c r="F12" s="2">
        <v>44526</v>
      </c>
      <c r="G12" s="1"/>
    </row>
    <row r="13" spans="1:7" x14ac:dyDescent="0.25">
      <c r="A13" s="1"/>
      <c r="B13" s="1" t="s">
        <v>44</v>
      </c>
      <c r="C13" s="1"/>
      <c r="D13" s="1" t="s">
        <v>2</v>
      </c>
      <c r="E13" s="1"/>
      <c r="F13" s="2">
        <v>44526</v>
      </c>
      <c r="G13" s="1"/>
    </row>
    <row r="14" spans="1:7" x14ac:dyDescent="0.25">
      <c r="A14" s="1"/>
      <c r="B14" s="1" t="s">
        <v>45</v>
      </c>
      <c r="C14" s="1"/>
      <c r="D14" s="1" t="s">
        <v>2</v>
      </c>
      <c r="E14" s="1"/>
      <c r="F14" s="2">
        <v>44526</v>
      </c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10"/>
      <c r="B16" s="1"/>
      <c r="C16" s="1"/>
      <c r="D16" s="1"/>
      <c r="E16" s="1"/>
      <c r="F16" s="1"/>
      <c r="G16" s="1"/>
    </row>
    <row r="17" spans="1:7" ht="15.75" thickBot="1" x14ac:dyDescent="0.3">
      <c r="A17" s="13" t="s">
        <v>40</v>
      </c>
      <c r="B17" s="43"/>
      <c r="C17" s="1"/>
      <c r="D17" s="1"/>
      <c r="E17" s="1"/>
      <c r="F17" s="1"/>
      <c r="G17" s="1"/>
    </row>
    <row r="18" spans="1:7" x14ac:dyDescent="0.25">
      <c r="A18" s="11"/>
      <c r="B18" s="1" t="s">
        <v>41</v>
      </c>
      <c r="C18" s="1"/>
      <c r="D18" s="1" t="s">
        <v>2</v>
      </c>
      <c r="E18" s="1"/>
      <c r="F18" s="2">
        <v>44522</v>
      </c>
      <c r="G18" s="1"/>
    </row>
    <row r="19" spans="1:7" x14ac:dyDescent="0.25">
      <c r="A19" s="1"/>
      <c r="B19" s="1" t="s">
        <v>46</v>
      </c>
      <c r="C19" s="1"/>
      <c r="D19" s="1" t="s">
        <v>2</v>
      </c>
      <c r="E19" s="1"/>
      <c r="F19" s="2">
        <v>44522</v>
      </c>
      <c r="G19" s="1"/>
    </row>
    <row r="20" spans="1:7" x14ac:dyDescent="0.25">
      <c r="A20" s="1"/>
      <c r="B20" s="1" t="s">
        <v>47</v>
      </c>
      <c r="C20" s="1" t="s">
        <v>53</v>
      </c>
      <c r="D20" s="1" t="s">
        <v>2</v>
      </c>
      <c r="E20" s="1"/>
      <c r="F20" s="2">
        <v>44635</v>
      </c>
      <c r="G20" s="1"/>
    </row>
    <row r="21" spans="1:7" x14ac:dyDescent="0.25">
      <c r="A21" s="1"/>
      <c r="B21" s="1" t="s">
        <v>4</v>
      </c>
      <c r="C21" s="1"/>
      <c r="D21" s="1" t="s">
        <v>2</v>
      </c>
      <c r="E21" s="1"/>
      <c r="F21" s="2">
        <v>44634</v>
      </c>
      <c r="G21" s="1"/>
    </row>
    <row r="22" spans="1:7" x14ac:dyDescent="0.25">
      <c r="A22" s="1"/>
      <c r="B22" s="1" t="s">
        <v>3</v>
      </c>
      <c r="C22" s="1"/>
      <c r="D22" s="1" t="s">
        <v>2</v>
      </c>
      <c r="E22" s="1"/>
      <c r="F22" s="2">
        <v>44524</v>
      </c>
      <c r="G22" s="1"/>
    </row>
    <row r="23" spans="1:7" x14ac:dyDescent="0.25">
      <c r="A23" s="1"/>
      <c r="B23" s="1" t="s">
        <v>48</v>
      </c>
      <c r="C23" s="1"/>
      <c r="D23" s="1" t="s">
        <v>2</v>
      </c>
      <c r="E23" s="1"/>
      <c r="F23" s="2">
        <v>44547</v>
      </c>
      <c r="G23" s="1"/>
    </row>
    <row r="24" spans="1:7" x14ac:dyDescent="0.25">
      <c r="A24" s="1"/>
      <c r="B24" s="1" t="s">
        <v>63</v>
      </c>
      <c r="C24" s="1"/>
      <c r="D24" s="1" t="s">
        <v>2</v>
      </c>
      <c r="E24" s="1"/>
      <c r="F24" s="2">
        <v>44539</v>
      </c>
      <c r="G24" s="1"/>
    </row>
    <row r="25" spans="1:7" x14ac:dyDescent="0.25">
      <c r="A25" s="1"/>
      <c r="B25" s="1" t="s">
        <v>65</v>
      </c>
      <c r="C25" s="1"/>
      <c r="D25" s="1" t="s">
        <v>2</v>
      </c>
      <c r="E25" s="1"/>
      <c r="F25" s="2">
        <v>44540</v>
      </c>
      <c r="G25" s="1"/>
    </row>
    <row r="26" spans="1:7" x14ac:dyDescent="0.25">
      <c r="A26" s="1"/>
      <c r="B26" s="1" t="s">
        <v>66</v>
      </c>
      <c r="C26" s="1"/>
      <c r="D26" s="1" t="s">
        <v>2</v>
      </c>
      <c r="E26" s="1"/>
      <c r="F26" s="2">
        <v>44543</v>
      </c>
      <c r="G26" s="1"/>
    </row>
    <row r="27" spans="1:7" ht="15.75" thickBot="1" x14ac:dyDescent="0.3">
      <c r="A27" s="10"/>
      <c r="B27" s="1"/>
      <c r="C27" s="1"/>
      <c r="D27" s="1"/>
      <c r="E27" s="1"/>
      <c r="F27" s="2"/>
      <c r="G27" s="1"/>
    </row>
    <row r="28" spans="1:7" ht="15.75" thickBot="1" x14ac:dyDescent="0.3">
      <c r="A28" s="13" t="s">
        <v>51</v>
      </c>
      <c r="B28" s="45" t="s">
        <v>41</v>
      </c>
      <c r="C28" s="1"/>
      <c r="D28" s="3" t="s">
        <v>2</v>
      </c>
      <c r="E28" s="1"/>
      <c r="F28" s="2">
        <v>44532</v>
      </c>
      <c r="G28" s="1"/>
    </row>
    <row r="29" spans="1:7" x14ac:dyDescent="0.25">
      <c r="A29" s="11"/>
      <c r="B29" s="3" t="s">
        <v>54</v>
      </c>
      <c r="C29" s="1" t="s">
        <v>53</v>
      </c>
      <c r="D29" s="3" t="s">
        <v>2</v>
      </c>
      <c r="E29" s="1"/>
      <c r="F29" s="2">
        <v>44531</v>
      </c>
      <c r="G29" s="1"/>
    </row>
    <row r="30" spans="1:7" x14ac:dyDescent="0.25">
      <c r="A30" s="1"/>
      <c r="B30" s="3" t="s">
        <v>46</v>
      </c>
      <c r="C30" s="1"/>
      <c r="D30" s="3" t="s">
        <v>2</v>
      </c>
      <c r="E30" s="1"/>
      <c r="F30" s="2">
        <v>44532</v>
      </c>
      <c r="G30" s="1"/>
    </row>
    <row r="31" spans="1:7" x14ac:dyDescent="0.25">
      <c r="A31" s="1"/>
      <c r="B31" s="3" t="s">
        <v>63</v>
      </c>
      <c r="C31" s="1"/>
      <c r="D31" s="3" t="s">
        <v>2</v>
      </c>
      <c r="E31" s="1"/>
      <c r="F31" s="2">
        <v>44539</v>
      </c>
      <c r="G31" s="1"/>
    </row>
    <row r="32" spans="1:7" x14ac:dyDescent="0.25">
      <c r="A32" s="1"/>
      <c r="B32" s="3" t="s">
        <v>47</v>
      </c>
      <c r="C32" s="1" t="s">
        <v>53</v>
      </c>
      <c r="D32" s="3" t="s">
        <v>2</v>
      </c>
      <c r="E32" s="1"/>
      <c r="F32" s="2">
        <v>44635</v>
      </c>
      <c r="G32" s="1"/>
    </row>
    <row r="33" spans="1:7" x14ac:dyDescent="0.25">
      <c r="A33" s="1"/>
      <c r="B33" s="3" t="s">
        <v>3</v>
      </c>
      <c r="C33" s="1"/>
      <c r="D33" s="3" t="s">
        <v>2</v>
      </c>
      <c r="E33" s="1"/>
      <c r="F33" s="2">
        <v>44634</v>
      </c>
      <c r="G33" s="1"/>
    </row>
    <row r="34" spans="1:7" ht="15.75" thickBot="1" x14ac:dyDescent="0.3">
      <c r="A34" s="10"/>
      <c r="B34" s="3" t="s">
        <v>48</v>
      </c>
      <c r="C34" s="1"/>
      <c r="D34" s="3" t="s">
        <v>2</v>
      </c>
      <c r="E34" s="1"/>
      <c r="F34" s="1" t="s">
        <v>52</v>
      </c>
      <c r="G34" s="1"/>
    </row>
    <row r="35" spans="1:7" ht="15.75" thickBot="1" x14ac:dyDescent="0.3">
      <c r="A35" s="13" t="s">
        <v>93</v>
      </c>
      <c r="B35" s="45" t="s">
        <v>94</v>
      </c>
      <c r="C35" s="1"/>
      <c r="D35" s="3" t="s">
        <v>2</v>
      </c>
      <c r="E35" s="1"/>
      <c r="F35" s="2">
        <v>44727</v>
      </c>
      <c r="G35" s="1"/>
    </row>
    <row r="36" spans="1:7" ht="15.75" thickBot="1" x14ac:dyDescent="0.3">
      <c r="A36" s="44"/>
      <c r="B36" s="3" t="s">
        <v>95</v>
      </c>
      <c r="C36" s="1"/>
      <c r="D36" s="3" t="s">
        <v>2</v>
      </c>
      <c r="E36" s="1"/>
      <c r="F36" s="2">
        <v>44727</v>
      </c>
      <c r="G36" s="1"/>
    </row>
    <row r="37" spans="1:7" ht="15.75" thickBot="1" x14ac:dyDescent="0.3">
      <c r="A37" s="13" t="s">
        <v>96</v>
      </c>
      <c r="B37" s="45" t="s">
        <v>97</v>
      </c>
      <c r="C37" s="1"/>
      <c r="D37" s="3" t="s">
        <v>2</v>
      </c>
      <c r="E37" s="1"/>
      <c r="F37" s="2">
        <v>44734</v>
      </c>
      <c r="G37" s="1"/>
    </row>
    <row r="38" spans="1:7" s="18" customFormat="1" ht="15.75" thickBot="1" x14ac:dyDescent="0.3">
      <c r="A38" s="47"/>
      <c r="B38" s="17" t="s">
        <v>98</v>
      </c>
      <c r="C38" s="17"/>
      <c r="D38" s="17" t="s">
        <v>2</v>
      </c>
      <c r="E38" s="17"/>
      <c r="F38" s="19">
        <v>44746</v>
      </c>
      <c r="G38" s="17"/>
    </row>
    <row r="39" spans="1:7" s="16" customFormat="1" ht="15.75" thickBot="1" x14ac:dyDescent="0.3">
      <c r="A39" s="48" t="s">
        <v>100</v>
      </c>
      <c r="B39" s="46" t="s">
        <v>99</v>
      </c>
      <c r="C39" s="14"/>
      <c r="D39" s="14" t="s">
        <v>87</v>
      </c>
      <c r="E39" s="14"/>
      <c r="F39" s="15">
        <v>44805</v>
      </c>
      <c r="G39" s="14"/>
    </row>
    <row r="40" spans="1:7" s="16" customFormat="1" ht="15.75" thickBot="1" x14ac:dyDescent="0.3">
      <c r="A40" s="48" t="s">
        <v>156</v>
      </c>
      <c r="B40" s="46"/>
      <c r="C40" s="14"/>
      <c r="D40" s="14" t="s">
        <v>101</v>
      </c>
      <c r="E40" s="14"/>
      <c r="F40" s="14"/>
      <c r="G40" s="14"/>
    </row>
    <row r="41" spans="1:7" s="16" customFormat="1" ht="15.75" thickBot="1" x14ac:dyDescent="0.3">
      <c r="A41" s="48" t="s">
        <v>157</v>
      </c>
      <c r="B41" s="46"/>
      <c r="C41" s="14"/>
      <c r="D41" s="14" t="s">
        <v>101</v>
      </c>
      <c r="E41" s="14"/>
      <c r="F41" s="14"/>
      <c r="G41" s="14"/>
    </row>
  </sheetData>
  <mergeCells count="1">
    <mergeCell ref="A2:F2"/>
  </mergeCells>
  <conditionalFormatting sqref="D1:D1048576">
    <cfRule type="cellIs" dxfId="0" priority="1" operator="equal">
      <formula>"Completed"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showGridLines="0" workbookViewId="0"/>
  </sheetViews>
  <sheetFormatPr defaultRowHeight="15" x14ac:dyDescent="0.25"/>
  <cols>
    <col min="1" max="1" width="17.85546875" customWidth="1"/>
    <col min="2" max="2" width="26.140625" customWidth="1"/>
    <col min="3" max="3" width="37.5703125" customWidth="1"/>
  </cols>
  <sheetData>
    <row r="1" spans="1:3" x14ac:dyDescent="0.25">
      <c r="A1" s="4" t="s">
        <v>58</v>
      </c>
      <c r="B1" s="4" t="s">
        <v>61</v>
      </c>
      <c r="C1" s="5" t="s">
        <v>59</v>
      </c>
    </row>
    <row r="2" spans="1:3" x14ac:dyDescent="0.25">
      <c r="A2" s="1" t="s">
        <v>55</v>
      </c>
      <c r="B2" s="1" t="s">
        <v>62</v>
      </c>
      <c r="C2" s="6"/>
    </row>
    <row r="3" spans="1:3" x14ac:dyDescent="0.25">
      <c r="A3" s="1" t="s">
        <v>56</v>
      </c>
      <c r="B3" s="1" t="s">
        <v>62</v>
      </c>
      <c r="C3" s="1" t="s">
        <v>64</v>
      </c>
    </row>
    <row r="4" spans="1:3" x14ac:dyDescent="0.25">
      <c r="A4" s="1" t="s">
        <v>67</v>
      </c>
      <c r="B4" s="1" t="s">
        <v>68</v>
      </c>
      <c r="C4" s="1" t="s">
        <v>69</v>
      </c>
    </row>
    <row r="5" spans="1:3" x14ac:dyDescent="0.25">
      <c r="A5" s="1" t="s">
        <v>57</v>
      </c>
      <c r="B5" s="1" t="s">
        <v>160</v>
      </c>
      <c r="C5" s="1" t="s">
        <v>60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showGridLines="0" workbookViewId="0"/>
  </sheetViews>
  <sheetFormatPr defaultRowHeight="15" x14ac:dyDescent="0.25"/>
  <cols>
    <col min="1" max="1" width="16.7109375" customWidth="1"/>
    <col min="2" max="2" width="29.28515625" customWidth="1"/>
    <col min="3" max="3" width="26.85546875" customWidth="1"/>
  </cols>
  <sheetData>
    <row r="3" spans="1:3" x14ac:dyDescent="0.25">
      <c r="A3" s="7" t="s">
        <v>70</v>
      </c>
      <c r="B3" s="7" t="s">
        <v>83</v>
      </c>
      <c r="C3" s="7" t="s">
        <v>81</v>
      </c>
    </row>
    <row r="4" spans="1:3" x14ac:dyDescent="0.25">
      <c r="A4" s="1"/>
      <c r="B4" s="1"/>
      <c r="C4" s="1"/>
    </row>
    <row r="5" spans="1:3" x14ac:dyDescent="0.25">
      <c r="A5" s="9" t="s">
        <v>71</v>
      </c>
      <c r="B5" s="1" t="s">
        <v>72</v>
      </c>
      <c r="C5" s="102" t="s">
        <v>82</v>
      </c>
    </row>
    <row r="6" spans="1:3" x14ac:dyDescent="0.25">
      <c r="A6" s="1"/>
      <c r="B6" s="1" t="s">
        <v>73</v>
      </c>
      <c r="C6" s="102"/>
    </row>
    <row r="7" spans="1:3" x14ac:dyDescent="0.25">
      <c r="A7" s="1"/>
      <c r="B7" s="1" t="s">
        <v>74</v>
      </c>
      <c r="C7" s="102"/>
    </row>
    <row r="8" spans="1:3" x14ac:dyDescent="0.25">
      <c r="A8" s="1"/>
      <c r="B8" s="1" t="s">
        <v>75</v>
      </c>
      <c r="C8" s="102"/>
    </row>
    <row r="9" spans="1:3" x14ac:dyDescent="0.25">
      <c r="A9" s="1"/>
      <c r="B9" s="1"/>
      <c r="C9" s="1"/>
    </row>
    <row r="10" spans="1:3" x14ac:dyDescent="0.25">
      <c r="A10" s="9" t="s">
        <v>76</v>
      </c>
      <c r="B10" s="1" t="s">
        <v>77</v>
      </c>
      <c r="C10" s="103"/>
    </row>
    <row r="11" spans="1:3" x14ac:dyDescent="0.25">
      <c r="A11" s="1"/>
      <c r="B11" s="1"/>
      <c r="C11" s="104"/>
    </row>
    <row r="12" spans="1:3" x14ac:dyDescent="0.25">
      <c r="A12" s="1"/>
      <c r="B12" s="1"/>
      <c r="C12" s="8"/>
    </row>
    <row r="13" spans="1:3" x14ac:dyDescent="0.25">
      <c r="A13" s="9" t="s">
        <v>78</v>
      </c>
      <c r="B13" s="1"/>
      <c r="C13" s="1"/>
    </row>
    <row r="14" spans="1:3" x14ac:dyDescent="0.25">
      <c r="A14" s="1"/>
      <c r="B14" s="1" t="s">
        <v>79</v>
      </c>
      <c r="C14" s="102" t="s">
        <v>57</v>
      </c>
    </row>
    <row r="15" spans="1:3" x14ac:dyDescent="0.25">
      <c r="A15" s="1"/>
      <c r="B15" s="1" t="s">
        <v>84</v>
      </c>
      <c r="C15" s="102"/>
    </row>
    <row r="16" spans="1:3" x14ac:dyDescent="0.25">
      <c r="A16" s="1"/>
      <c r="B16" s="1" t="s">
        <v>85</v>
      </c>
      <c r="C16" s="102"/>
    </row>
    <row r="17" spans="1:3" x14ac:dyDescent="0.25">
      <c r="A17" s="1"/>
      <c r="B17" s="1" t="s">
        <v>86</v>
      </c>
      <c r="C17" s="102"/>
    </row>
    <row r="18" spans="1:3" x14ac:dyDescent="0.25">
      <c r="A18" s="1"/>
      <c r="B18" s="1" t="s">
        <v>80</v>
      </c>
      <c r="C18" s="102"/>
    </row>
  </sheetData>
  <dataConsolidate/>
  <mergeCells count="3">
    <mergeCell ref="C5:C8"/>
    <mergeCell ref="C14:C18"/>
    <mergeCell ref="C10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Admin Panel</vt:lpstr>
      <vt:lpstr>Agent Panel</vt:lpstr>
      <vt:lpstr>Telephony</vt:lpstr>
      <vt:lpstr>Team Member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Anand</dc:creator>
  <cp:lastModifiedBy>Ravinder Kaur Khakharu</cp:lastModifiedBy>
  <dcterms:created xsi:type="dcterms:W3CDTF">2021-11-23T04:11:21Z</dcterms:created>
  <dcterms:modified xsi:type="dcterms:W3CDTF">2022-09-02T09:49:31Z</dcterms:modified>
</cp:coreProperties>
</file>