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sp\Desktop\Rutgers_DataScience\Repositories\EXCEL_Data-Modification-and-Analyzation\"/>
    </mc:Choice>
  </mc:AlternateContent>
  <xr:revisionPtr revIDLastSave="0" documentId="13_ncr:1_{9646FC63-5DA2-4D12-B6FD-05F43F9FDE03}" xr6:coauthVersionLast="43" xr6:coauthVersionMax="43" xr10:uidLastSave="{00000000-0000-0000-0000-000000000000}"/>
  <bookViews>
    <workbookView xWindow="-98" yWindow="-98" windowWidth="20715" windowHeight="13276" tabRatio="979" xr2:uid="{00000000-000D-0000-FFFF-FFFF00000000}"/>
  </bookViews>
  <sheets>
    <sheet name="KickStarter Data" sheetId="1" r:id="rId1"/>
    <sheet name="Pivot Table - Category" sheetId="2" r:id="rId2"/>
    <sheet name="Pivot Table - Sub-Category" sheetId="3" r:id="rId3"/>
    <sheet name="Pivot Table - Date Created" sheetId="4" r:id="rId4"/>
    <sheet name="State Based on Goal Amt" sheetId="5" r:id="rId5"/>
  </sheet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<sst xmlns="http://schemas.openxmlformats.org/spreadsheetml/2006/main" count="24791" uniqueCount="8370">
  <si>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</si>
  <si>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</si>
  <si>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</si>
  <si>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</si>
  <si>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</si>
  <si>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</si>
  <si>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</si>
  <si>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</si>
  <si>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</si>
  <si>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</si>
  <si>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</si>
  <si>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</si>
  <si>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</si>
  <si>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</si>
  <si>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</si>
  <si>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</si>
  <si>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</si>
  <si>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</si>
  <si>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</si>
  <si>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</si>
  <si>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</si>
  <si>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</si>
  <si>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</si>
  <si>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</si>
  <si>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</si>
  <si>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</si>
  <si>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</si>
  <si>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</si>
  <si>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</si>
  <si>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</si>
  <si>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</si>
  <si>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</si>
  <si>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</si>
  <si>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</si>
  <si>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</si>
  <si>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</si>
  <si>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</si>
  <si>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</si>
  <si>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</si>
  <si>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</si>
  <si>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</si>
  <si>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</si>
  <si>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</si>
  <si>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</si>
  <si>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</si>
  <si>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</si>
  <si>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</si>
  <si>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</si>
  <si>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</si>
  <si>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</si>
  <si>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</si>
  <si>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</si>
  <si>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</si>
  <si>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</si>
  <si>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</si>
  <si>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</si>
  <si>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</si>
  <si>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</si>
  <si>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</si>
  <si>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</si>
  <si>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</si>
  <si>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</si>
  <si>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</si>
  <si>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</si>
  <si>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</si>
  <si>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</si>
  <si>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</si>
  <si>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</si>
  <si>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</si>
  <si>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</si>
  <si>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</si>
  <si>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</si>
  <si>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</si>
  <si>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</si>
  <si>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</si>
  <si>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</si>
  <si>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</si>
  <si>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</si>
  <si>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</si>
  <si>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</si>
  <si>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</si>
  <si>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</si>
  <si>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</si>
  <si>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</si>
  <si>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</si>
  <si>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</si>
  <si>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</si>
  <si>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</si>
  <si>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</si>
  <si>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</si>
  <si>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</si>
  <si>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</si>
  <si>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</si>
  <si>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</si>
  <si>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</si>
  <si>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</si>
  <si>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</si>
  <si>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</si>
  <si>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</si>
  <si>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</si>
  <si>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</si>
  <si>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</si>
  <si>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</si>
  <si>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</si>
  <si>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</si>
  <si>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</si>
  <si>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</si>
  <si>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</si>
  <si>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</si>
  <si>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</si>
  <si>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</si>
  <si>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</si>
  <si>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</si>
  <si>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</si>
  <si>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</si>
  <si>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</si>
  <si>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</si>
  <si>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</si>
  <si>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</si>
  <si>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</si>
  <si>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</si>
  <si>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</si>
  <si>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</si>
  <si>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</si>
  <si>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</si>
  <si>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</si>
  <si>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</si>
  <si>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</si>
  <si>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</si>
  <si>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</si>
  <si>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</si>
  <si>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</si>
  <si>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</si>
  <si>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</si>
  <si>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</si>
  <si>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</si>
  <si>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</si>
  <si>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</si>
  <si>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</si>
  <si>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</si>
  <si>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</si>
  <si>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</si>
  <si>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</si>
  <si>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</si>
  <si>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</si>
  <si>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</si>
  <si>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</si>
  <si>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</si>
  <si>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</si>
  <si>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</si>
  <si>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</si>
  <si>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</si>
  <si>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</si>
  <si>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</si>
  <si>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</si>
  <si>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</si>
  <si>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</si>
  <si>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</si>
  <si>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</si>
  <si>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</si>
  <si>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</si>
  <si>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</si>
  <si>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</si>
  <si>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</si>
  <si>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</si>
  <si>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</si>
  <si>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</si>
  <si>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</si>
  <si>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</si>
  <si>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</si>
  <si>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</si>
  <si>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</si>
  <si>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</si>
  <si>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</si>
  <si>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</si>
  <si>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</si>
  <si>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</si>
  <si>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</si>
  <si>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</si>
  <si>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</si>
  <si>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</si>
  <si>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</si>
  <si>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</si>
  <si>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</si>
  <si>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</si>
  <si>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</si>
  <si>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</si>
  <si>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</si>
  <si>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</si>
  <si>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</si>
  <si>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</si>
  <si>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</si>
  <si>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</si>
  <si>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</si>
  <si>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</si>
  <si>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</si>
  <si>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</si>
  <si>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</si>
  <si>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</si>
  <si>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</si>
  <si>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</si>
  <si>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</si>
  <si>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</si>
  <si>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</si>
  <si>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</si>
  <si>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</si>
  <si>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</si>
  <si>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</si>
  <si>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</si>
  <si>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</si>
  <si>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</si>
  <si>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</si>
  <si>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</si>
  <si>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</si>
  <si>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</si>
  <si>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</si>
  <si>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</si>
  <si>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</si>
  <si>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</si>
  <si>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</si>
  <si>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</si>
  <si>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</si>
  <si>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</si>
  <si>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</si>
  <si>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</si>
  <si>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</si>
  <si>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</si>
  <si>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</si>
  <si>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</si>
  <si>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</si>
  <si>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</si>
  <si>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</si>
  <si>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</si>
  <si>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</si>
  <si>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</si>
  <si>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</si>
  <si>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</si>
  <si>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</si>
  <si>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</si>
  <si>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</si>
  <si>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</si>
  <si>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</si>
  <si>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</si>
  <si>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</si>
  <si>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</si>
  <si>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</si>
  <si>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</si>
  <si>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</si>
  <si>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</si>
  <si>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</si>
  <si>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</si>
  <si>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</si>
  <si>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</si>
  <si>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</si>
  <si>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</si>
  <si>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</si>
  <si>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</si>
  <si>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</si>
  <si>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</si>
  <si>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</si>
  <si>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</si>
  <si>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</si>
  <si>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</si>
  <si>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</si>
  <si>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</si>
  <si>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</si>
  <si>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</si>
  <si>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</si>
  <si>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</si>
  <si>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</si>
  <si>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</si>
  <si>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</si>
  <si>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</si>
  <si>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</si>
  <si>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</si>
  <si>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</si>
  <si>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</si>
  <si>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</si>
  <si>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</si>
  <si>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</si>
  <si>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</si>
  <si>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</si>
  <si>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</si>
  <si>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</si>
  <si>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</si>
  <si>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</si>
  <si>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</si>
  <si>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</si>
  <si>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</si>
  <si>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</si>
  <si>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</si>
  <si>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</si>
  <si>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</si>
  <si>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</si>
  <si>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</si>
  <si>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</si>
  <si>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</si>
  <si>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</si>
  <si>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</si>
  <si>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</si>
  <si>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</si>
  <si>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</si>
  <si>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</si>
  <si>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</si>
  <si>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</si>
  <si>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</si>
  <si>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</si>
  <si>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</si>
  <si>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</si>
  <si>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</si>
  <si>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</si>
  <si>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</si>
  <si>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</si>
  <si>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</si>
  <si>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</si>
  <si>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</si>
  <si>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</si>
  <si>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</si>
  <si>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</si>
  <si>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</si>
  <si>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</si>
  <si>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</si>
  <si>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</si>
  <si>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</si>
  <si>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</si>
  <si>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</si>
  <si>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</si>
  <si>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</si>
  <si>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</si>
  <si>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</si>
  <si>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</si>
  <si>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</si>
  <si>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</si>
  <si>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</si>
  <si>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</si>
  <si>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</si>
  <si>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</si>
  <si>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</si>
  <si>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</si>
  <si>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</si>
  <si>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</si>
  <si>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</si>
  <si>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</si>
  <si>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</si>
  <si>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</si>
  <si>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</si>
  <si>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</si>
  <si>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</si>
  <si>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</si>
  <si>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</si>
  <si>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</si>
  <si>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</si>
  <si>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</si>
  <si>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</si>
  <si>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</si>
  <si>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</si>
  <si>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</si>
  <si>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</si>
  <si>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</si>
  <si>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</si>
  <si>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</si>
  <si>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</si>
  <si>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</si>
  <si>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</si>
  <si>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</si>
  <si>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</si>
  <si>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</si>
  <si>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</si>
  <si>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</si>
  <si>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</si>
  <si>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</si>
  <si>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</si>
  <si>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</si>
  <si>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</si>
  <si>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</si>
  <si>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</si>
  <si>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</si>
  <si>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</si>
  <si>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</si>
  <si>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</si>
  <si>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</si>
  <si>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</si>
  <si>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</si>
  <si>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</si>
  <si>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</si>
  <si>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</si>
  <si>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</si>
  <si>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</si>
  <si>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</si>
  <si>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</si>
  <si>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</si>
  <si>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</si>
  <si>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</si>
  <si>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</si>
  <si>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</si>
  <si>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</si>
  <si>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</si>
  <si>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</si>
  <si>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</si>
  <si>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</si>
  <si>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</si>
  <si>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</si>
  <si>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</si>
  <si>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</si>
  <si>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</si>
  <si>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</si>
  <si>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</si>
  <si>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</si>
  <si>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</si>
  <si>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</si>
  <si>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</si>
  <si>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</si>
  <si>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</si>
  <si>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</si>
  <si>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</si>
  <si>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</si>
  <si>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</si>
  <si>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</si>
  <si>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</si>
  <si>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</si>
  <si>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</si>
  <si>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</si>
  <si>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</si>
  <si>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</si>
  <si>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</si>
  <si>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</si>
  <si>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</si>
  <si>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</si>
  <si>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</si>
  <si>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</si>
  <si>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</si>
  <si>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</si>
  <si>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</si>
  <si>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</si>
  <si>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</si>
  <si>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</si>
  <si>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</si>
  <si>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</si>
  <si>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</si>
  <si>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</si>
  <si>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</si>
  <si>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</si>
  <si>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</si>
  <si>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</si>
  <si>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</si>
  <si>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</si>
  <si>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</si>
  <si>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</si>
  <si>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</si>
  <si>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</si>
  <si>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</si>
  <si>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</si>
  <si>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</si>
  <si>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</si>
  <si>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</si>
  <si>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</si>
  <si>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</si>
  <si>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</si>
  <si>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</si>
  <si>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</si>
  <si>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</si>
  <si>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</si>
  <si>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</si>
  <si>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</si>
  <si>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</si>
  <si>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</si>
  <si>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</si>
  <si>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</si>
  <si>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</si>
  <si>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</si>
  <si>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</si>
  <si>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</si>
  <si>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</si>
  <si>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</si>
  <si>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</si>
  <si>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</si>
  <si>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</si>
  <si>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</si>
  <si>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</si>
  <si>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</si>
  <si>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</si>
  <si>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</si>
  <si>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</si>
  <si>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</si>
  <si>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</si>
  <si>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</si>
  <si>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</si>
  <si>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</si>
  <si>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</si>
  <si>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</si>
  <si>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</si>
  <si>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</si>
  <si>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</si>
  <si>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</si>
  <si>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</si>
  <si>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</si>
  <si>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</si>
  <si>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</si>
  <si>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</si>
  <si>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</si>
  <si>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</si>
  <si>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</si>
  <si>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</si>
  <si>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</si>
  <si>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</si>
  <si>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</si>
  <si>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</si>
  <si>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</si>
  <si>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</si>
  <si>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</si>
  <si>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</si>
  <si>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</si>
  <si>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</si>
  <si>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</si>
  <si>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</si>
  <si>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</si>
  <si>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</si>
  <si>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</si>
  <si>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</si>
  <si>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</si>
  <si>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</si>
  <si>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</si>
  <si>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</si>
  <si>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</si>
  <si>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</si>
  <si>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</si>
  <si>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</si>
  <si>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</si>
  <si>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</si>
  <si>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</si>
  <si>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</si>
  <si>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</si>
  <si>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</si>
  <si>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</si>
  <si>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</si>
  <si>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</si>
  <si>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</si>
  <si>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</si>
  <si>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</si>
  <si>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</si>
  <si>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</si>
  <si>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</si>
  <si>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</si>
  <si>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</si>
  <si>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</si>
  <si>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</si>
  <si>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</si>
  <si>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</si>
  <si>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</si>
  <si>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</si>
  <si>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</si>
  <si>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</si>
  <si>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</si>
  <si>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</si>
  <si>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</si>
  <si>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</si>
  <si>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</si>
  <si>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</si>
  <si>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</si>
  <si>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</si>
  <si>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</si>
  <si>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</si>
  <si>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</si>
  <si>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</si>
  <si>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</si>
  <si>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</si>
  <si>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</si>
  <si>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</si>
  <si>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</si>
  <si>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</si>
  <si>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</si>
  <si>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</si>
  <si>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</si>
  <si>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</si>
  <si>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</si>
  <si>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</si>
  <si>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</si>
  <si>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</si>
  <si>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</si>
  <si>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</si>
  <si>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</si>
  <si>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</si>
  <si>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</si>
  <si>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</si>
  <si>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</si>
  <si>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</si>
  <si>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</si>
  <si>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</si>
  <si>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</si>
  <si>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</si>
  <si>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</si>
  <si>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</si>
  <si>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</si>
  <si>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</si>
  <si>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</si>
  <si>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</si>
  <si>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</si>
  <si>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</si>
  <si>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</si>
  <si>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</si>
  <si>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</si>
  <si>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</si>
  <si>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</si>
  <si>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</si>
  <si>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</si>
  <si>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</si>
  <si>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</si>
  <si>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</si>
  <si>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</si>
  <si>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</si>
  <si>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</si>
  <si>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</si>
  <si>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</si>
  <si>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</si>
  <si>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</si>
  <si>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</si>
  <si>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</si>
  <si>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</si>
  <si>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</si>
  <si>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</si>
  <si>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</si>
  <si>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</si>
  <si>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</si>
  <si>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</si>
  <si>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</si>
  <si>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</si>
  <si>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</si>
  <si>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</si>
  <si>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</si>
  <si>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</si>
  <si>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</si>
  <si>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</si>
  <si>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</si>
  <si>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</si>
  <si>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</si>
  <si>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</si>
  <si>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</si>
  <si>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</si>
  <si>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</si>
  <si>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</si>
  <si>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</si>
  <si>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</si>
  <si>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</si>
  <si>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</si>
  <si>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</si>
  <si>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</si>
  <si>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</si>
  <si>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</si>
  <si>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</si>
  <si>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</si>
  <si>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</si>
  <si>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</si>
  <si>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</si>
  <si>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</si>
  <si>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</si>
  <si>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</si>
  <si>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</si>
  <si>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</si>
  <si>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</si>
  <si>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</si>
  <si>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</si>
  <si>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</si>
  <si>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</si>
  <si>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</si>
  <si>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</si>
  <si>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</si>
  <si>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</si>
  <si>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</si>
  <si>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</si>
  <si>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</si>
  <si>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</si>
  <si>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</si>
  <si>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</si>
  <si>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</si>
  <si>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</si>
  <si>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</si>
  <si>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</si>
  <si>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</si>
  <si>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</si>
  <si>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</si>
  <si>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</si>
  <si>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</si>
  <si>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</si>
  <si>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</si>
  <si>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</si>
  <si>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</si>
  <si>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</si>
  <si>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</si>
  <si>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</si>
  <si>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</si>
  <si>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</si>
  <si>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</si>
  <si>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</si>
  <si>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</si>
  <si>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</si>
  <si>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</si>
  <si>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</si>
  <si>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</si>
  <si>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</si>
  <si>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</si>
  <si>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</si>
  <si>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</si>
  <si>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</si>
  <si>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</si>
  <si>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</si>
  <si>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</si>
  <si>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</si>
  <si>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</si>
  <si>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</si>
  <si>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</si>
  <si>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</si>
  <si>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</si>
  <si>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</si>
  <si>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</si>
  <si>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</si>
  <si>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</si>
  <si>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</si>
  <si>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</si>
  <si>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</si>
  <si>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</si>
  <si>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</si>
  <si>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</si>
  <si>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</si>
  <si>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</si>
  <si>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</si>
  <si>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</si>
  <si>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</si>
  <si>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</si>
  <si>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</si>
  <si>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</si>
  <si>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</si>
  <si>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</si>
  <si>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</si>
  <si>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</si>
  <si>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</si>
  <si>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</si>
  <si>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</si>
  <si>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</si>
  <si>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</si>
  <si>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</si>
  <si>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</si>
  <si>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</si>
  <si>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</si>
  <si>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</si>
  <si>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</si>
  <si>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</si>
  <si>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</si>
  <si>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</si>
  <si>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</si>
  <si>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</si>
  <si>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</si>
  <si>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</si>
  <si>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</si>
  <si>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</si>
  <si>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</si>
  <si>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</si>
  <si>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</si>
  <si>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</si>
  <si>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</si>
  <si>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</si>
  <si>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</si>
  <si>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</si>
  <si>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</si>
  <si>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</si>
  <si>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</si>
  <si>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</si>
  <si>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</si>
  <si>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</si>
  <si>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</si>
  <si>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</si>
  <si>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</si>
  <si>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</si>
  <si>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</si>
  <si>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</si>
  <si>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</si>
  <si>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</si>
  <si>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</si>
  <si>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</si>
  <si>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</si>
  <si>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</si>
  <si>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</si>
  <si>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</si>
  <si>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</si>
  <si>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</si>
  <si>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</si>
  <si>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</si>
  <si>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</si>
  <si>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</si>
  <si>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</si>
  <si>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</si>
  <si>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</si>
  <si>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</si>
  <si>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</si>
  <si>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</si>
  <si>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</si>
  <si>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</si>
  <si>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</si>
  <si>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</si>
  <si>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</si>
  <si>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</si>
  <si>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</si>
  <si>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</si>
  <si>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</si>
  <si>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</si>
  <si>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</si>
  <si>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</si>
  <si>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</si>
  <si>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</si>
  <si>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</si>
  <si>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</si>
  <si>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</si>
  <si>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</si>
  <si>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</si>
  <si>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</si>
  <si>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</si>
  <si>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</si>
  <si>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</si>
  <si>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</si>
  <si>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</si>
  <si>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</si>
  <si>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</si>
  <si>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</si>
  <si>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</si>
  <si>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</si>
  <si>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</si>
  <si>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</si>
  <si>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</si>
  <si>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</si>
  <si>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</si>
  <si>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</si>
  <si>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</si>
  <si>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</si>
  <si>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</si>
  <si>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</si>
  <si>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</si>
  <si>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</si>
  <si>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</si>
  <si>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</si>
  <si>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</si>
  <si>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</si>
  <si>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</si>
  <si>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</si>
  <si>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</si>
  <si>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</si>
  <si>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</si>
  <si>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</si>
  <si>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</si>
  <si>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</si>
  <si>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</si>
  <si>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</si>
  <si>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</si>
  <si>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</si>
  <si>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</si>
  <si>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</si>
  <si>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</si>
  <si>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</si>
  <si>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</si>
  <si>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</si>
  <si>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</si>
  <si>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</si>
  <si>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</si>
  <si>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</si>
  <si>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</si>
  <si>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</si>
  <si>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</si>
  <si>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</si>
  <si>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</si>
  <si>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</si>
  <si>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</si>
  <si>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</si>
  <si>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</si>
  <si>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</si>
  <si>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</si>
  <si>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</si>
  <si>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</si>
  <si>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</si>
  <si>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</si>
  <si>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</si>
  <si>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</si>
  <si>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</si>
  <si>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</si>
  <si>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</si>
  <si>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</si>
  <si>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</si>
  <si>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</si>
  <si>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</si>
  <si>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</si>
  <si>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</si>
  <si>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</si>
  <si>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</si>
  <si>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</si>
  <si>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</si>
  <si>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</si>
  <si>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</si>
  <si>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</si>
  <si>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</si>
  <si>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</si>
  <si>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</si>
  <si>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</si>
  <si>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</si>
  <si>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</si>
  <si>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</si>
  <si>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</si>
  <si>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</si>
  <si>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</si>
  <si>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</si>
  <si>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</si>
  <si>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</si>
  <si>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</si>
  <si>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</si>
  <si>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</si>
  <si>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</si>
  <si>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</si>
  <si>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</si>
  <si>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</si>
  <si>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</si>
  <si>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</si>
  <si>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</si>
  <si>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</si>
  <si>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</si>
  <si>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</si>
  <si>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</si>
  <si>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</si>
  <si>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</si>
  <si>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</si>
  <si>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</si>
  <si>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</si>
  <si>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</si>
  <si>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</si>
  <si>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</si>
  <si>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</si>
  <si>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</si>
  <si>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</si>
  <si>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</si>
  <si>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</si>
  <si>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</si>
  <si>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</si>
  <si>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</si>
  <si>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</si>
  <si>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</si>
  <si>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</si>
  <si>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</si>
  <si>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</si>
  <si>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</si>
  <si>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</si>
  <si>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</si>
  <si>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</si>
  <si>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</si>
  <si>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</si>
  <si>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</si>
  <si>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</si>
  <si>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</si>
  <si>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</si>
  <si>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</si>
  <si>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</si>
  <si>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</si>
  <si>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</si>
  <si>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</si>
  <si>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</si>
  <si>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</si>
  <si>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</si>
  <si>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</si>
  <si>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</si>
  <si>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</si>
  <si>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</si>
  <si>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</si>
  <si>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</si>
  <si>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</si>
  <si>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</si>
  <si>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</si>
  <si>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</si>
  <si>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</si>
  <si>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</si>
  <si>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</si>
  <si>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</si>
  <si>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</si>
  <si>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</si>
  <si>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</si>
  <si>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</si>
  <si>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</si>
  <si>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</si>
  <si>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</si>
  <si>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</si>
  <si>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</si>
  <si>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</si>
  <si>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</si>
  <si>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</si>
  <si>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</si>
  <si>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</si>
  <si>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</si>
  <si>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</si>
  <si>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</si>
  <si>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</si>
  <si>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</si>
  <si>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</si>
  <si>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</si>
  <si>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</si>
  <si>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</si>
  <si>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</si>
  <si>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</si>
  <si>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</si>
  <si>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</si>
  <si>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</si>
  <si>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</si>
  <si>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</si>
  <si>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</si>
  <si>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</si>
  <si>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</si>
  <si>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</si>
  <si>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</si>
  <si>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</si>
  <si>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</si>
  <si>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</si>
  <si>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</si>
  <si>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</si>
  <si>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</si>
  <si>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</si>
  <si>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</si>
  <si>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</si>
  <si>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</si>
  <si>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</si>
  <si>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</si>
  <si>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</si>
  <si>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</si>
  <si>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</si>
  <si>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</si>
  <si>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</si>
  <si>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</si>
  <si>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</si>
  <si>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</si>
  <si>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</si>
  <si>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</si>
  <si>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</si>
  <si>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</si>
  <si>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</si>
  <si>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</si>
  <si>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</si>
  <si>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</si>
  <si>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</si>
  <si>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</si>
  <si>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</si>
  <si>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</si>
  <si>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</si>
  <si>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</si>
  <si>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</si>
  <si>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</si>
  <si>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</si>
  <si>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</si>
  <si>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</si>
  <si>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</si>
  <si>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</si>
  <si>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</si>
  <si>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</si>
  <si>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</si>
  <si>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</si>
  <si>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</si>
  <si>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</si>
  <si>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</si>
  <si>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</si>
  <si>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</si>
  <si>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</si>
  <si>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</si>
  <si>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</si>
  <si>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</si>
  <si>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</si>
  <si>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</si>
  <si>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</si>
  <si>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</si>
  <si>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</si>
  <si>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</si>
  <si>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</si>
  <si>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</si>
  <si>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</si>
  <si>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</si>
  <si>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</si>
  <si>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</si>
  <si>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</si>
  <si>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</si>
  <si>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</si>
  <si>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</si>
  <si>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</si>
  <si>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</si>
  <si>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</si>
  <si>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</si>
  <si>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</si>
  <si>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</si>
  <si>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</si>
  <si>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</si>
  <si>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</si>
  <si>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</si>
  <si>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</si>
  <si>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</si>
  <si>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</si>
  <si>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</si>
  <si>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</si>
  <si>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</si>
  <si>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</si>
  <si>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</si>
  <si>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</si>
  <si>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</si>
  <si>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</si>
  <si>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</si>
  <si>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</si>
  <si>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</si>
  <si>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</si>
  <si>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</si>
  <si>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</si>
  <si>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</si>
  <si>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</si>
  <si>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</si>
  <si>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</si>
  <si>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</si>
  <si>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</si>
  <si>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</si>
  <si>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</si>
  <si>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</si>
  <si>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</si>
  <si>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</si>
  <si>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</si>
  <si>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</si>
  <si>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</si>
  <si>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</si>
  <si>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</si>
  <si>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</si>
  <si>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</si>
  <si>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</si>
  <si>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</si>
  <si>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</si>
  <si>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</si>
  <si>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</si>
  <si>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</si>
  <si>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</si>
  <si>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</si>
  <si>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</si>
  <si>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</si>
  <si>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</si>
  <si>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</si>
  <si>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</si>
  <si>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</si>
  <si>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</si>
  <si>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</si>
  <si>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</si>
  <si>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</si>
  <si>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</si>
  <si>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</si>
  <si>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</si>
  <si>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</si>
  <si>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</si>
  <si>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</si>
  <si>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</si>
  <si>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</si>
  <si>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</si>
  <si>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</si>
  <si>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</si>
  <si>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</si>
  <si>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</si>
  <si>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</si>
  <si>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</si>
  <si>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</si>
  <si>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</si>
  <si>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</si>
  <si>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</si>
  <si>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</si>
  <si>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</si>
  <si>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</si>
  <si>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</si>
  <si>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</si>
  <si>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</si>
  <si>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</si>
  <si>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</si>
  <si>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</si>
  <si>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</si>
  <si>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</si>
  <si>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</si>
  <si>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</si>
  <si>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</si>
  <si>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</si>
  <si>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</si>
  <si>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</si>
  <si>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</si>
  <si>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</si>
  <si>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</si>
  <si>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</si>
  <si>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</si>
  <si>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</si>
  <si>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</si>
  <si>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</si>
  <si>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</si>
  <si>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</si>
  <si>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</si>
  <si>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</si>
  <si>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</si>
  <si>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</si>
  <si>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</si>
  <si>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</si>
  <si>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</si>
  <si>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</si>
  <si>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</si>
  <si>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</si>
  <si>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</si>
  <si>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</si>
  <si>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</si>
  <si>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</si>
  <si>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</si>
  <si>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</si>
  <si>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</si>
  <si>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</si>
  <si>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</si>
  <si>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</si>
  <si>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</si>
  <si>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</si>
  <si>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</si>
  <si>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</si>
  <si>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</si>
  <si>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</si>
  <si>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</si>
  <si>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</si>
  <si>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</si>
  <si>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</si>
  <si>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</si>
  <si>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</si>
  <si>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</si>
  <si>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</si>
  <si>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</si>
  <si>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</si>
  <si>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</si>
  <si>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</si>
  <si>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</si>
  <si>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</si>
  <si>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</si>
  <si>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</si>
  <si>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</si>
  <si>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</si>
  <si>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</si>
  <si>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</si>
  <si>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</si>
  <si>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</si>
  <si>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</si>
  <si>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</si>
  <si>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</si>
  <si>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</si>
  <si>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</si>
  <si>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</si>
  <si>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</si>
  <si>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</si>
  <si>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</si>
  <si>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</si>
  <si>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</si>
  <si>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</si>
  <si>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</si>
  <si>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</si>
  <si>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</si>
  <si>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</si>
  <si>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</si>
  <si>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</si>
  <si>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</si>
  <si>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</si>
  <si>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</si>
  <si>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</si>
  <si>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</si>
  <si>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</si>
  <si>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</si>
  <si>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</si>
  <si>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</si>
  <si>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</si>
  <si>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</si>
  <si>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</si>
  <si>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</si>
  <si>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</si>
  <si>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</si>
  <si>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</si>
  <si>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</si>
  <si>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</si>
  <si>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</si>
  <si>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</si>
  <si>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</si>
  <si>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</si>
  <si>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</si>
  <si>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</si>
  <si>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</si>
  <si>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</si>
  <si>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</si>
  <si>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</si>
  <si>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</si>
  <si>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</si>
  <si>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</si>
  <si>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</si>
  <si>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</si>
  <si>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</si>
  <si>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</si>
  <si>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</si>
  <si>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</si>
  <si>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</si>
  <si>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</si>
  <si>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</si>
  <si>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</si>
  <si>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</si>
  <si>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</si>
  <si>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</si>
  <si>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</si>
  <si>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</si>
  <si>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</si>
  <si>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</si>
  <si>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</si>
  <si>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</si>
  <si>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</si>
  <si>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</si>
  <si>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</si>
  <si>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</si>
  <si>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</si>
  <si>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</si>
  <si>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</si>
  <si>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</si>
  <si>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</si>
  <si>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</si>
  <si>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</si>
  <si>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</si>
  <si>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</si>
  <si>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</si>
  <si>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</si>
  <si>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</si>
  <si>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</si>
  <si>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</si>
  <si>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</si>
  <si>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</si>
  <si>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</si>
  <si>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</si>
  <si>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</si>
  <si>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</si>
  <si>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</si>
  <si>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</si>
  <si>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</si>
  <si>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</si>
  <si>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</si>
  <si>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</si>
  <si>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</si>
  <si>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</si>
  <si>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</si>
  <si>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</si>
  <si>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</si>
  <si>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</si>
  <si>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</si>
  <si>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</si>
  <si>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</si>
  <si>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</si>
  <si>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</si>
  <si>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</si>
  <si>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</si>
  <si>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</si>
  <si>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</si>
  <si>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</si>
  <si>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</si>
  <si>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</si>
  <si>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</si>
  <si>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</si>
  <si>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</si>
  <si>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</si>
  <si>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</si>
  <si>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</si>
  <si>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</si>
  <si>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</si>
  <si>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</si>
  <si>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</si>
  <si>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</si>
  <si>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</si>
  <si>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</si>
  <si>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</si>
  <si>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</si>
  <si>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</si>
  <si>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</si>
  <si>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</si>
  <si>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</si>
  <si>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</si>
  <si>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</si>
  <si>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</si>
  <si>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</si>
  <si>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</si>
  <si>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</si>
  <si>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</si>
  <si>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</si>
  <si>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</si>
  <si>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</si>
  <si>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</si>
  <si>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</si>
  <si>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</si>
  <si>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</si>
  <si>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</si>
  <si>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</si>
  <si>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</si>
  <si>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</si>
  <si>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</si>
  <si>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</si>
  <si>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</si>
  <si>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</si>
  <si>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</si>
  <si>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</si>
  <si>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</si>
  <si>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</si>
  <si>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</si>
  <si>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</si>
  <si>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</si>
  <si>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</si>
  <si>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</si>
  <si>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</si>
  <si>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</si>
  <si>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</si>
  <si>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</si>
  <si>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</si>
  <si>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</si>
  <si>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</si>
  <si>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</si>
  <si>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</si>
  <si>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</si>
  <si>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</si>
  <si>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</si>
  <si>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</si>
  <si>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</si>
  <si>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</si>
  <si>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</si>
  <si>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</si>
  <si>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</si>
  <si>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</si>
  <si>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</si>
  <si>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</si>
  <si>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</si>
  <si>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</si>
  <si>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</si>
  <si>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</si>
  <si>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</si>
  <si>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</si>
  <si>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</si>
  <si>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</si>
  <si>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</si>
  <si>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</si>
  <si>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</si>
  <si>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</si>
  <si>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</si>
  <si>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</si>
  <si>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</si>
  <si>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</si>
  <si>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</si>
  <si>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</si>
  <si>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</si>
  <si>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</si>
  <si>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</si>
  <si>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</si>
  <si>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</si>
  <si>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</si>
  <si>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</si>
  <si>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</si>
  <si>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</si>
  <si>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</si>
  <si>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</si>
  <si>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</si>
  <si>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</si>
  <si>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</si>
  <si>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</si>
  <si>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</si>
  <si>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</si>
  <si>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</si>
  <si>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</si>
  <si>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</si>
  <si>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</si>
  <si>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</si>
  <si>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</si>
  <si>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</si>
  <si>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</si>
  <si>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</si>
  <si>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</si>
  <si>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</si>
  <si>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</si>
  <si>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</si>
  <si>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</si>
  <si>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</si>
  <si>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</si>
  <si>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</si>
  <si>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</si>
  <si>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</si>
  <si>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</si>
  <si>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</si>
  <si>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</si>
  <si>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</si>
  <si>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</si>
  <si>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</si>
  <si>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</si>
  <si>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</si>
  <si>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</si>
  <si>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</si>
  <si>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</si>
  <si>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</si>
  <si>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</si>
  <si>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</si>
  <si>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</si>
  <si>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</si>
  <si>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</si>
  <si>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</si>
  <si>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</si>
  <si>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</si>
  <si>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</si>
  <si>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</si>
  <si>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</si>
  <si>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</si>
  <si>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</si>
  <si>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</si>
  <si>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</si>
  <si>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</si>
  <si>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</si>
  <si>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</si>
  <si>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</si>
  <si>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</si>
  <si>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</si>
  <si>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</si>
  <si>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</si>
  <si>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</si>
  <si>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</si>
  <si>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</si>
  <si>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</si>
  <si>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</si>
  <si>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</si>
  <si>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</si>
  <si>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</si>
  <si>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</si>
  <si>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</si>
  <si>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</si>
  <si>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</si>
  <si>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</si>
  <si>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</si>
  <si>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</si>
  <si>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</si>
  <si>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</si>
  <si>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</si>
  <si>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</si>
  <si>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</si>
  <si>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</si>
  <si>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</si>
  <si>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</si>
  <si>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</si>
  <si>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</si>
  <si>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</si>
  <si>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</si>
  <si>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</si>
  <si>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</si>
  <si>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</si>
  <si>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</si>
  <si>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</si>
  <si>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</si>
  <si>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</si>
  <si>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</si>
  <si>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</si>
  <si>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</si>
  <si>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</si>
  <si>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</si>
  <si>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</si>
  <si>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</si>
  <si>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</si>
  <si>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</si>
  <si>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</si>
  <si>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</si>
  <si>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</si>
  <si>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</si>
  <si>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</si>
  <si>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</si>
  <si>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</si>
  <si>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</si>
  <si>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</si>
  <si>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</si>
  <si>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</si>
  <si>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</si>
  <si>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</si>
  <si>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</si>
  <si>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</si>
  <si>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</si>
  <si>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</si>
  <si>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</si>
  <si>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</si>
  <si>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</si>
  <si>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</si>
  <si>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</si>
  <si>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</si>
  <si>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</si>
  <si>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</si>
  <si>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</si>
  <si>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</si>
  <si>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</si>
  <si>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</si>
  <si>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</si>
  <si>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</si>
  <si>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</si>
  <si>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</si>
  <si>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</si>
  <si>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</si>
  <si>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</si>
  <si>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</si>
  <si>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</si>
  <si>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</si>
  <si>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</si>
  <si>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</si>
  <si>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</si>
  <si>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</si>
  <si>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</si>
  <si>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</si>
  <si>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</si>
  <si>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</si>
  <si>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</si>
  <si>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</si>
  <si>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</si>
  <si>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</si>
  <si>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</si>
  <si>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</si>
  <si>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</si>
  <si>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</si>
  <si>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</si>
  <si>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</si>
  <si>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</si>
  <si>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</si>
  <si>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</si>
  <si>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</si>
  <si>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</si>
  <si>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</si>
  <si>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</si>
  <si>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</si>
  <si>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</si>
  <si>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</si>
  <si>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</si>
  <si>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</si>
  <si>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</si>
  <si>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</si>
  <si>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</si>
  <si>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</si>
  <si>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</si>
  <si>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</si>
  <si>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</si>
  <si>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</si>
  <si>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</si>
  <si>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</si>
  <si>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</si>
  <si>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</si>
  <si>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</si>
  <si>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</si>
  <si>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</si>
  <si>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</si>
  <si>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</si>
  <si>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</si>
  <si>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</si>
  <si>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</si>
  <si>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</si>
  <si>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</si>
  <si>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</si>
  <si>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</si>
  <si>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</si>
  <si>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</si>
  <si>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</si>
  <si>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</si>
  <si>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</si>
  <si>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</si>
  <si>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</si>
  <si>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</si>
  <si>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</si>
  <si>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</si>
  <si>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</si>
  <si>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</si>
  <si>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</si>
  <si>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</si>
  <si>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</si>
  <si>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</si>
  <si>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</si>
  <si>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</si>
  <si>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</si>
  <si>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</si>
  <si>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</si>
  <si>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</si>
  <si>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</si>
  <si>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</si>
  <si>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</si>
  <si>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</si>
  <si>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</si>
  <si>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</si>
  <si>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</si>
  <si>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</si>
  <si>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</si>
  <si>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</si>
  <si>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</si>
  <si>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</si>
  <si>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</si>
  <si>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</si>
  <si>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</si>
  <si>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</si>
  <si>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</si>
  <si>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</si>
  <si>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</si>
  <si>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</si>
  <si>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</si>
  <si>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</si>
  <si>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</si>
  <si>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</si>
  <si>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</si>
  <si>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</si>
  <si>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</si>
  <si>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</si>
  <si>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</si>
  <si>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</si>
  <si>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</si>
  <si>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</si>
  <si>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</si>
  <si>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</si>
  <si>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</si>
  <si>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</si>
  <si>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</si>
  <si>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</si>
  <si>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</si>
  <si>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</si>
  <si>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</si>
  <si>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</si>
  <si>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</si>
  <si>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</si>
  <si>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</si>
  <si>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</si>
  <si>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</si>
  <si>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</si>
  <si>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</si>
  <si>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</si>
  <si>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</si>
  <si>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</si>
  <si>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</si>
  <si>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</si>
  <si>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</si>
  <si>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</si>
  <si>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</si>
  <si>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</si>
  <si>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</si>
  <si>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</si>
  <si>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</si>
  <si>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</si>
  <si>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</si>
  <si>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</si>
  <si>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</si>
  <si>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</si>
  <si>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</si>
  <si>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</si>
  <si>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</si>
  <si>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</si>
  <si>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</si>
  <si>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</si>
  <si>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</si>
  <si>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</si>
  <si>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</si>
  <si>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</si>
  <si>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</si>
  <si>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</si>
  <si>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</si>
  <si>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</si>
  <si>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</si>
  <si>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</si>
  <si>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</si>
  <si>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</si>
  <si>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</si>
  <si>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</si>
  <si>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</si>
  <si>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</si>
  <si>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</si>
  <si>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</si>
  <si>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</si>
  <si>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</si>
  <si>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</si>
  <si>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</si>
  <si>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</si>
  <si>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</si>
  <si>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</si>
  <si>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</si>
  <si>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</si>
  <si>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</si>
  <si>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</si>
  <si>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</si>
  <si>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</si>
  <si>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</si>
  <si>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</si>
  <si>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</si>
  <si>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</si>
  <si>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</si>
  <si>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</si>
  <si>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</si>
  <si>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</si>
  <si>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</si>
  <si>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</si>
  <si>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</si>
  <si>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</si>
  <si>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</si>
  <si>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</si>
  <si>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</si>
  <si>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</si>
  <si>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</si>
  <si>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</si>
  <si>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</si>
  <si>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</si>
  <si>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</si>
  <si>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</si>
  <si>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</si>
  <si>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</si>
  <si>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</si>
  <si>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</si>
  <si>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</si>
  <si>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</si>
  <si>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</si>
  <si>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</si>
  <si>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</si>
  <si>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</si>
  <si>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</si>
  <si>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</si>
  <si>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</si>
  <si>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</si>
  <si>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</si>
  <si>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</si>
  <si>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</si>
  <si>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</si>
  <si>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</si>
  <si>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</si>
  <si>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</si>
  <si>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</si>
  <si>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</si>
  <si>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</si>
  <si>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</si>
  <si>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</si>
  <si>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</si>
  <si>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</si>
  <si>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</si>
  <si>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</si>
  <si>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</si>
  <si>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</si>
  <si>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</si>
  <si>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</si>
  <si>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</si>
  <si>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</si>
  <si>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</si>
  <si>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</si>
  <si>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</si>
  <si>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</si>
  <si>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</si>
  <si>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</si>
  <si>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</si>
  <si>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</si>
  <si>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</si>
  <si>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</si>
  <si>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</si>
  <si>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</si>
  <si>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</si>
  <si>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</si>
  <si>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</si>
  <si>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</si>
  <si>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</si>
  <si>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</si>
  <si>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</si>
  <si>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</si>
  <si>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</si>
  <si>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</si>
  <si>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</si>
  <si>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</si>
  <si>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</si>
  <si>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</si>
  <si>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</si>
  <si>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</si>
  <si>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</si>
  <si>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</si>
  <si>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</si>
  <si>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</si>
  <si>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</si>
  <si>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</si>
  <si>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</si>
  <si>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</si>
  <si>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</si>
  <si>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</si>
  <si>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</si>
  <si>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</si>
  <si>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</si>
  <si>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</si>
  <si>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</si>
  <si>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</si>
  <si>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</si>
  <si>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</si>
  <si>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</si>
  <si>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</si>
  <si>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</si>
  <si>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</si>
  <si>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</si>
  <si>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</si>
  <si>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</si>
  <si>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</si>
  <si>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</si>
  <si>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</si>
  <si>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</si>
  <si>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</si>
  <si>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</si>
  <si>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</si>
  <si>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</si>
  <si>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</si>
  <si>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</si>
  <si>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</si>
  <si>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</si>
  <si>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</si>
  <si>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</si>
  <si>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</si>
  <si>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</si>
  <si>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</si>
  <si>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</si>
  <si>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</si>
  <si>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</si>
  <si>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</si>
  <si>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</si>
  <si>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</si>
  <si>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</si>
  <si>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</si>
  <si>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</si>
  <si>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</si>
  <si>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</si>
  <si>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</si>
  <si>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</si>
  <si>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</si>
  <si>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</si>
  <si>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</si>
  <si>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</si>
  <si>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</si>
  <si>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</si>
  <si>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</si>
  <si>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</si>
  <si>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</si>
  <si>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</si>
  <si>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</si>
  <si>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</si>
  <si>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</si>
  <si>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</si>
  <si>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</si>
  <si>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</si>
  <si>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</si>
  <si>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</si>
  <si>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</si>
  <si>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</si>
  <si>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</si>
  <si>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</si>
  <si>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</si>
  <si>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</si>
  <si>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</si>
  <si>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</si>
  <si>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</si>
  <si>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</si>
  <si>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</si>
  <si>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</si>
  <si>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</si>
  <si>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</si>
  <si>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</si>
  <si>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</si>
  <si>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</si>
  <si>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</si>
  <si>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</si>
  <si>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</si>
  <si>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</si>
  <si>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</si>
  <si>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</si>
  <si>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</si>
  <si>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</si>
  <si>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</si>
  <si>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</si>
  <si>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</si>
  <si>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</si>
  <si>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</si>
  <si>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</si>
  <si>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</si>
  <si>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</si>
  <si>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</si>
  <si>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</si>
  <si>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</si>
  <si>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</si>
  <si>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</si>
  <si>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</si>
  <si>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</si>
  <si>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</si>
  <si>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</si>
  <si>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</si>
  <si>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</si>
  <si>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</si>
  <si>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</si>
  <si>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</si>
  <si>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</si>
  <si>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</si>
  <si>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</si>
  <si>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</si>
  <si>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</si>
  <si>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</si>
  <si>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</si>
  <si>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</si>
  <si>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</si>
  <si>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</si>
  <si>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</si>
  <si>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</si>
  <si>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</si>
  <si>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</si>
  <si>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</si>
  <si>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</si>
  <si>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</si>
  <si>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</si>
  <si>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</si>
  <si>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</si>
  <si>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</si>
  <si>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</si>
  <si>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</si>
  <si>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</si>
  <si>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</si>
  <si>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</si>
  <si>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</si>
  <si>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</si>
  <si>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</si>
  <si>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</si>
  <si>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</si>
  <si>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</si>
  <si>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</si>
  <si>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</si>
  <si>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</si>
  <si>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</si>
  <si>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</si>
  <si>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</si>
  <si>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</si>
  <si>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</si>
  <si>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</si>
  <si>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</si>
  <si>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</si>
  <si>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</si>
  <si>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</si>
  <si>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</si>
  <si>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</si>
  <si>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</si>
  <si>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</si>
  <si>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</si>
  <si>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</si>
  <si>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</si>
  <si>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</si>
  <si>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</si>
  <si>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</si>
  <si>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</si>
  <si>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</si>
  <si>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</si>
  <si>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</si>
  <si>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</si>
  <si>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</si>
  <si>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</si>
  <si>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</si>
  <si>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</si>
  <si>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</si>
  <si>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</si>
  <si>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</si>
  <si>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</si>
  <si>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</si>
  <si>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</si>
  <si>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</si>
  <si>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</si>
  <si>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</si>
  <si>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</si>
  <si>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</si>
  <si>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</si>
  <si>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</si>
  <si>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</si>
  <si>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</si>
  <si>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</si>
  <si>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</si>
  <si>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</si>
  <si>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</si>
  <si>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</si>
  <si>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</si>
  <si>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</si>
  <si>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</si>
  <si>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</si>
  <si>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</si>
  <si>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</si>
  <si>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</si>
  <si>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</si>
  <si>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</si>
  <si>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</si>
  <si>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</si>
  <si>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</si>
  <si>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</si>
  <si>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</si>
  <si>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</si>
  <si>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</si>
  <si>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</si>
  <si>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</si>
  <si>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</si>
  <si>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</si>
  <si>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</si>
  <si>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</si>
  <si>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</si>
  <si>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</si>
  <si>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</si>
  <si>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</si>
  <si>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</si>
  <si>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</si>
  <si>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</si>
  <si>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</si>
  <si>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</si>
  <si>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</si>
  <si>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</si>
  <si>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</si>
  <si>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</si>
  <si>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</si>
  <si>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</si>
  <si>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</si>
  <si>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</si>
  <si>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</si>
  <si>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</si>
  <si>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</si>
  <si>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</si>
  <si>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</si>
  <si>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</si>
  <si>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</si>
  <si>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</si>
  <si>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</si>
  <si>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</si>
  <si>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</si>
  <si>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</si>
  <si>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</si>
  <si>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</si>
  <si>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</si>
  <si>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</si>
  <si>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</si>
  <si>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</si>
  <si>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</si>
  <si>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</si>
  <si>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</si>
  <si>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</si>
  <si>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</si>
  <si>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</si>
  <si>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</si>
  <si>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</si>
  <si>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</si>
  <si>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</si>
  <si>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</si>
  <si>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</si>
  <si>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</si>
  <si>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</si>
  <si>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</si>
  <si>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</si>
  <si>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</si>
  <si>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</si>
  <si>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</si>
  <si>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</si>
  <si>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</si>
  <si>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</si>
  <si>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</si>
  <si>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</si>
  <si>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</si>
  <si>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</si>
  <si>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</si>
  <si>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</si>
  <si>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</si>
  <si>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</si>
  <si>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</si>
  <si>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</si>
  <si>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</si>
  <si>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</si>
  <si>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</si>
  <si>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</si>
  <si>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</si>
  <si>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</si>
  <si>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</si>
  <si>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</si>
  <si>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</si>
  <si>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</si>
  <si>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</si>
  <si>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</si>
  <si>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</si>
  <si>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</si>
  <si>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</si>
  <si>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</si>
  <si>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</si>
  <si>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</si>
  <si>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</si>
  <si>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</si>
  <si>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</si>
  <si>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</si>
  <si>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</si>
  <si>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</si>
  <si>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</si>
  <si>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</si>
  <si>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</si>
  <si>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</si>
  <si>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</si>
  <si>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</si>
  <si>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</si>
  <si>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</si>
  <si>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</si>
  <si>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</si>
  <si>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</si>
  <si>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</si>
  <si>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</si>
  <si>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</si>
  <si>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</si>
  <si>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</si>
  <si>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</si>
  <si>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</si>
  <si>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</si>
  <si>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</si>
  <si>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</si>
  <si>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</si>
  <si>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</si>
  <si>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</si>
  <si>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</si>
  <si>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</si>
  <si>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</si>
  <si>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</si>
  <si>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</si>
  <si>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</si>
  <si>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</si>
  <si>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</si>
  <si>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</si>
  <si>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</si>
  <si>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</si>
  <si>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</si>
  <si>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</si>
  <si>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</si>
  <si>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</si>
  <si>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</si>
  <si>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</si>
  <si>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</si>
  <si>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</si>
  <si>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</si>
  <si>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</si>
  <si>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</si>
  <si>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</si>
  <si>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</si>
  <si>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</si>
  <si>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</si>
  <si>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</si>
  <si>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</si>
  <si>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</si>
  <si>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</si>
  <si>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</si>
  <si>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</si>
  <si>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</si>
  <si>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</si>
  <si>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</si>
  <si>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</si>
  <si>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</si>
  <si>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</si>
  <si>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</si>
  <si>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</si>
  <si>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</si>
  <si>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</si>
  <si>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</si>
  <si>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</si>
  <si>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</si>
  <si>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</si>
  <si>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</si>
  <si>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</si>
  <si>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</si>
  <si>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</si>
  <si>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</si>
  <si>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</si>
  <si>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</si>
  <si>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</si>
  <si>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</si>
  <si>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</si>
  <si>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</si>
  <si>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</si>
  <si>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</si>
  <si>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</si>
  <si>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</si>
  <si>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</si>
  <si>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</si>
  <si>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</si>
  <si>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</si>
  <si>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</si>
  <si>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</si>
  <si>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</si>
  <si>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</si>
  <si>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</si>
  <si>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</si>
  <si>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</si>
  <si>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</si>
  <si>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</si>
  <si>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</si>
  <si>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</si>
  <si>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</si>
  <si>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</si>
  <si>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</si>
  <si>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</si>
  <si>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</si>
  <si>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</si>
  <si>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</si>
  <si>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</si>
  <si>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</si>
  <si>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</si>
  <si>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</si>
  <si>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</si>
  <si>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</si>
  <si>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</si>
  <si>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</si>
  <si>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</si>
  <si>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</si>
  <si>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</si>
  <si>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</si>
  <si>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</si>
  <si>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</si>
  <si>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</si>
  <si>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</si>
  <si>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</si>
  <si>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</si>
  <si>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</si>
  <si>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</si>
  <si>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</si>
  <si>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</si>
  <si>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</si>
  <si>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</si>
  <si>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</si>
  <si>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</si>
  <si>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</si>
  <si>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</si>
  <si>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</si>
  <si>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</si>
  <si>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</si>
  <si>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</si>
  <si>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</si>
  <si>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</si>
  <si>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</si>
  <si>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</si>
  <si>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</si>
  <si>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</si>
  <si>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</si>
  <si>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</si>
  <si>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</si>
  <si>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</si>
  <si>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</si>
  <si>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</si>
  <si>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</si>
  <si>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</si>
  <si>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</si>
  <si>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</si>
  <si>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</si>
  <si>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</si>
  <si>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</si>
  <si>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</si>
  <si>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</si>
  <si>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</si>
  <si>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</si>
  <si>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</si>
  <si>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</si>
  <si>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</si>
  <si>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</si>
  <si>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</si>
  <si>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</si>
  <si>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</si>
  <si>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</si>
  <si>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</si>
  <si>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</si>
  <si>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</si>
  <si>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</si>
  <si>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</si>
  <si>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</si>
  <si>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</si>
  <si>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</si>
  <si>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</si>
  <si>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</si>
  <si>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</si>
  <si>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</si>
  <si>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</si>
  <si>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</si>
  <si>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</si>
  <si>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</si>
  <si>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</si>
  <si>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</si>
  <si>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</si>
  <si>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</si>
  <si>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</si>
  <si>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</si>
  <si>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</si>
  <si>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</si>
  <si>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</si>
  <si>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</si>
  <si>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</si>
  <si>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</si>
  <si>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</si>
  <si>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</si>
  <si>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</si>
  <si>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</si>
  <si>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</si>
  <si>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</si>
  <si>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</si>
  <si>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</si>
  <si>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</si>
  <si>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</si>
  <si>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</si>
  <si>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</si>
  <si>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</si>
  <si>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</si>
  <si>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</si>
  <si>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</si>
  <si>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</si>
  <si>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</si>
  <si>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</si>
  <si>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</si>
  <si>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</si>
  <si>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</si>
  <si>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</si>
  <si>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</si>
  <si>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</si>
  <si>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</si>
  <si>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</si>
  <si>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</si>
  <si>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</si>
  <si>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</si>
  <si>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</si>
  <si>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</si>
  <si>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</si>
  <si>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</si>
  <si>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</si>
  <si>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</si>
  <si>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</si>
  <si>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</si>
  <si>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</si>
  <si>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</si>
  <si>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</si>
  <si>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</si>
  <si>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</si>
  <si>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</si>
  <si>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</si>
  <si>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</si>
  <si>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</si>
  <si>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</si>
  <si>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</si>
  <si>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</si>
  <si>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</si>
  <si>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</si>
  <si>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</si>
  <si>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</si>
  <si>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</si>
  <si>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</si>
  <si>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</si>
  <si>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</si>
  <si>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</si>
  <si>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</si>
  <si>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</si>
  <si>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</si>
  <si>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</si>
  <si>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</si>
  <si>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</si>
  <si>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</si>
  <si>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</si>
  <si>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</si>
  <si>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</si>
  <si>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</si>
  <si>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</si>
  <si>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</si>
  <si>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</si>
  <si>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</si>
  <si>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</si>
  <si>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</si>
  <si>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</si>
  <si>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</si>
  <si>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</si>
  <si>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</si>
  <si>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</si>
  <si>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</si>
  <si>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</si>
  <si>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</si>
  <si>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</si>
  <si>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</si>
  <si>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</si>
  <si>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</si>
  <si>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</si>
  <si>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</si>
  <si>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</si>
  <si>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</si>
  <si>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</si>
  <si>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</si>
  <si>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</si>
  <si>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</si>
  <si>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</si>
  <si>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</si>
  <si>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</si>
  <si>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</si>
  <si>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</si>
  <si>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</si>
  <si>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</si>
  <si>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</si>
  <si>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</si>
  <si>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</si>
  <si>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</si>
  <si>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</si>
  <si>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</si>
  <si>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</si>
  <si>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</si>
  <si>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</si>
  <si>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</si>
  <si>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</si>
  <si>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</si>
  <si>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</si>
  <si>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</si>
  <si>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</si>
  <si>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</si>
  <si>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</si>
  <si>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</si>
  <si>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</si>
  <si>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</si>
  <si>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</si>
  <si>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</si>
  <si>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</si>
  <si>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</si>
  <si>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</si>
  <si>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</si>
  <si>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</si>
  <si>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</si>
  <si>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</si>
  <si>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</si>
  <si>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</si>
  <si>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</si>
  <si>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</si>
  <si>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</si>
  <si>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</si>
  <si>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</si>
  <si>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</si>
  <si>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</si>
  <si>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</si>
  <si>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</si>
  <si>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</si>
  <si>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</si>
  <si>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</si>
  <si>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</si>
  <si>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</si>
  <si>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</si>
  <si>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</si>
  <si>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</si>
  <si>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</si>
  <si>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</si>
  <si>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</si>
  <si>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</si>
  <si>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</si>
  <si>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</si>
  <si>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</si>
  <si>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</si>
  <si>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</si>
  <si>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</si>
  <si>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</si>
  <si>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</si>
  <si>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</si>
  <si>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</si>
  <si>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</si>
  <si>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</si>
  <si>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</si>
  <si>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</si>
  <si>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</si>
  <si>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</si>
  <si>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</si>
  <si>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</si>
  <si>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</si>
  <si>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</si>
  <si>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</si>
  <si>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</si>
  <si>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</si>
  <si>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</si>
  <si>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</si>
  <si>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</si>
  <si>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</si>
  <si>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</si>
  <si>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</si>
  <si>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</si>
  <si>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</si>
  <si>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</si>
  <si>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</si>
  <si>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</si>
  <si>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</si>
  <si>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</si>
  <si>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</si>
  <si>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</si>
  <si>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</si>
  <si>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</si>
  <si>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</si>
  <si>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</si>
  <si>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</si>
  <si>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</si>
  <si>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</si>
  <si>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</si>
  <si>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</si>
  <si>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</si>
  <si>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</si>
  <si>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</si>
  <si>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</si>
  <si>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</si>
  <si>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</si>
  <si>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</si>
  <si>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</si>
  <si>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</si>
  <si>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</si>
  <si>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</si>
  <si>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</si>
  <si>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</si>
  <si>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</si>
  <si>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</si>
  <si>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</si>
  <si>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</si>
  <si>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</si>
  <si>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</si>
  <si>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</si>
  <si>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</si>
  <si>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</si>
  <si>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</si>
  <si>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</si>
  <si>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</si>
  <si>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</si>
  <si>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</si>
  <si>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</si>
  <si>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</si>
  <si>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</si>
  <si>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</si>
  <si>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</si>
  <si>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</si>
  <si>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</si>
  <si>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</si>
  <si>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</si>
  <si>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</si>
  <si>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</si>
  <si>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</si>
  <si>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</si>
  <si>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</si>
  <si>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</si>
  <si>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</si>
  <si>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</si>
  <si>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</si>
  <si>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</si>
  <si>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</si>
  <si>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</si>
  <si>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</si>
  <si>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</si>
  <si>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</si>
  <si>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</si>
  <si>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</si>
  <si>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</si>
  <si>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</si>
  <si>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</si>
  <si>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</si>
  <si>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</si>
  <si>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</si>
  <si>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</si>
  <si>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</si>
  <si>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</si>
  <si>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</si>
  <si>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</si>
  <si>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</si>
  <si>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</si>
  <si>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</si>
  <si>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</si>
  <si>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</si>
  <si>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</si>
  <si>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</si>
  <si>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</si>
  <si>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</si>
  <si>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</si>
  <si>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</si>
  <si>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</si>
  <si>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</si>
  <si>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</si>
  <si>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</si>
  <si>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</si>
  <si>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</si>
  <si>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</si>
  <si>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</si>
  <si>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</si>
  <si>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</si>
  <si>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</si>
  <si>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</si>
  <si>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</si>
  <si>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</si>
  <si>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</si>
  <si>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</si>
  <si>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</si>
  <si>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</si>
  <si>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</si>
  <si>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</si>
  <si>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</si>
  <si>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</si>
  <si>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</si>
  <si>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</si>
  <si>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</si>
  <si>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</si>
  <si>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</si>
  <si>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</si>
  <si>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</si>
  <si>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</si>
  <si>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</si>
  <si>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</si>
  <si>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</si>
  <si>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</si>
  <si>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</si>
  <si>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</si>
  <si>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</si>
  <si>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</si>
  <si>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</si>
  <si>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</si>
  <si>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</si>
  <si>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</si>
  <si>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</si>
  <si>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</si>
  <si>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</si>
  <si>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</si>
  <si>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</si>
  <si>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</si>
  <si>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</si>
  <si>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</si>
  <si>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</si>
  <si>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</si>
  <si>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</si>
  <si>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</si>
  <si>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</si>
  <si>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</si>
  <si>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</si>
  <si>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</si>
  <si>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</si>
  <si>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</si>
  <si>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</si>
  <si>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</si>
  <si>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</si>
  <si>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</si>
  <si>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</si>
  <si>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</si>
  <si>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</si>
  <si>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</si>
  <si>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</si>
  <si>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</si>
  <si>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</si>
  <si>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</si>
  <si>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</si>
  <si>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</si>
  <si>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</si>
  <si>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</si>
  <si>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</si>
  <si>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</si>
  <si>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</si>
  <si>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</si>
  <si>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</si>
  <si>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</si>
  <si>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</si>
  <si>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</si>
  <si>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</si>
  <si>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</si>
  <si>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</si>
  <si>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</si>
  <si>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</si>
  <si>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</si>
  <si>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</si>
  <si>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</si>
  <si>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</si>
  <si>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</si>
  <si>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</si>
  <si>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</si>
  <si>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</si>
  <si>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</si>
  <si>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</si>
  <si>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</si>
  <si>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</si>
  <si>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</si>
  <si>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</si>
  <si>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</si>
  <si>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</si>
  <si>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</si>
  <si>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</si>
  <si>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</si>
  <si>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</si>
  <si>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</si>
  <si>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</si>
  <si>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</si>
  <si>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</si>
  <si>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</si>
  <si>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</si>
  <si>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</si>
  <si>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</si>
  <si>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</si>
  <si>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</si>
  <si>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</si>
  <si>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</si>
  <si>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</si>
  <si>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</si>
  <si>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</si>
  <si>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</si>
  <si>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</si>
  <si>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</si>
  <si>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</si>
  <si>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</si>
  <si>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</si>
  <si>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</si>
  <si>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</si>
  <si>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</si>
  <si>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</si>
  <si>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</si>
  <si>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</si>
  <si>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</si>
  <si>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</si>
  <si>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</si>
  <si>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</si>
  <si>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</si>
  <si>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</si>
  <si>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</si>
  <si>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</si>
  <si>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</si>
  <si>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</si>
  <si>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</si>
  <si>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</si>
  <si>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</si>
  <si>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</si>
  <si>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</si>
  <si>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</si>
  <si>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</si>
  <si>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</si>
  <si>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</si>
  <si>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</si>
  <si>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</si>
  <si>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</si>
  <si>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</si>
  <si>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</si>
  <si>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</si>
  <si>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</si>
  <si>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</si>
  <si>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</si>
  <si>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</si>
  <si>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</si>
  <si>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</si>
  <si>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</si>
  <si>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</si>
  <si>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</si>
  <si>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</si>
  <si>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</si>
  <si>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</si>
  <si>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</si>
  <si>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</si>
  <si>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</si>
  <si>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</si>
  <si>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</si>
  <si>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</si>
  <si>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</si>
  <si>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</si>
  <si>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</si>
  <si>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</si>
  <si>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</si>
  <si>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</si>
  <si>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</si>
  <si>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</si>
  <si>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</si>
  <si>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</si>
  <si>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</si>
  <si>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</si>
  <si>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</si>
  <si>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</si>
  <si>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</si>
  <si>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</si>
  <si>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</si>
  <si>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</si>
  <si>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</si>
  <si>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</si>
  <si>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</si>
  <si>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</si>
  <si>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</si>
  <si>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</si>
  <si>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</si>
  <si>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</si>
  <si>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</si>
  <si>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</si>
  <si>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</si>
  <si>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</si>
  <si>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</si>
  <si>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</si>
  <si>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</si>
  <si>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</si>
  <si>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</si>
  <si>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</si>
  <si>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</si>
  <si>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</si>
  <si>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</si>
  <si>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</si>
  <si>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</si>
  <si>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</si>
  <si>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</si>
  <si>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</si>
  <si>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</si>
  <si>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</si>
  <si>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</si>
  <si>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</si>
  <si>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</si>
  <si>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</si>
  <si>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</si>
  <si>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</si>
  <si>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</si>
  <si>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</si>
  <si>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</si>
  <si>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</si>
  <si>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</si>
  <si>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</si>
  <si>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</si>
  <si>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</si>
  <si>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</si>
  <si>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</si>
  <si>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</si>
  <si>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</si>
  <si>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</si>
  <si>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</si>
  <si>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</si>
  <si>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</si>
  <si>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</si>
  <si>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</si>
  <si>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</si>
  <si>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</si>
  <si>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</si>
  <si>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</si>
  <si>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</si>
  <si>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</si>
  <si>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</si>
  <si>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</si>
  <si>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</si>
  <si>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</si>
  <si>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</si>
  <si>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</si>
  <si>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</si>
  <si>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</si>
  <si>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</si>
  <si>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</si>
  <si>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</si>
  <si>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</si>
  <si>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</si>
  <si>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</si>
  <si>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</si>
  <si>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</si>
  <si>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</si>
  <si>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</si>
  <si>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</si>
  <si>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</si>
  <si>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</si>
  <si>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</si>
  <si>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</si>
  <si>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</si>
  <si>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</si>
  <si>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</si>
  <si>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</si>
  <si>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</si>
  <si>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</si>
  <si>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</si>
  <si>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</si>
  <si>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</si>
  <si>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</si>
  <si>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</si>
  <si>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</si>
  <si>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</si>
  <si>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</si>
  <si>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</si>
  <si>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</si>
  <si>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</si>
  <si>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</si>
  <si>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</si>
  <si>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</si>
  <si>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</si>
  <si>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</si>
  <si>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</si>
  <si>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</si>
  <si>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</si>
  <si>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</si>
  <si>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</si>
  <si>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</si>
  <si>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</si>
  <si>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</si>
  <si>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</si>
  <si>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</si>
  <si>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</si>
  <si>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</si>
  <si>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</si>
  <si>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</si>
  <si>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</si>
  <si>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</si>
  <si>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</si>
  <si>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</si>
  <si>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</si>
  <si>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</si>
  <si>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</si>
  <si>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</si>
  <si>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</si>
  <si>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</si>
  <si>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</si>
  <si>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</si>
  <si>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</si>
  <si>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</si>
  <si>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</si>
  <si>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</si>
  <si>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</si>
  <si>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</si>
  <si>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</si>
  <si>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</si>
  <si>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</si>
  <si>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</si>
  <si>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</si>
  <si>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</si>
  <si>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</si>
  <si>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</si>
  <si>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</si>
  <si>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</si>
  <si>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</si>
  <si>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</si>
  <si>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</si>
  <si>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</si>
  <si>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</si>
  <si>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</si>
  <si>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</si>
  <si>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</si>
  <si>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</si>
  <si>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</si>
  <si>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</si>
  <si>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</si>
  <si>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</si>
  <si>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</si>
  <si>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</si>
  <si>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</si>
  <si>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</si>
  <si>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</si>
  <si>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</si>
  <si>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</si>
  <si>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</si>
  <si>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</si>
  <si>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</si>
  <si>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</si>
  <si>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</si>
  <si>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</si>
  <si>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</si>
  <si>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</si>
  <si>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</si>
  <si>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</si>
  <si>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</si>
  <si>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</si>
  <si>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</si>
  <si>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</si>
  <si>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</si>
  <si>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</si>
  <si>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</si>
  <si>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</si>
  <si>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</si>
  <si>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</si>
  <si>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</si>
  <si>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</si>
  <si>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</si>
  <si>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</si>
  <si>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</si>
  <si>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</si>
  <si>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</si>
  <si>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</si>
  <si>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</si>
  <si>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</si>
  <si>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</si>
  <si>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</si>
  <si>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</si>
  <si>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</si>
  <si>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</si>
  <si>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</si>
  <si>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</si>
  <si>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</si>
  <si>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</si>
  <si>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</si>
  <si>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</si>
  <si>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</si>
  <si>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</si>
  <si>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</si>
  <si>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</si>
  <si>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</si>
  <si>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</si>
  <si>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</si>
  <si>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</si>
  <si>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</si>
  <si>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</si>
  <si>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</si>
  <si>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</si>
  <si>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</si>
  <si>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</si>
  <si>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</si>
  <si>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</si>
  <si>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</si>
  <si>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</si>
  <si>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</si>
  <si>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</si>
  <si>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</si>
  <si>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</si>
  <si>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</si>
  <si>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</si>
  <si>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</si>
  <si>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</si>
  <si>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</si>
  <si>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</si>
  <si>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</si>
  <si>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</si>
  <si>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</si>
  <si>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</si>
  <si>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</si>
  <si>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</si>
  <si>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</si>
  <si>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</si>
  <si>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</si>
  <si>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</si>
  <si>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</si>
  <si>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</si>
  <si>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</si>
  <si>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</si>
  <si>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</si>
  <si>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</si>
  <si>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</si>
  <si>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</si>
  <si>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</si>
  <si>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</si>
  <si>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</si>
  <si>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</si>
  <si>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</si>
  <si>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</si>
  <si>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</si>
  <si>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</si>
  <si>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</si>
  <si>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</si>
  <si>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</si>
  <si>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</si>
  <si>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</si>
  <si>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</si>
  <si>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</si>
  <si>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</si>
  <si>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</si>
  <si>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</si>
  <si>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</si>
  <si>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</si>
  <si>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</si>
  <si>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</si>
  <si>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</si>
  <si>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</si>
  <si>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</si>
  <si>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</si>
  <si>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</si>
  <si>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</si>
  <si>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</si>
  <si>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</si>
  <si>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</si>
  <si>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</si>
  <si>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</si>
  <si>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</si>
  <si>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</si>
  <si>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</si>
  <si>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</si>
  <si>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</si>
  <si>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</si>
  <si>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</si>
  <si>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</si>
  <si>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</si>
  <si>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</si>
  <si>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</si>
  <si>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</si>
  <si>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</si>
  <si>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</si>
  <si>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</si>
  <si>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</si>
  <si>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</si>
  <si>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</si>
  <si>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</si>
  <si>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</si>
  <si>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</si>
  <si>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</si>
  <si>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</si>
  <si>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</si>
  <si>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</si>
  <si>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</si>
  <si>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</si>
  <si>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</si>
  <si>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</si>
  <si>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</si>
  <si>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</si>
  <si>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</si>
  <si>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</si>
  <si>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</si>
  <si>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</si>
  <si>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</si>
  <si>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</si>
  <si>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</si>
  <si>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</si>
  <si>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</si>
  <si>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</si>
  <si>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</si>
  <si>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</si>
  <si>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</si>
  <si>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</si>
  <si>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</si>
  <si>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</si>
  <si>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</si>
  <si>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</si>
  <si>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</si>
  <si>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</si>
  <si>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</si>
  <si>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</si>
  <si>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</si>
  <si>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</si>
  <si>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</si>
  <si>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</si>
  <si>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</si>
  <si>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</si>
  <si>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</si>
  <si>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</si>
  <si>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</si>
  <si>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</si>
  <si>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</si>
  <si>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</si>
  <si>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</si>
  <si>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</si>
  <si>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</si>
  <si>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</si>
  <si>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</si>
  <si>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</si>
  <si>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</si>
  <si>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</si>
  <si>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</si>
  <si>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</si>
  <si>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</si>
  <si>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</si>
  <si>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</si>
  <si>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</si>
  <si>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</si>
  <si>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</si>
  <si>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</si>
  <si>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</si>
  <si>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</si>
  <si>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</si>
  <si>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</si>
  <si>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</si>
  <si>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</si>
  <si>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</si>
  <si>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</si>
  <si>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</si>
  <si>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</si>
  <si>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</si>
  <si>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</si>
  <si>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</si>
  <si>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</si>
  <si>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</si>
  <si>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</si>
  <si>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</si>
  <si>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</si>
  <si>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</si>
  <si>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</si>
  <si>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</si>
  <si>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</si>
  <si>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</si>
  <si>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</si>
  <si>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</si>
  <si>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</si>
  <si>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</si>
  <si>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</si>
  <si>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</si>
  <si>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</si>
  <si>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</si>
  <si>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</si>
  <si>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</si>
  <si>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</si>
  <si>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</si>
  <si>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</si>
  <si>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</si>
  <si>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</si>
  <si>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</si>
  <si>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</si>
  <si>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</si>
  <si>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</si>
  <si>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</si>
  <si>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</si>
  <si>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</si>
  <si>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</si>
  <si>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</si>
  <si>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</si>
  <si>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</si>
  <si>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</si>
  <si>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</si>
  <si>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</si>
  <si>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</si>
  <si>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</si>
  <si>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</si>
  <si>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</si>
  <si>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</si>
  <si>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</si>
  <si>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</si>
  <si>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</si>
  <si>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</si>
  <si>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</si>
  <si>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</si>
  <si>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</si>
  <si>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</si>
  <si>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</si>
  <si>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</si>
  <si>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</si>
  <si>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</si>
  <si>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</si>
  <si>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</si>
  <si>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</si>
  <si>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</si>
  <si>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</si>
  <si>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</si>
  <si>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</si>
  <si>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</si>
  <si>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</si>
  <si>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</si>
  <si>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</si>
  <si>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</si>
  <si>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</si>
  <si>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</si>
  <si>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</si>
  <si>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</si>
  <si>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</si>
  <si>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</si>
  <si>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</si>
  <si>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</si>
  <si>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</si>
  <si>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</si>
  <si>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</si>
  <si>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</si>
  <si>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</si>
  <si>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</si>
  <si>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</si>
  <si>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</si>
  <si>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</si>
  <si>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</si>
  <si>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</si>
  <si>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</si>
  <si>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</si>
  <si>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</si>
  <si>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</si>
  <si>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</si>
  <si>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</si>
  <si>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</si>
  <si>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</si>
  <si>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</si>
  <si>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</si>
  <si>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</si>
  <si>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</si>
  <si>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</si>
  <si>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</si>
  <si>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</si>
  <si>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</si>
  <si>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</si>
  <si>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</si>
  <si>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</si>
  <si>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</si>
  <si>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</si>
  <si>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</si>
  <si>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</si>
  <si>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</si>
  <si>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</si>
  <si>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</si>
  <si>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</si>
  <si>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</si>
  <si>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</si>
  <si>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</si>
  <si>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</si>
  <si>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</si>
  <si>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</si>
  <si>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</si>
  <si>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</si>
  <si>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</si>
  <si>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</si>
  <si>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</si>
  <si>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</si>
  <si>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</si>
  <si>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</si>
  <si>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</si>
  <si>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</si>
  <si>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</si>
  <si>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</si>
  <si>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</si>
  <si>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</si>
  <si>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</si>
  <si>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</si>
  <si>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</si>
  <si>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</si>
  <si>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</si>
  <si>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</si>
  <si>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</si>
  <si>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</si>
  <si>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</si>
  <si>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</si>
  <si>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</si>
  <si>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</si>
  <si>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</si>
  <si>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</si>
  <si>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</si>
  <si>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</si>
  <si>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</si>
  <si>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</si>
  <si>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</si>
  <si>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</si>
  <si>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</si>
  <si>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</si>
  <si>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</si>
  <si>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</si>
  <si>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</si>
  <si>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</si>
  <si>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</si>
  <si>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</si>
  <si>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</si>
  <si>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</si>
  <si>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</si>
  <si>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</si>
  <si>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</si>
  <si>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</si>
  <si>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</si>
  <si>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</si>
  <si>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</si>
  <si>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</si>
  <si>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</si>
  <si>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</si>
  <si>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</si>
  <si>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</si>
  <si>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</si>
  <si>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</si>
  <si>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</si>
  <si>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</si>
  <si>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</si>
  <si>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</si>
  <si>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</si>
  <si>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</si>
  <si>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</si>
  <si>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</si>
  <si>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</si>
  <si>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</si>
  <si>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</si>
  <si>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</si>
  <si>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</si>
  <si>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</si>
  <si>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</si>
  <si>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</si>
  <si>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</si>
  <si>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</si>
  <si>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</si>
  <si>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</si>
  <si>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</si>
  <si>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</si>
  <si>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</si>
  <si>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</si>
  <si>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</si>
  <si>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</si>
  <si>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</si>
  <si>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</si>
  <si>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</si>
  <si>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</si>
  <si>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</si>
  <si>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</si>
  <si>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</si>
  <si>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</si>
  <si>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</si>
  <si>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</si>
  <si>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</si>
  <si>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</si>
  <si>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</si>
  <si>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</si>
  <si>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</si>
  <si>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</si>
  <si>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</si>
  <si>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</si>
  <si>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</si>
  <si>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</si>
  <si>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</si>
  <si>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</si>
  <si>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</si>
  <si>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</si>
  <si>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</si>
  <si>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</si>
  <si>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</si>
  <si>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</si>
  <si>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</si>
  <si>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</si>
  <si>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</si>
  <si>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</si>
  <si>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</si>
  <si>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</si>
  <si>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</si>
  <si>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</si>
  <si>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</si>
  <si>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</si>
  <si>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</si>
  <si>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</si>
  <si>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</si>
  <si>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</si>
  <si>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</si>
  <si>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</si>
  <si>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</si>
  <si>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</si>
  <si>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</si>
  <si>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</si>
  <si>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</si>
  <si>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</si>
  <si>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</si>
  <si>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</si>
  <si>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</si>
  <si>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</si>
  <si>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</si>
  <si>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</si>
  <si>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</si>
  <si>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</si>
  <si>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</si>
  <si>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</si>
  <si>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</si>
  <si>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</si>
  <si>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</si>
  <si>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</si>
  <si>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</si>
  <si>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</si>
  <si>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</si>
  <si>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</si>
  <si>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</si>
  <si>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</si>
  <si>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</si>
  <si>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</si>
  <si>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</si>
  <si>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</si>
  <si>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</si>
  <si>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</si>
  <si>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</si>
  <si>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</si>
  <si>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</si>
  <si>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</si>
  <si>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</si>
  <si>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</si>
  <si>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</si>
  <si>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</si>
  <si>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</si>
  <si>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</si>
  <si>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</si>
  <si>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</si>
  <si>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</si>
  <si>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</si>
  <si>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</si>
  <si>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</si>
  <si>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</si>
  <si>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</si>
  <si>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</si>
  <si>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</si>
  <si>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</si>
  <si>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</si>
  <si>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</si>
  <si>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</si>
  <si>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</si>
  <si>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</si>
  <si>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</si>
  <si>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</si>
  <si>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</si>
  <si>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</si>
  <si>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</si>
  <si>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</si>
  <si>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</si>
  <si>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</si>
  <si>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</si>
  <si>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</si>
  <si>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</si>
  <si>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</si>
  <si>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</si>
  <si>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</si>
  <si>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</si>
  <si>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</si>
  <si>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</si>
  <si>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</si>
  <si>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</si>
  <si>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</si>
  <si>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</si>
  <si>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</si>
  <si>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</si>
  <si>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</si>
  <si>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</si>
  <si>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</si>
  <si>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</si>
  <si>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</si>
  <si>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</si>
  <si>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</si>
  <si>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</si>
  <si>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</si>
  <si>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</si>
  <si>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</si>
  <si>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</si>
  <si>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</si>
  <si>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</si>
  <si>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</si>
  <si>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</si>
  <si>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</si>
  <si>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</si>
  <si>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</si>
  <si>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</si>
  <si>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</si>
  <si>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</si>
  <si>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</si>
  <si>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</si>
  <si>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</si>
  <si>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</si>
  <si>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</si>
  <si>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</si>
  <si>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</si>
  <si>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</si>
  <si>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</si>
  <si>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</si>
  <si>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</si>
  <si>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</si>
  <si>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</si>
  <si>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</si>
  <si>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</si>
  <si>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</si>
  <si>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</si>
  <si>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</si>
  <si>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</si>
  <si>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</si>
  <si>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</si>
  <si>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</si>
  <si>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</si>
  <si>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</si>
  <si>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</si>
  <si>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</si>
  <si>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</si>
  <si>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</si>
  <si>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</si>
  <si>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</si>
  <si>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</si>
  <si>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</si>
  <si>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</si>
  <si>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</si>
  <si>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</si>
  <si>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</si>
  <si>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</si>
  <si>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</si>
  <si>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</si>
  <si>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</si>
  <si>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</si>
  <si>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</si>
  <si>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</si>
  <si>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</si>
  <si>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</si>
  <si>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</si>
  <si>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</si>
  <si>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</si>
  <si>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</si>
  <si>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</si>
  <si>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</si>
  <si>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</si>
  <si>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</si>
  <si>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</si>
  <si>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</si>
  <si>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</si>
  <si>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</si>
  <si>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</si>
  <si>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</si>
  <si>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</si>
  <si>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</si>
  <si>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</si>
  <si>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</si>
  <si>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</si>
  <si>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</si>
  <si>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</si>
  <si>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</si>
  <si>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</si>
  <si>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</si>
  <si>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</si>
  <si>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</si>
  <si>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</si>
  <si>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</si>
  <si>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</si>
  <si>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</si>
  <si>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</si>
  <si>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</si>
  <si>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</si>
  <si>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</si>
  <si>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</si>
  <si>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</si>
  <si>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</si>
  <si>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</si>
  <si>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</si>
  <si>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</si>
  <si>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</si>
  <si>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</si>
  <si>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</si>
  <si>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</si>
  <si>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</si>
  <si>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</si>
  <si>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</si>
  <si>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</si>
  <si>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</si>
  <si>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</si>
  <si>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</si>
  <si>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</si>
  <si>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</si>
  <si>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</si>
  <si>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</si>
  <si>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</si>
  <si>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</si>
  <si>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</si>
  <si>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</si>
  <si>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</si>
  <si>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</si>
  <si>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</si>
  <si>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</si>
  <si>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</si>
  <si>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</si>
  <si>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</si>
  <si>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</si>
  <si>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</si>
  <si>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</si>
  <si>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</si>
  <si>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</si>
  <si>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</si>
  <si>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</si>
  <si>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</si>
  <si>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</si>
  <si>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</si>
  <si>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</si>
  <si>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</si>
  <si>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</si>
  <si>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</si>
  <si>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</si>
  <si>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</si>
  <si>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</si>
  <si>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</si>
  <si>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</si>
  <si>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</si>
  <si>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</si>
  <si>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</si>
  <si>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</si>
  <si>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</si>
  <si>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</si>
  <si>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</si>
  <si>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</si>
  <si>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</si>
  <si>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</si>
  <si>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</si>
  <si>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</si>
  <si>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</si>
  <si>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</si>
  <si>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</si>
  <si>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</si>
  <si>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</si>
  <si>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</si>
  <si>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</si>
  <si>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</si>
  <si>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</si>
  <si>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</si>
  <si>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</si>
  <si>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</si>
  <si>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</si>
  <si>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</si>
  <si>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</si>
  <si>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</si>
  <si>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</si>
  <si>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</si>
  <si>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</si>
  <si>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</si>
  <si>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</si>
  <si>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</si>
  <si>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</si>
  <si>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</si>
  <si>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</si>
  <si>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</si>
  <si>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</si>
  <si>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</si>
  <si>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</si>
  <si>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</si>
  <si>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</si>
  <si>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</si>
  <si>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</si>
  <si>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</si>
  <si>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</si>
  <si>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</si>
  <si>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</si>
  <si>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</si>
  <si>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</si>
  <si>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</si>
  <si>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</si>
  <si>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</si>
  <si>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</si>
  <si>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</si>
  <si>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</si>
  <si>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</si>
  <si>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</si>
  <si>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</si>
  <si>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</si>
  <si>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</si>
  <si>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</si>
  <si>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</si>
  <si>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</si>
  <si>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</si>
  <si>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</si>
  <si>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</si>
  <si>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</si>
  <si>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</si>
  <si>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</si>
  <si>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</si>
  <si>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</si>
  <si>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</si>
  <si>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</si>
  <si>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</si>
  <si>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</si>
  <si>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</si>
  <si>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</si>
  <si>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</si>
  <si>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</si>
  <si>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</si>
  <si>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</si>
  <si>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</si>
  <si>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</si>
  <si>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</si>
  <si>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</si>
  <si>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</si>
  <si>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</si>
  <si>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</si>
  <si>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</si>
  <si>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</si>
  <si>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</si>
  <si>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</si>
  <si>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</si>
  <si>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</si>
  <si>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</si>
  <si>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</si>
  <si>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</si>
  <si>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</si>
  <si>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</si>
  <si>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</si>
  <si>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</si>
  <si>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</si>
  <si>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</si>
  <si>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</si>
  <si>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</si>
  <si>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</si>
  <si>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</si>
  <si>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</si>
  <si>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</si>
  <si>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</si>
  <si>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</si>
  <si>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</si>
  <si>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</si>
  <si>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</si>
  <si>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</si>
  <si>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</si>
  <si>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</si>
  <si>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</si>
  <si>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</si>
  <si>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</si>
  <si>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</si>
  <si>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</si>
  <si>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</si>
  <si>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</si>
  <si>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</si>
  <si>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</si>
  <si>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</si>
  <si>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</si>
  <si>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</si>
  <si>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</si>
  <si>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</si>
  <si>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</si>
  <si>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</si>
  <si>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</si>
  <si>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</si>
  <si>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</si>
  <si>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</si>
  <si>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</si>
  <si>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</si>
  <si>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</si>
  <si>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</si>
  <si>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</si>
  <si>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</si>
  <si>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</si>
  <si>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</si>
  <si>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</si>
  <si>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</si>
  <si>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</si>
  <si>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</si>
  <si>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</si>
  <si>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</si>
  <si>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</si>
  <si>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</si>
  <si>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</si>
  <si>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</si>
  <si>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</si>
  <si>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</si>
  <si>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</si>
  <si>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</si>
  <si>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</si>
  <si>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</si>
  <si>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</si>
  <si>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</si>
  <si>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</si>
  <si>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</si>
  <si>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</si>
  <si>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</si>
  <si>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</si>
  <si>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</si>
  <si>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</si>
  <si>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</si>
  <si>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</si>
  <si>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</si>
  <si>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</si>
  <si>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</si>
  <si>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</si>
  <si>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</si>
  <si>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</si>
  <si>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</si>
  <si>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</si>
  <si>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</si>
  <si>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</si>
  <si>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</si>
  <si>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</si>
  <si>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</si>
  <si>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</si>
  <si>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</si>
  <si>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</si>
  <si>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</si>
  <si>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</si>
  <si>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</si>
  <si>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</si>
  <si>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</si>
  <si>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</si>
  <si>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</si>
  <si>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</si>
  <si>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</si>
  <si>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</si>
  <si>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</si>
  <si>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</si>
  <si>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</si>
  <si>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</si>
  <si>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</si>
  <si>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</si>
  <si>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</si>
  <si>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</si>
  <si>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</si>
  <si>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</si>
  <si>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</si>
  <si>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</si>
  <si>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</si>
  <si>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</si>
  <si>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</si>
  <si>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</si>
  <si>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</si>
  <si>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</si>
  <si>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</si>
  <si>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</si>
  <si>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</si>
  <si>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</si>
  <si>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</si>
  <si>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</si>
  <si>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</si>
  <si>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</si>
  <si>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</si>
  <si>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</si>
  <si>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</si>
  <si>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</si>
  <si>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</si>
  <si>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</si>
  <si>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</si>
  <si>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</si>
  <si>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</si>
  <si>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</si>
  <si>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</si>
  <si>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</si>
  <si>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</si>
  <si>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</si>
  <si>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</si>
  <si>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</si>
  <si>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</si>
  <si>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</si>
  <si>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</si>
  <si>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</si>
  <si>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</si>
  <si>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</si>
  <si>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</si>
  <si>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</si>
  <si>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</si>
  <si>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</si>
  <si>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</si>
  <si>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</si>
  <si>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</si>
  <si>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</si>
  <si>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</si>
  <si>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</si>
  <si>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</si>
  <si>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</si>
  <si>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</si>
  <si>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</si>
  <si>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</si>
  <si>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</si>
  <si>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</si>
  <si>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</si>
  <si>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</si>
  <si>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</si>
  <si>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</si>
  <si>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</si>
  <si>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</si>
  <si>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</si>
  <si>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</si>
  <si>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</si>
  <si>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</si>
  <si>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</si>
  <si>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</si>
  <si>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</si>
  <si>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</si>
  <si>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</si>
  <si>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</si>
  <si>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</si>
  <si>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</si>
  <si>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</si>
  <si>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</si>
  <si>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</si>
  <si>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</si>
  <si>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</si>
  <si>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</si>
  <si>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</si>
  <si>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</si>
  <si>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</si>
  <si>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</si>
  <si>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</si>
  <si>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</si>
  <si>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</si>
  <si>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</si>
  <si>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</si>
  <si>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</si>
  <si>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</si>
  <si>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</si>
  <si>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</si>
  <si>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</si>
  <si>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</si>
  <si>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</si>
  <si>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</si>
  <si>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</si>
  <si>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</si>
  <si>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</si>
  <si>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</si>
  <si>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</si>
  <si>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</si>
  <si>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</si>
  <si>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</si>
  <si>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</si>
  <si>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</si>
  <si>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</si>
  <si>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</si>
  <si>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</si>
  <si>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</si>
  <si>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</si>
  <si>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</si>
  <si>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</si>
  <si>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</si>
  <si>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</si>
  <si>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</si>
  <si>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</si>
  <si>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</si>
  <si>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</si>
  <si>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</si>
  <si>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</si>
  <si>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</si>
  <si>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</si>
  <si>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</si>
  <si>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</si>
  <si>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</si>
  <si>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</si>
  <si>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</si>
  <si>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</si>
  <si>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</si>
  <si>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</si>
  <si>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</si>
  <si>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</si>
  <si>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</si>
  <si>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</si>
  <si>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</si>
  <si>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</si>
  <si>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</si>
  <si>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</si>
  <si>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</si>
  <si>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</si>
  <si>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</si>
  <si>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</si>
  <si>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</si>
  <si>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</si>
  <si>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</si>
  <si>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</si>
  <si>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</si>
  <si>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</si>
  <si>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</si>
  <si>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</si>
  <si>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</si>
  <si>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</si>
  <si>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</si>
  <si>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</si>
  <si>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</si>
  <si>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</si>
  <si>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</si>
  <si>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</si>
  <si>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</si>
  <si>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</si>
  <si>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</si>
  <si>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</si>
  <si>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</si>
  <si>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</si>
  <si>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</si>
  <si>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</si>
  <si>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</si>
  <si>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</si>
  <si>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</si>
  <si>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</si>
  <si>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</si>
  <si>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</si>
  <si>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</si>
  <si>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</si>
  <si>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</si>
  <si>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</si>
  <si>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</si>
  <si>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</si>
  <si>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</si>
  <si>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</si>
  <si>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</si>
  <si>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</si>
  <si>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</si>
  <si>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</si>
  <si>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</si>
  <si>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</si>
  <si>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</si>
  <si>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</si>
  <si>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</si>
  <si>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</si>
  <si>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</si>
  <si>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</si>
  <si>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</si>
  <si>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</si>
  <si>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</si>
  <si>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</si>
  <si>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</si>
  <si>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</si>
  <si>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</si>
  <si>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</si>
  <si>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</si>
  <si>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</si>
  <si>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</si>
  <si>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</si>
  <si>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</si>
  <si>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</si>
  <si>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</si>
  <si>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</si>
  <si>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</si>
  <si>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</si>
  <si>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</si>
  <si>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</si>
  <si>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</si>
  <si>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</si>
  <si>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</si>
  <si>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</si>
  <si>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</si>
  <si>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</si>
  <si>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</si>
  <si>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</si>
  <si>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</si>
  <si>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</si>
  <si>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</si>
  <si>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</si>
  <si>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</si>
  <si>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</si>
  <si>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</si>
  <si>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</si>
  <si>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</si>
  <si>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</si>
  <si>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</si>
  <si>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</si>
  <si>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</si>
  <si>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</si>
  <si>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</si>
  <si>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</si>
  <si>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</si>
  <si>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</si>
  <si>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</si>
  <si>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</si>
  <si>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</si>
  <si>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</si>
  <si>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</si>
  <si>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</si>
  <si>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</si>
  <si>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</si>
  <si>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</si>
  <si>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</si>
  <si>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</si>
  <si>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</si>
  <si>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</si>
  <si>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</si>
  <si>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</si>
  <si>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</si>
  <si>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</si>
  <si>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</si>
  <si>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</si>
  <si>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</si>
  <si>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</si>
  <si>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</si>
  <si>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</si>
  <si>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</si>
  <si>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</si>
  <si>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</si>
  <si>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</si>
  <si>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</si>
  <si>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</si>
  <si>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</si>
  <si>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</si>
  <si>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</si>
  <si>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</si>
  <si>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</si>
  <si>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</si>
  <si>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</si>
  <si>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</si>
  <si>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</si>
  <si>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</si>
  <si>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</si>
  <si>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</si>
  <si>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</si>
  <si>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</si>
  <si>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</si>
  <si>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</si>
  <si>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</si>
  <si>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</si>
  <si>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</si>
  <si>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</si>
  <si>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</si>
  <si>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</si>
  <si>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</si>
  <si>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</si>
  <si>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</si>
  <si>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</si>
  <si>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</si>
  <si>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</si>
  <si>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</si>
  <si>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</si>
  <si>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</si>
  <si>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</si>
  <si>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</si>
  <si>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</si>
  <si>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</si>
  <si>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</si>
  <si>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</si>
  <si>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</si>
  <si>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</si>
  <si>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</si>
  <si>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</si>
  <si>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</si>
  <si>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</si>
  <si>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</si>
  <si>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</si>
  <si>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</si>
  <si>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</si>
  <si>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</si>
  <si>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</si>
  <si>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</si>
  <si>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</si>
  <si>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</si>
  <si>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</si>
  <si>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</si>
  <si>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</si>
  <si>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</si>
  <si>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</si>
  <si>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</si>
  <si>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</si>
  <si>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</si>
  <si>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</si>
  <si>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</si>
  <si>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</si>
  <si>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</si>
  <si>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</si>
  <si>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</si>
  <si>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</si>
  <si>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</si>
  <si>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</si>
  <si>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</si>
  <si>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</si>
  <si>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</si>
  <si>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</si>
  <si>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</si>
  <si>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</si>
  <si>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</si>
  <si>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</si>
  <si>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</si>
  <si>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</si>
  <si>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</si>
  <si>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</si>
  <si>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</si>
  <si>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</si>
  <si>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</si>
  <si>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</si>
  <si>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</si>
  <si>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</si>
  <si>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</si>
  <si>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</si>
  <si>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</si>
  <si>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</si>
  <si>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</si>
  <si>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</si>
  <si>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</si>
  <si>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</si>
  <si>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</si>
  <si>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</si>
  <si>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</si>
  <si>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</si>
  <si>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</si>
  <si>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</si>
  <si>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</si>
  <si>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</si>
  <si>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</si>
  <si>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</si>
  <si>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</si>
  <si>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</si>
  <si>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</si>
  <si>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</si>
  <si>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</si>
  <si>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</si>
  <si>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</si>
  <si>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</si>
  <si>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</si>
  <si>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</si>
  <si>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</si>
  <si>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</si>
  <si>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</si>
  <si>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</si>
  <si>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</si>
  <si>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</si>
  <si>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</si>
  <si>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</si>
  <si>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</si>
  <si>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</si>
  <si>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</si>
  <si>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</si>
  <si>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</si>
  <si>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</si>
  <si>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</si>
  <si>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</si>
  <si>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</si>
  <si>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</si>
  <si>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</si>
  <si>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</si>
  <si>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</si>
  <si>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</si>
  <si>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</si>
  <si>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</si>
  <si>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</si>
  <si>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</si>
  <si>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</si>
  <si>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</si>
  <si>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</si>
  <si>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</si>
  <si>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</si>
  <si>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</si>
  <si>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</si>
  <si>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</si>
  <si>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</si>
  <si>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</si>
  <si>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</si>
  <si>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</si>
  <si>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</si>
  <si>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</si>
  <si>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</si>
  <si>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</si>
  <si>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</si>
  <si>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</si>
  <si>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</si>
  <si>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</si>
  <si>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</si>
  <si>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</si>
  <si>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</si>
  <si>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</si>
  <si>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</si>
  <si>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</si>
  <si>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</si>
  <si>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</si>
  <si>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</si>
  <si>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</si>
  <si>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</si>
  <si>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</si>
  <si>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</si>
  <si>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</si>
  <si>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</si>
  <si>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</si>
  <si>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</si>
  <si>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</si>
  <si>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</si>
  <si>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</si>
  <si>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</si>
  <si>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</si>
  <si>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</si>
  <si>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</si>
  <si>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</si>
  <si>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</si>
  <si>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</si>
  <si>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</si>
  <si>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</si>
  <si>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</si>
  <si>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</si>
  <si>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</si>
  <si>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</si>
  <si>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</si>
  <si>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</si>
  <si>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</si>
  <si>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</si>
  <si>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</si>
  <si>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</si>
  <si>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</si>
  <si>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</si>
  <si>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</si>
  <si>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</si>
  <si>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</si>
  <si>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</si>
  <si>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</si>
  <si>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</si>
  <si>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</si>
  <si>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</si>
  <si>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</si>
  <si>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</si>
  <si>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</si>
  <si>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</si>
  <si>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</si>
  <si>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</si>
  <si>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</si>
  <si>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</si>
  <si>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</si>
  <si>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</si>
  <si>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</si>
  <si>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</si>
  <si>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</si>
  <si>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</si>
  <si>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</si>
  <si>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</si>
  <si>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</si>
  <si>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</si>
  <si>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</si>
  <si>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</si>
  <si>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</si>
  <si>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</si>
  <si>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</si>
  <si>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</si>
  <si>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</si>
  <si>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</si>
  <si>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</si>
  <si>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</si>
  <si>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</si>
  <si>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</si>
  <si>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</si>
  <si>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</si>
  <si>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</si>
  <si>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</si>
  <si>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</si>
  <si>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</si>
  <si>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</si>
  <si>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</si>
  <si>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</si>
  <si>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</si>
  <si>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</si>
  <si>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</si>
  <si>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</si>
  <si>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</si>
  <si>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</si>
  <si>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</si>
  <si>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</si>
  <si>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</si>
  <si>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</si>
  <si>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</si>
  <si>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</si>
  <si>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</si>
  <si>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</si>
  <si>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</si>
  <si>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</si>
  <si>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</si>
  <si>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</si>
  <si>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</si>
  <si>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</si>
  <si>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</si>
  <si>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</si>
  <si>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</si>
  <si>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</si>
  <si>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</si>
  <si>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</si>
  <si>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</si>
  <si>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</si>
  <si>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</si>
  <si>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</si>
  <si>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</si>
  <si>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</si>
  <si>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</si>
  <si>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</si>
  <si>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</si>
  <si>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</si>
  <si>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</si>
  <si>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</si>
  <si>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</si>
  <si>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</si>
  <si>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</si>
  <si>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</si>
  <si>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</si>
  <si>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</si>
  <si>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</si>
  <si>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</si>
  <si>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</si>
  <si>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</si>
  <si>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</si>
  <si>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</si>
  <si>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</si>
  <si>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</si>
  <si>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</si>
  <si>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</si>
  <si>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</si>
  <si>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</si>
  <si>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</si>
  <si>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</si>
  <si>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</si>
  <si>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</si>
  <si>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</si>
  <si>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</si>
  <si>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</si>
  <si>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</si>
  <si>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</si>
  <si>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</si>
  <si>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</si>
  <si>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</si>
  <si>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</si>
  <si>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</si>
  <si>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</si>
  <si>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</si>
  <si>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</si>
  <si>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</si>
  <si>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</si>
  <si>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</si>
  <si>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</si>
  <si>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</si>
  <si>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</si>
  <si>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</si>
  <si>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</si>
  <si>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</si>
  <si>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</si>
  <si>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</si>
  <si>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</si>
  <si>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</si>
  <si>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</si>
  <si>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</si>
  <si>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</si>
  <si>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</si>
  <si>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</si>
  <si>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</si>
  <si>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</si>
  <si>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</si>
  <si>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</si>
  <si>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</si>
  <si>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</si>
  <si>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</si>
  <si>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</si>
  <si>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</si>
  <si>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</si>
  <si>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</si>
  <si>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</si>
  <si>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</si>
  <si>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</si>
  <si>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</si>
  <si>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</si>
  <si>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</si>
  <si>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</si>
  <si>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</si>
  <si>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</si>
  <si>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</si>
  <si>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</si>
  <si>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</si>
  <si>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</si>
  <si>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</si>
  <si>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</si>
  <si>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</si>
  <si>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</si>
  <si>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</si>
  <si>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</si>
  <si>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</si>
  <si>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</si>
  <si>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</si>
  <si>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</si>
  <si>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</si>
  <si>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</si>
  <si>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</si>
  <si>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</si>
  <si>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</si>
  <si>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</si>
  <si>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</si>
  <si>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</si>
  <si>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</si>
  <si>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</si>
  <si>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</si>
  <si>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</si>
  <si>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</si>
  <si>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</si>
  <si>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</si>
  <si>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</si>
  <si>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</si>
  <si>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</si>
  <si>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</si>
  <si>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</si>
  <si>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</si>
  <si>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</si>
  <si>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</si>
  <si>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</si>
  <si>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</si>
  <si>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</si>
  <si>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</si>
  <si>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</si>
  <si>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</si>
  <si>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</si>
  <si>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</si>
  <si>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</si>
  <si>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</si>
  <si>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</si>
  <si>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</si>
  <si>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</si>
  <si>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</si>
  <si>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</si>
  <si>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</si>
  <si>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</si>
  <si>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</si>
  <si>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</si>
  <si>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</si>
  <si>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</si>
  <si>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</si>
  <si>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</si>
  <si>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</si>
  <si>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</si>
  <si>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</si>
  <si>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</si>
  <si>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</si>
  <si>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</si>
  <si>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</si>
  <si>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</si>
  <si>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</si>
  <si>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</si>
  <si>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</si>
  <si>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</si>
  <si>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</si>
  <si>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</si>
  <si>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</si>
  <si>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</si>
  <si>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</si>
  <si>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</si>
  <si>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</si>
  <si>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</si>
  <si>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</si>
  <si>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</si>
  <si>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</si>
  <si>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</si>
  <si>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</si>
  <si>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</si>
  <si>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</si>
  <si>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</si>
  <si>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</si>
  <si>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</si>
  <si>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</si>
  <si>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</si>
  <si>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</si>
  <si>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</si>
  <si>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</si>
  <si>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</si>
  <si>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</si>
  <si>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</si>
  <si>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</si>
  <si>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</si>
  <si>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</si>
  <si>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</si>
  <si>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</si>
  <si>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</si>
  <si>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</si>
  <si>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</si>
  <si>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</si>
  <si>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</si>
  <si>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</si>
  <si>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</si>
  <si>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</si>
  <si>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</si>
  <si>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</si>
  <si>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</si>
  <si>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</si>
  <si>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</si>
  <si>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</si>
  <si>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</si>
  <si>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</si>
  <si>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</si>
  <si>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</si>
  <si>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</si>
  <si>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</si>
  <si>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</si>
  <si>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</si>
  <si>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</si>
  <si>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</si>
  <si>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</si>
  <si>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</si>
  <si>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</si>
  <si>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</si>
  <si>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</si>
  <si>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</si>
  <si>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</si>
  <si>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</si>
  <si>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</si>
  <si>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</si>
  <si>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</si>
  <si>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</si>
  <si>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</si>
  <si>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</si>
  <si>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</si>
  <si>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</si>
  <si>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</si>
  <si>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</si>
  <si>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</si>
  <si>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</si>
  <si>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</si>
  <si>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</si>
  <si>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</si>
  <si>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</si>
  <si>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</si>
  <si>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</si>
  <si>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</si>
  <si>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</si>
  <si>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</si>
  <si>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</si>
  <si>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</si>
  <si>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</si>
  <si>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</si>
  <si>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</si>
  <si>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</si>
  <si>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</si>
  <si>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</si>
  <si>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</si>
  <si>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</si>
  <si>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</si>
  <si>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</si>
  <si>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</si>
  <si>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</si>
  <si>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</si>
  <si>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</si>
  <si>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</si>
  <si>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</si>
  <si>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</si>
  <si>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</si>
  <si>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</si>
  <si>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</si>
  <si>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</si>
  <si>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</si>
  <si>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</si>
  <si>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</si>
  <si>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</si>
  <si>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</si>
  <si>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</si>
  <si>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</si>
  <si>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</si>
  <si>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</si>
  <si>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</si>
  <si>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</si>
  <si>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</si>
  <si>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</si>
  <si>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</si>
  <si>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</si>
  <si>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</si>
  <si>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</si>
  <si>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</si>
  <si>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</si>
  <si>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</si>
  <si>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</si>
  <si>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</si>
  <si>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</si>
  <si>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</si>
  <si>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</si>
  <si>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</si>
  <si>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</si>
  <si>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</si>
  <si>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</si>
  <si>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</si>
  <si>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</si>
  <si>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</si>
  <si>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</si>
  <si>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</si>
  <si>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</si>
  <si>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</si>
  <si>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</si>
  <si>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</si>
  <si>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</si>
  <si>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</si>
  <si>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</si>
  <si>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</si>
  <si>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</si>
  <si>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</si>
  <si>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</si>
  <si>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</si>
  <si>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</si>
  <si>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</si>
  <si>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</si>
  <si>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</si>
  <si>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</si>
  <si>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</si>
  <si>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</si>
  <si>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</si>
  <si>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</si>
  <si>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</si>
  <si>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</si>
  <si>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</si>
  <si>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</si>
  <si>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</si>
  <si>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</si>
  <si>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</si>
  <si>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</si>
  <si>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</si>
  <si>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</si>
  <si>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</si>
  <si>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</si>
  <si>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</si>
  <si>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</si>
  <si>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</si>
  <si>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</si>
  <si>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</si>
  <si>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</si>
  <si>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</si>
  <si>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</si>
  <si>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</si>
  <si>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</si>
  <si>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</si>
  <si>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</si>
  <si>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</si>
  <si>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</si>
  <si>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</si>
  <si>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</si>
  <si>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</si>
  <si>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</si>
  <si>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</si>
  <si>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</si>
  <si>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</si>
  <si>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</si>
  <si>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</si>
  <si>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</si>
  <si>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</si>
  <si>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</si>
  <si>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</si>
  <si>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</si>
  <si>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</si>
  <si>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</si>
  <si>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</si>
  <si>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</si>
  <si>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</si>
  <si>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</si>
  <si>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</si>
  <si>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</si>
  <si>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</si>
  <si>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</si>
  <si>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</si>
  <si>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</si>
  <si>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</si>
  <si>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</si>
  <si>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</si>
  <si>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</si>
  <si>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</si>
  <si>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</si>
  <si>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</si>
  <si>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</si>
  <si>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</si>
  <si>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</si>
  <si>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</si>
  <si>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</si>
  <si>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</si>
  <si>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</si>
  <si>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</si>
  <si>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</si>
  <si>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</si>
  <si>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</si>
  <si>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</si>
  <si>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</si>
  <si>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</si>
  <si>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</si>
  <si>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</si>
  <si>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</si>
  <si>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</si>
  <si>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</si>
  <si>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</si>
  <si>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</si>
  <si>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</si>
  <si>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</si>
  <si>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</si>
  <si>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</si>
  <si>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</si>
  <si>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</si>
  <si>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</si>
  <si>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</si>
  <si>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</si>
  <si>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</si>
  <si>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</si>
  <si>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</si>
  <si>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</si>
  <si>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</si>
  <si>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</si>
  <si>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</si>
  <si>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</si>
  <si>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</si>
  <si>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</si>
  <si>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</si>
  <si>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</si>
  <si>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</si>
  <si>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</si>
  <si>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</si>
  <si>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</si>
  <si>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</si>
  <si>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</si>
  <si>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</si>
  <si>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</si>
  <si>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</si>
  <si>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</si>
  <si>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</si>
  <si>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</si>
  <si>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</si>
  <si>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</si>
  <si>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</si>
  <si>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</si>
  <si>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</si>
  <si>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</si>
  <si>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</si>
  <si>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</si>
  <si>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</si>
  <si>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</si>
  <si>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</si>
  <si>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</si>
  <si>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</si>
  <si>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</si>
  <si>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</si>
  <si>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</si>
  <si>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</si>
  <si>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</si>
  <si>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</si>
  <si>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</si>
  <si>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</si>
  <si>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</si>
  <si>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</si>
  <si>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</si>
  <si>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</si>
  <si>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</si>
  <si>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</si>
  <si>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</si>
  <si>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</si>
  <si>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</si>
  <si>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</si>
  <si>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</si>
  <si>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</si>
  <si>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</si>
  <si>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</si>
  <si>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</si>
  <si>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</si>
  <si>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</si>
  <si>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</si>
  <si>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</si>
  <si>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</si>
  <si>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</si>
  <si>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</si>
  <si>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</si>
  <si>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</si>
  <si>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</si>
  <si>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</si>
  <si>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</si>
  <si>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</si>
  <si>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</si>
  <si>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</si>
  <si>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</si>
  <si>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</si>
  <si>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</si>
  <si>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</si>
  <si>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</si>
  <si>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</si>
  <si>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</si>
  <si>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</si>
  <si>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</si>
  <si>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</si>
  <si>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</si>
  <si>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</si>
  <si>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</si>
  <si>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</si>
  <si>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</si>
  <si>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</si>
  <si>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</si>
  <si>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</si>
  <si>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</si>
  <si>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</si>
  <si>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</si>
  <si>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</si>
  <si>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</si>
  <si>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</si>
  <si>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</si>
  <si>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</si>
  <si>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</si>
  <si>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</si>
  <si>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</si>
  <si>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</si>
  <si>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</si>
  <si>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</si>
  <si>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</si>
  <si>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</si>
  <si>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</si>
  <si>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</si>
  <si>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</si>
  <si>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</si>
  <si>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</si>
  <si>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</si>
  <si>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</si>
  <si>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</si>
  <si>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</si>
  <si>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</si>
  <si>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</si>
  <si>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</si>
  <si>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</si>
  <si>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</si>
  <si>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</si>
  <si>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</si>
  <si>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</si>
  <si>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</si>
  <si>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</si>
  <si>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</si>
  <si>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</si>
  <si>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</si>
  <si>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</si>
  <si>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</si>
  <si>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</si>
  <si>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</si>
  <si>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</si>
  <si>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</si>
  <si>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</si>
  <si>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</si>
  <si>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</si>
  <si>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</si>
  <si>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</si>
  <si>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</si>
  <si>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</si>
  <si>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</si>
  <si>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</si>
  <si>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</si>
  <si>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</si>
  <si>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</si>
  <si>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</si>
  <si>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</si>
  <si>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</si>
  <si>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</si>
  <si>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</si>
  <si>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</si>
  <si>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</si>
  <si>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</si>
  <si>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</si>
  <si>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</si>
  <si>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</si>
  <si>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</si>
  <si>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</si>
  <si>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</si>
  <si>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</si>
  <si>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</si>
  <si>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</si>
  <si>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</si>
  <si>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</si>
  <si>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</si>
  <si>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</si>
  <si>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</si>
  <si>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</si>
  <si>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</si>
  <si>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</si>
  <si>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</si>
  <si>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</si>
  <si>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</si>
  <si>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</si>
  <si>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</si>
  <si>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</si>
  <si>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</si>
  <si>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</si>
  <si>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</si>
  <si>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</si>
  <si>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</si>
  <si>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</si>
  <si>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</si>
  <si>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</si>
  <si>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</si>
  <si>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</si>
  <si>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</si>
  <si>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</si>
  <si>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</si>
  <si>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</si>
  <si>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</si>
  <si>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</si>
  <si>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</si>
  <si>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</si>
  <si>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</si>
  <si>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</si>
  <si>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</si>
  <si>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</si>
  <si>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</si>
  <si>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</si>
  <si>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</si>
  <si>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</si>
  <si>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</si>
  <si>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</si>
  <si>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</si>
  <si>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</si>
  <si>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</si>
  <si>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</si>
  <si>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</si>
  <si>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</si>
  <si>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</si>
  <si>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</si>
  <si>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</si>
  <si>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</si>
  <si>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</si>
  <si>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</si>
  <si>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</si>
  <si>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</si>
  <si>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</si>
  <si>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</si>
  <si>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</si>
  <si>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</si>
  <si>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</si>
  <si>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</si>
  <si>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</si>
  <si>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</si>
  <si>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</si>
  <si>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</si>
  <si>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</si>
  <si>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</si>
  <si>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</si>
  <si>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</si>
  <si>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</si>
  <si>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</si>
  <si>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</si>
  <si>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</si>
  <si>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</si>
  <si>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</si>
  <si>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</si>
  <si>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</si>
  <si>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</si>
  <si>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</si>
  <si>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</si>
  <si>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</si>
  <si>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</si>
  <si>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</si>
  <si>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</si>
  <si>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</si>
  <si>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</si>
  <si>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</si>
  <si>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</si>
  <si>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</si>
  <si>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</si>
  <si>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</si>
  <si>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</si>
  <si>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</si>
  <si>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</si>
  <si>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</si>
  <si>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</si>
  <si>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</si>
  <si>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</si>
  <si>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</si>
  <si>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</si>
  <si>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</si>
  <si>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</si>
  <si>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</si>
  <si>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</si>
  <si>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</si>
  <si>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</si>
  <si>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</si>
  <si>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</si>
  <si>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</si>
  <si>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</si>
  <si>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</si>
  <si>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</si>
  <si>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</si>
  <si>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</si>
  <si>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</si>
  <si>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</si>
  <si>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</si>
  <si>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</si>
  <si>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</si>
  <si>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</si>
  <si>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</si>
  <si>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</si>
  <si>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</si>
  <si>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</si>
  <si>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</si>
  <si>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</si>
  <si>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</si>
  <si>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</si>
  <si>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</si>
  <si>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</si>
  <si>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</si>
  <si>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</si>
  <si>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</si>
  <si>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</si>
  <si>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</si>
  <si>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</si>
  <si>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</si>
  <si>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</si>
  <si>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</si>
  <si>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</si>
  <si>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</si>
  <si>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</si>
  <si>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</si>
  <si>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</si>
  <si>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</si>
  <si>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</si>
  <si>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</si>
  <si>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</si>
  <si>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</si>
  <si>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</si>
  <si>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</si>
  <si>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</si>
  <si>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</si>
  <si>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</si>
  <si>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</si>
  <si>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</si>
  <si>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</si>
  <si>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</si>
  <si>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</si>
  <si>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</si>
  <si>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</si>
  <si>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</si>
  <si>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</si>
  <si>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</si>
  <si>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</si>
  <si>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</si>
  <si>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</si>
  <si>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</si>
  <si>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</si>
  <si>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</si>
  <si>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</si>
  <si>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</si>
  <si>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</si>
  <si>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</si>
  <si>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</si>
  <si>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</si>
  <si>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</si>
  <si>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</si>
  <si>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</si>
  <si>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</si>
  <si>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</si>
  <si>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</si>
  <si>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</si>
  <si>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</si>
  <si>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</si>
  <si>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</si>
  <si>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</si>
  <si>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</si>
  <si>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</si>
  <si>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</si>
  <si>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</si>
  <si>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</si>
  <si>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</si>
  <si>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</si>
  <si>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</si>
  <si>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</si>
  <si>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</si>
  <si>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</si>
  <si>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</si>
  <si>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</si>
  <si>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</si>
  <si>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</si>
  <si>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</si>
  <si>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</si>
  <si>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</si>
  <si>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</si>
  <si>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</si>
  <si>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</si>
  <si>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</si>
  <si>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</si>
  <si>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</si>
  <si>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</si>
  <si>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</si>
  <si>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</si>
  <si>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</si>
  <si>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</si>
  <si>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</si>
  <si>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</si>
  <si>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</si>
  <si>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</si>
  <si>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</si>
  <si>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</si>
  <si>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</si>
  <si>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</si>
  <si>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</si>
  <si>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</si>
  <si>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</si>
  <si>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</si>
  <si>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</si>
  <si>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</si>
  <si>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</si>
  <si>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</si>
  <si>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</si>
  <si>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</si>
  <si>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</si>
  <si>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</si>
  <si>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</si>
  <si>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</si>
  <si>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</si>
  <si>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</si>
  <si>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</si>
  <si>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</si>
  <si>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</si>
  <si>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</si>
  <si>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</si>
  <si>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</si>
  <si>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</si>
  <si>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</si>
  <si>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</si>
  <si>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</si>
  <si>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</si>
  <si>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</si>
  <si>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</si>
  <si>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</si>
  <si>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</si>
  <si>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</si>
  <si>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</si>
  <si>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</si>
  <si>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</si>
  <si>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</si>
  <si>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</si>
  <si>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</si>
  <si>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</si>
  <si>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</si>
  <si>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</si>
  <si>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</si>
  <si>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</si>
  <si>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</si>
  <si>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</si>
  <si>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</si>
  <si>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</si>
  <si>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</si>
  <si>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</si>
  <si>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</si>
  <si>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</si>
  <si>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</si>
  <si>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</si>
  <si>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</si>
  <si>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</si>
  <si>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</si>
  <si>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</si>
  <si>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</si>
  <si>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</si>
  <si>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</si>
  <si>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</si>
  <si>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</si>
  <si>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</si>
  <si>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</si>
  <si>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</si>
  <si>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</si>
  <si>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</si>
  <si>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</si>
  <si>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</si>
  <si>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</si>
  <si>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</si>
  <si>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</si>
  <si>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</si>
  <si>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</si>
  <si>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</si>
  <si>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</si>
  <si>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</si>
  <si>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</si>
  <si>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</si>
  <si>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</si>
  <si>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</si>
  <si>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</si>
  <si>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</si>
  <si>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</si>
  <si>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</si>
  <si>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</si>
  <si>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</si>
  <si>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</si>
  <si>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</si>
  <si>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</si>
  <si>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</si>
  <si>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</si>
  <si>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</si>
  <si>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</si>
  <si>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</si>
  <si>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</si>
  <si>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</si>
  <si>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</si>
  <si>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</si>
  <si>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</si>
  <si>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</si>
  <si>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</si>
  <si>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</si>
  <si>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</si>
  <si>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</si>
  <si>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</si>
  <si>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</si>
  <si>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</si>
  <si>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</si>
  <si>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</si>
  <si>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</si>
  <si>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</si>
  <si>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</si>
  <si>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</si>
  <si>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</si>
  <si>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</si>
  <si>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</si>
  <si>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</si>
  <si>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</si>
  <si>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</si>
  <si>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</si>
  <si>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</si>
  <si>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</si>
  <si>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</si>
  <si>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</si>
  <si>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</si>
  <si>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</si>
  <si>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</si>
  <si>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</si>
  <si>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</si>
  <si>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</si>
  <si>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</si>
  <si>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</si>
  <si>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</si>
  <si>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</si>
  <si>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</si>
  <si>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</si>
  <si>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</si>
  <si>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</si>
  <si>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</si>
  <si>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</si>
  <si>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</si>
  <si>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</si>
  <si>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</si>
  <si>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</si>
  <si>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</si>
  <si>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</si>
  <si>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</si>
  <si>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</si>
  <si>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</si>
  <si>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</si>
  <si>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</si>
  <si>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</si>
  <si>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</si>
  <si>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</si>
  <si>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</si>
  <si>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</si>
  <si>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</si>
  <si>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</si>
  <si>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</si>
  <si>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</si>
  <si>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</si>
  <si>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</si>
  <si>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</si>
  <si>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</si>
  <si>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</si>
  <si>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</si>
  <si>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</si>
  <si>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</si>
  <si>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</si>
  <si>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</si>
  <si>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</si>
  <si>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</si>
  <si>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</si>
  <si>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</si>
  <si>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</si>
  <si>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</si>
  <si>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</si>
  <si>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</si>
  <si>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</si>
  <si>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</si>
  <si>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</si>
  <si>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</si>
  <si>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</si>
  <si>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</si>
  <si>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</si>
  <si>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</si>
  <si>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</si>
  <si>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</si>
  <si>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</si>
  <si>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</si>
  <si>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</si>
  <si>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</si>
  <si>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</si>
  <si>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</si>
  <si>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</si>
  <si>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</si>
  <si>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</si>
  <si>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</si>
  <si>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</si>
  <si>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</si>
  <si>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</si>
  <si>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</si>
  <si>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</si>
  <si>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</si>
  <si>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</si>
  <si>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</si>
  <si>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</si>
  <si>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</si>
  <si>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</si>
  <si>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</si>
  <si>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</si>
  <si>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</si>
  <si>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</si>
  <si>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</si>
  <si>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</si>
  <si>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</si>
  <si>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</si>
  <si>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</si>
  <si>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</si>
  <si>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</si>
  <si>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</si>
  <si>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</si>
  <si>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</si>
  <si>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</si>
  <si>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</si>
  <si>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</si>
  <si>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</si>
  <si>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</si>
  <si>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</si>
  <si>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</si>
  <si>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</si>
  <si>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</si>
  <si>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</si>
  <si>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</si>
  <si>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</si>
  <si>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</si>
  <si>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</si>
  <si>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</si>
  <si>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</si>
  <si>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</si>
  <si>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</si>
  <si>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</si>
  <si>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</si>
  <si>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</si>
  <si>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</si>
  <si>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</si>
  <si>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</si>
  <si>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</si>
  <si>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</si>
  <si>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</si>
  <si>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</si>
  <si>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</si>
  <si>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</si>
  <si>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</si>
  <si>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</si>
  <si>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</si>
  <si>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</si>
  <si>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</si>
  <si>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</si>
  <si>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</si>
  <si>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</si>
  <si>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</si>
  <si>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</si>
  <si>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</si>
  <si>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</si>
  <si>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</si>
  <si>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</si>
  <si>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</si>
  <si>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</si>
  <si>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</si>
  <si>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</si>
  <si>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</si>
  <si>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</si>
  <si>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</si>
  <si>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</si>
  <si>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</si>
  <si>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</si>
  <si>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</si>
  <si>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</si>
  <si>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</si>
  <si>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</si>
  <si>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</si>
  <si>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</si>
  <si>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</si>
  <si>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</si>
  <si>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</si>
  <si>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</si>
  <si>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</si>
  <si>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</si>
  <si>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</si>
  <si>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</si>
  <si>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</si>
  <si>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</si>
  <si>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</si>
  <si>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</si>
  <si>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</si>
  <si>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</si>
  <si>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</si>
  <si>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</si>
  <si>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</si>
  <si>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</si>
  <si>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</si>
  <si>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</si>
  <si>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</si>
  <si>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</si>
  <si>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</si>
  <si>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</si>
  <si>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</si>
  <si>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</si>
  <si>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</si>
  <si>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</si>
  <si>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</si>
  <si>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</si>
  <si>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</si>
  <si>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</si>
  <si>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</si>
  <si>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</si>
  <si>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</si>
  <si>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</si>
  <si>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</si>
  <si>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</si>
  <si>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</si>
  <si>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</si>
  <si>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</si>
  <si>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</si>
  <si>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</si>
  <si>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</si>
  <si>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</si>
  <si>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</si>
  <si>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</si>
  <si>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</si>
  <si>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</si>
  <si>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</si>
  <si>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</si>
  <si>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</si>
  <si>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</si>
  <si>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</si>
  <si>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</si>
  <si>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</si>
  <si>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</si>
  <si>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</si>
  <si>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</si>
  <si>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</si>
  <si>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</si>
  <si>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</si>
  <si>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</si>
  <si>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</si>
  <si>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</si>
  <si>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</si>
  <si>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</si>
  <si>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</si>
  <si>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</si>
  <si>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</si>
  <si>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</si>
  <si>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</si>
  <si>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</si>
  <si>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</si>
  <si>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</si>
  <si>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</si>
  <si>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</si>
  <si>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</si>
  <si>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</si>
  <si>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</si>
  <si>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</si>
  <si>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</si>
  <si>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</si>
  <si>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</si>
  <si>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</si>
  <si>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</si>
  <si>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</si>
  <si>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</si>
  <si>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</si>
  <si>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</si>
  <si>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</si>
  <si>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</si>
  <si>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</si>
  <si>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</si>
  <si>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</si>
  <si>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</si>
  <si>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</si>
  <si>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</si>
  <si>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</si>
  <si>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</si>
  <si>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</si>
  <si>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</si>
  <si>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</si>
  <si>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</si>
  <si>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</si>
  <si>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</si>
  <si>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</si>
  <si>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</si>
  <si>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</si>
  <si>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</si>
  <si>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</si>
  <si>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</si>
  <si>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</si>
  <si>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</si>
  <si>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</si>
  <si>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</si>
  <si>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</si>
  <si>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</si>
  <si>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</si>
  <si>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</si>
  <si>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</si>
  <si>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</si>
  <si>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</si>
  <si>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</si>
  <si>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</si>
  <si>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</si>
  <si>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</si>
  <si>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</si>
  <si>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</si>
  <si>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</si>
  <si>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</si>
  <si>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</si>
  <si>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</si>
  <si>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</si>
  <si>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</si>
  <si>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</si>
  <si>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</si>
  <si>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</si>
  <si>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</si>
  <si>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</si>
  <si>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</si>
  <si>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</si>
  <si>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</si>
  <si>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</si>
  <si>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</si>
  <si>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</si>
  <si>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</si>
  <si>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</si>
  <si>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</si>
  <si>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</si>
  <si>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</si>
  <si>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</si>
  <si>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</si>
  <si>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</si>
  <si>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</si>
  <si>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</si>
  <si>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</si>
  <si>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</si>
  <si>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</si>
  <si>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</si>
  <si>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</si>
  <si>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</si>
  <si>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</si>
  <si>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</si>
  <si>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</si>
  <si>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</si>
  <si>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</si>
  <si>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</si>
  <si>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</si>
  <si>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</si>
  <si>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</si>
  <si>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</si>
  <si>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</si>
  <si>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</si>
  <si>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</si>
  <si>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</si>
  <si>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</si>
  <si>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</si>
  <si>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</si>
  <si>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</si>
  <si>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</si>
  <si>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</si>
  <si>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</si>
  <si>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</si>
  <si>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</si>
  <si>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</si>
  <si>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</si>
  <si>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</si>
  <si>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</si>
  <si>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</si>
  <si>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</si>
  <si>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</si>
  <si>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</si>
  <si>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</si>
  <si>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</si>
  <si>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</si>
  <si>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</si>
  <si>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</si>
  <si>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</si>
  <si>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</si>
  <si>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</si>
  <si>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</si>
  <si>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</si>
  <si>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</si>
  <si>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</si>
  <si>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</si>
  <si>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</si>
  <si>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</si>
  <si>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</si>
  <si>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</si>
  <si>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</si>
  <si>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</si>
  <si>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</si>
  <si>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</si>
  <si>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</si>
  <si>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</si>
  <si>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</si>
  <si>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</si>
  <si>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</si>
  <si>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</si>
  <si>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</si>
  <si>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</si>
  <si>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</si>
  <si>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</si>
  <si>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</si>
  <si>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</si>
  <si>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</si>
  <si>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</si>
  <si>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</si>
  <si>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</si>
  <si>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</si>
  <si>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</si>
  <si>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</si>
  <si>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</si>
  <si>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</si>
  <si>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</si>
  <si>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</si>
  <si>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</si>
  <si>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</si>
  <si>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</si>
  <si>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</si>
  <si>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</si>
  <si>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</si>
  <si>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</si>
  <si>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</si>
  <si>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</si>
  <si>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</si>
  <si>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</si>
  <si>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</si>
  <si>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</si>
  <si>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</si>
  <si>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</si>
  <si>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</si>
  <si>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</si>
  <si>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</si>
  <si>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</si>
  <si>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</si>
  <si>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</si>
  <si>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</si>
  <si>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</si>
  <si>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</si>
  <si>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</si>
  <si>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</si>
  <si>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</si>
  <si>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</si>
  <si>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</si>
  <si>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</si>
  <si>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</si>
  <si>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</si>
  <si>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</si>
  <si>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</si>
  <si>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</si>
  <si>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</si>
  <si>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</si>
  <si>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</si>
  <si>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</si>
  <si>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</si>
  <si>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</si>
  <si>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</si>
  <si>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</si>
  <si>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</si>
  <si>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</si>
  <si>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</si>
  <si>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</si>
  <si>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</si>
  <si>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</si>
  <si>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</si>
  <si>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</si>
  <si>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</si>
  <si>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</si>
  <si>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</si>
  <si>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</si>
  <si>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</si>
  <si>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</si>
  <si>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</si>
  <si>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</si>
  <si>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</si>
  <si>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</si>
  <si>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</si>
  <si>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</si>
  <si>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</si>
  <si>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</si>
  <si>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</si>
  <si>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</si>
  <si>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</si>
  <si>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</si>
  <si>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</si>
  <si>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</si>
  <si>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</si>
  <si>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</si>
  <si>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</si>
  <si>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</si>
  <si>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</si>
  <si>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</si>
  <si>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</si>
  <si>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</si>
  <si>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</si>
  <si>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</si>
  <si>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</si>
  <si>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</si>
  <si>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</si>
  <si>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</si>
  <si>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</si>
  <si>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</si>
  <si>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</si>
  <si>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</si>
  <si>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</si>
  <si>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</si>
  <si>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</si>
  <si>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</si>
  <si>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</si>
  <si>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</si>
  <si>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</si>
  <si>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</si>
  <si>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</si>
  <si>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</si>
  <si>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</si>
  <si>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</si>
  <si>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</si>
  <si>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</si>
  <si>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</si>
  <si>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</si>
  <si>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</si>
  <si>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</si>
  <si>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</si>
  <si>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</si>
  <si>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</si>
  <si>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</si>
  <si>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</si>
  <si>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</si>
  <si>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</si>
  <si>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</si>
  <si>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</si>
  <si>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</si>
  <si>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</si>
  <si>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</si>
  <si>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</si>
  <si>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</si>
  <si>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</si>
  <si>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</si>
  <si>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</si>
  <si>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</si>
  <si>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</si>
  <si>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</si>
  <si>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</si>
  <si>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</si>
  <si>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</si>
  <si>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</si>
  <si>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</si>
  <si>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</si>
  <si>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</si>
  <si>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</si>
  <si>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</si>
  <si>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</si>
  <si>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</si>
  <si>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</si>
  <si>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</si>
  <si>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</si>
  <si>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</si>
  <si>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</si>
  <si>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</si>
  <si>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</si>
  <si>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</si>
  <si>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</si>
  <si>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</si>
  <si>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</si>
  <si>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</si>
  <si>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</si>
  <si>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</si>
  <si>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</si>
  <si>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</si>
  <si>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</si>
  <si>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</si>
  <si>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</si>
  <si>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</si>
  <si>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</si>
  <si>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</si>
  <si>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</si>
  <si>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</si>
  <si>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</si>
  <si>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</si>
  <si>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</si>
  <si>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</si>
  <si>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</si>
  <si>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</si>
  <si>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</si>
  <si>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</si>
  <si>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</si>
  <si>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</si>
  <si>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</si>
  <si>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</si>
  <si>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</si>
  <si>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</si>
  <si>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</si>
  <si>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</si>
  <si>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</si>
  <si>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</si>
  <si>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</si>
  <si>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</si>
  <si>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</si>
  <si>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</si>
  <si>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</si>
  <si>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</si>
  <si>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</si>
  <si>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</si>
  <si>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</si>
  <si>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</si>
  <si>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</si>
  <si>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</si>
  <si>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</si>
  <si>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</si>
  <si>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</si>
  <si>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</si>
  <si>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</si>
  <si>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</si>
  <si>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</si>
  <si>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</si>
  <si>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</si>
  <si>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</si>
  <si>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</si>
  <si>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</si>
  <si>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</si>
  <si>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</si>
  <si>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</si>
  <si>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</si>
  <si>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</si>
  <si>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</si>
  <si>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</si>
  <si>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</si>
  <si>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</si>
  <si>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</si>
  <si>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</si>
  <si>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</si>
  <si>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</si>
  <si>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</si>
  <si>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</si>
  <si>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</si>
  <si>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</si>
  <si>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</si>
  <si>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</si>
  <si>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</si>
  <si>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</si>
  <si>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</si>
  <si>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</si>
  <si>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</si>
  <si>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</si>
  <si>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</si>
  <si>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</si>
  <si>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</si>
  <si>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</si>
  <si>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</si>
  <si>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</si>
  <si>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</si>
  <si>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</si>
  <si>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</si>
  <si>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</si>
  <si>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</si>
  <si>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</si>
  <si>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</si>
  <si>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</si>
  <si>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</si>
  <si>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</si>
  <si>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</si>
  <si>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</si>
  <si>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</si>
  <si>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</si>
  <si>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</si>
  <si>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</si>
  <si>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</si>
  <si>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</si>
  <si>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</si>
  <si>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</si>
  <si>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</si>
  <si>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</si>
  <si>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</si>
  <si>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</si>
  <si>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</si>
  <si>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</si>
  <si>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</si>
  <si>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</si>
  <si>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</si>
  <si>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</si>
  <si>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</si>
  <si>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</si>
  <si>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</si>
  <si>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</si>
  <si>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</si>
  <si>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</si>
  <si>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</si>
  <si>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</si>
  <si>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</si>
  <si>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</si>
  <si>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</si>
  <si>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</si>
  <si>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</si>
  <si>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</si>
  <si>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</si>
  <si>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</si>
  <si>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</si>
  <si>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</si>
  <si>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</si>
  <si>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</si>
  <si>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</si>
  <si>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</si>
  <si>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</si>
  <si>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</si>
  <si>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</si>
  <si>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</si>
  <si>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</si>
  <si>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</si>
  <si>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</si>
  <si>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</si>
  <si>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</si>
  <si>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</si>
  <si>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</si>
  <si>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</si>
  <si>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</si>
  <si>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</si>
  <si>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</si>
  <si>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</si>
  <si>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</si>
  <si>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</si>
  <si>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</si>
  <si>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</si>
  <si>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</si>
  <si>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</si>
  <si>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</si>
  <si>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</si>
  <si>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</si>
  <si>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</si>
  <si>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</si>
  <si>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</si>
  <si>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</si>
  <si>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</si>
  <si>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</si>
  <si>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</si>
  <si>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</si>
  <si>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</si>
  <si>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</si>
  <si>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</si>
  <si>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</si>
  <si>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</si>
  <si>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</si>
  <si>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</si>
  <si>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</si>
  <si>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</si>
  <si>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</si>
  <si>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</si>
  <si>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</si>
  <si>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</si>
  <si>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</si>
  <si>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</si>
  <si>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</si>
  <si>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</si>
  <si>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</si>
  <si>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</si>
  <si>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</si>
  <si>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</si>
  <si>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</si>
  <si>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</si>
  <si>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</si>
  <si>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</si>
  <si>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</si>
  <si>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</si>
  <si>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</si>
  <si>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</si>
  <si>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</si>
  <si>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</si>
  <si>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</si>
  <si>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</si>
  <si>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</si>
  <si>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</si>
  <si>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</si>
  <si>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</si>
  <si>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</si>
  <si>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</si>
  <si>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</si>
  <si>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</si>
  <si>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</si>
  <si>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</si>
  <si>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</si>
  <si>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</si>
  <si>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</si>
  <si>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</si>
  <si>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</si>
  <si>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</si>
  <si>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</si>
  <si>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</si>
  <si>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</si>
  <si>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</si>
  <si>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</si>
  <si>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</si>
  <si>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</si>
  <si>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</si>
  <si>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</si>
  <si>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</si>
  <si>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</si>
  <si>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</si>
  <si>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</si>
  <si>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</si>
  <si>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</si>
  <si>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</si>
  <si>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</si>
  <si>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</si>
  <si>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</si>
  <si>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</si>
  <si>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</si>
  <si>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</si>
  <si>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</si>
  <si>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</si>
  <si>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</si>
  <si>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</si>
  <si>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</si>
  <si>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</si>
  <si>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</si>
  <si>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</si>
  <si>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</si>
  <si>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</si>
  <si>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</si>
  <si>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</si>
  <si>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</si>
  <si>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</si>
  <si>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</si>
  <si>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</si>
  <si>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</si>
  <si>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</si>
  <si>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</si>
  <si>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</si>
  <si>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</si>
  <si>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</si>
  <si>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</si>
  <si>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</si>
  <si>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</si>
  <si>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</si>
  <si>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</si>
  <si>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</si>
  <si>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</si>
  <si>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</si>
  <si>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</si>
  <si>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</si>
  <si>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</si>
  <si>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</si>
  <si>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</si>
  <si>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</si>
  <si>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</si>
  <si>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</si>
  <si>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</si>
  <si>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</si>
  <si>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</si>
  <si>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</si>
  <si>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</si>
  <si>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</si>
  <si>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</si>
  <si>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</si>
  <si>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</si>
  <si>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</si>
  <si>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</si>
  <si>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</si>
  <si>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</si>
  <si>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</si>
  <si>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</si>
  <si>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</si>
  <si>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</si>
  <si>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</si>
  <si>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</si>
  <si>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</si>
  <si>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</si>
  <si>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</si>
  <si>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</si>
  <si>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</si>
  <si>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</si>
  <si>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</si>
  <si>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</si>
  <si>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</si>
  <si>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</si>
  <si>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</si>
  <si>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</si>
  <si>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</si>
  <si>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</si>
  <si>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</si>
  <si>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</si>
  <si>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</si>
  <si>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</si>
  <si>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</si>
  <si>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</si>
  <si>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</si>
  <si>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</si>
  <si>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</si>
  <si>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</si>
  <si>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</si>
  <si>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</si>
  <si>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</si>
  <si>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</si>
  <si>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</si>
  <si>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</si>
  <si>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</si>
  <si>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</si>
  <si>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</si>
  <si>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</si>
  <si>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</si>
  <si>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</si>
  <si>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</si>
  <si>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</si>
  <si>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</si>
  <si>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</si>
  <si>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</si>
  <si>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</si>
  <si>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</si>
  <si>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</si>
  <si>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</si>
  <si>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</si>
  <si>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</si>
  <si>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</si>
  <si>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</si>
  <si>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</si>
  <si>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</si>
  <si>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</si>
  <si>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</si>
  <si>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</si>
  <si>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</si>
  <si>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</si>
  <si>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</si>
  <si>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</si>
  <si>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</si>
  <si>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</si>
  <si>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</si>
  <si>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</si>
  <si>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</si>
  <si>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</si>
  <si>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</si>
  <si>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</si>
  <si>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</si>
  <si>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</si>
  <si>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</si>
  <si>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</si>
  <si>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</si>
  <si>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</si>
  <si>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</si>
  <si>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</si>
  <si>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</si>
  <si>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</si>
  <si>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</si>
  <si>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</si>
  <si>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</si>
  <si>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</si>
  <si>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</si>
  <si>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</si>
  <si>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</si>
  <si>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</si>
  <si>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</si>
  <si>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</si>
  <si>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</si>
  <si>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</si>
  <si>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</si>
  <si>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</si>
  <si>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</si>
  <si>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</si>
  <si>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</si>
  <si>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</si>
  <si>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</si>
  <si>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</si>
  <si>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</si>
  <si>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</si>
  <si>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</si>
  <si>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</si>
  <si>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</si>
  <si>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</si>
  <si>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</si>
  <si>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</si>
  <si>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</si>
  <si>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</si>
  <si>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</si>
  <si>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</si>
  <si>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</si>
  <si>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</si>
  <si>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</si>
  <si>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</si>
  <si>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</si>
  <si>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</si>
  <si>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</si>
  <si>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</si>
  <si>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</si>
  <si>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</si>
  <si>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</si>
  <si>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</si>
  <si>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</si>
  <si>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</si>
  <si>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</si>
  <si>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</si>
  <si>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</si>
  <si>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</si>
  <si>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</si>
  <si>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</si>
  <si>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</si>
  <si>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</si>
  <si>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</si>
  <si>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</si>
  <si>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</si>
  <si>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</si>
  <si>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</si>
  <si>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</si>
  <si>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</si>
  <si>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</si>
  <si>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</si>
  <si>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</si>
  <si>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</si>
  <si>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</si>
  <si>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</si>
  <si>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</si>
  <si>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</si>
  <si>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</si>
  <si>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</si>
  <si>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</si>
  <si>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</si>
  <si>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</si>
  <si>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</si>
  <si>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</si>
  <si>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</si>
  <si>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</si>
  <si>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</si>
  <si>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</si>
  <si>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</si>
  <si>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</si>
  <si>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</si>
  <si>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</si>
  <si>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</si>
  <si>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</si>
  <si>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</si>
  <si>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</si>
  <si>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</si>
  <si>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</si>
  <si>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</si>
  <si>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</si>
  <si>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</si>
  <si>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</si>
  <si>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</si>
  <si>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</si>
  <si>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</si>
  <si>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</si>
  <si>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</si>
  <si>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</si>
  <si>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</si>
  <si>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</si>
  <si>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</si>
  <si>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</si>
  <si>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</si>
  <si>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</si>
  <si>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</si>
  <si>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</si>
  <si>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</si>
  <si>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</si>
  <si>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</si>
  <si>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</si>
  <si>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</si>
  <si>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</si>
  <si>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</si>
  <si>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</si>
  <si>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</si>
  <si>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</si>
  <si>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</si>
  <si>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</si>
  <si>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</si>
  <si>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</si>
  <si>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</si>
  <si>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</si>
  <si>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</si>
  <si>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</si>
  <si>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</si>
  <si>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</si>
  <si>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</si>
  <si>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</si>
  <si>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</si>
  <si>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</si>
  <si>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</si>
  <si>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</si>
  <si>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</si>
  <si>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</si>
  <si>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</si>
  <si>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</si>
  <si>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</si>
  <si>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</si>
  <si>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</si>
  <si>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</si>
  <si>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</si>
  <si>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</si>
  <si>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</si>
  <si>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</si>
  <si>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</si>
  <si>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</si>
  <si>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</si>
  <si>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</si>
  <si>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</si>
  <si>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</si>
  <si>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</si>
  <si>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</si>
  <si>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</si>
  <si>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</si>
  <si>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</si>
  <si>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</si>
  <si>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</si>
  <si>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</si>
  <si>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</si>
  <si>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</si>
  <si>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</si>
  <si>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</si>
  <si>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</si>
  <si>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</si>
  <si>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</si>
  <si>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</si>
  <si>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</si>
  <si>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</si>
  <si>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</si>
  <si>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</si>
  <si>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</si>
  <si>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</si>
  <si>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</si>
  <si>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</si>
  <si>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</si>
  <si>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</si>
  <si>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</si>
  <si>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</si>
  <si>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</si>
  <si>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</si>
  <si>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</si>
  <si>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</si>
  <si>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</si>
  <si>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</si>
  <si>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</si>
  <si>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</si>
  <si>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</si>
  <si>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</si>
  <si>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</si>
  <si>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</si>
  <si>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</si>
  <si>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</si>
  <si>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</si>
  <si>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</si>
  <si>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</si>
  <si>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</si>
  <si>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</si>
  <si>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</si>
  <si>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</si>
  <si>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</si>
  <si>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</si>
  <si>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</si>
  <si>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</si>
  <si>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</si>
  <si>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</si>
  <si>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</si>
  <si>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</si>
  <si>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</si>
  <si>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</si>
  <si>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</si>
  <si>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</si>
  <si>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</si>
  <si>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</si>
  <si>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</si>
  <si>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</si>
  <si>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</si>
  <si>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</si>
  <si>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</si>
  <si>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</si>
  <si>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</si>
  <si>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</si>
  <si>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</si>
  <si>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</si>
  <si>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</si>
  <si>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</si>
  <si>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</si>
  <si>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</si>
  <si>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</si>
  <si>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</si>
  <si>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</si>
  <si>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</si>
  <si>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</si>
  <si>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</si>
  <si>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</si>
  <si>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</si>
  <si>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</si>
  <si>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</si>
  <si>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</si>
  <si>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</si>
  <si>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</si>
  <si>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</si>
  <si>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</si>
  <si>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</si>
  <si>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</si>
  <si>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</si>
  <si>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</si>
  <si>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</si>
  <si>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</si>
  <si>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</si>
  <si>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</si>
  <si>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</si>
  <si>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</si>
  <si>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</si>
  <si>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</si>
  <si>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</si>
  <si>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</si>
  <si>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</si>
  <si>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</si>
  <si>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</si>
  <si>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</si>
  <si>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</si>
  <si>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</si>
  <si>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</si>
  <si>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</si>
  <si>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</si>
  <si>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</si>
  <si>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</si>
  <si>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</si>
  <si>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</si>
  <si>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</si>
  <si>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</si>
  <si>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</si>
  <si>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</si>
  <si>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</si>
  <si>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</si>
  <si>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</si>
  <si>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</si>
  <si>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</si>
  <si>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</si>
  <si>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</si>
  <si>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</si>
  <si>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</si>
  <si>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</si>
  <si>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</si>
  <si>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</si>
  <si>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</si>
  <si>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</si>
  <si>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</si>
  <si>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</si>
  <si>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</si>
  <si>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</si>
  <si>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</si>
  <si>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</si>
  <si>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</si>
  <si>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</si>
  <si>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</si>
  <si>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</si>
  <si>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</si>
  <si>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</si>
  <si>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</si>
  <si>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</si>
  <si>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</si>
  <si>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</si>
  <si>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</si>
  <si>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</si>
  <si>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</si>
  <si>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</si>
  <si>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</si>
  <si>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</si>
  <si>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</si>
  <si>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</si>
  <si>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</si>
  <si>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</si>
  <si>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</si>
  <si>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</si>
  <si>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</si>
  <si>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</si>
  <si>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</si>
  <si>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</si>
  <si>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</si>
  <si>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</si>
  <si>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</si>
  <si>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</si>
  <si>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</si>
  <si>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</si>
  <si>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</si>
  <si>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</si>
  <si>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</si>
  <si>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</si>
  <si>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</si>
  <si>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</si>
  <si>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</si>
  <si>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</si>
  <si>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</si>
  <si>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</si>
  <si>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</si>
  <si>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</si>
  <si>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</si>
  <si>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</si>
  <si>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</si>
  <si>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</si>
  <si>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</si>
  <si>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</si>
  <si>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</si>
  <si>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</si>
  <si>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</si>
  <si>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</si>
  <si>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</si>
  <si>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</si>
  <si>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</si>
  <si>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</si>
  <si>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</si>
  <si>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</si>
  <si>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</si>
  <si>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</si>
  <si>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</si>
  <si>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</si>
  <si>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</si>
  <si>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</si>
  <si>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</si>
  <si>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</si>
  <si>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</si>
  <si>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</si>
  <si>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</si>
  <si>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</si>
  <si>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</si>
  <si>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</si>
  <si>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</si>
  <si>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</si>
  <si>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</si>
  <si>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</si>
  <si>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</si>
  <si>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</si>
  <si>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</si>
  <si>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</si>
  <si>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</si>
  <si>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</si>
  <si>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</si>
  <si>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</si>
  <si>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</si>
  <si>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</si>
  <si>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</si>
  <si>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</si>
  <si>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</si>
  <si>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</si>
  <si>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</si>
  <si>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</si>
  <si>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</si>
  <si>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</si>
  <si>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</si>
  <si>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</si>
  <si>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</si>
  <si>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</si>
  <si>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</si>
  <si>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</si>
  <si>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</si>
  <si>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</si>
  <si>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</si>
  <si>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</si>
  <si>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</si>
  <si>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</si>
  <si>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</si>
  <si>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</si>
  <si>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</si>
  <si>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</si>
  <si>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</si>
  <si>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</si>
  <si>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</si>
  <si>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</si>
  <si>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</si>
  <si>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</si>
  <si>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</si>
  <si>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</si>
  <si>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</si>
  <si>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</si>
  <si>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</si>
  <si>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</si>
  <si>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</si>
  <si>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</si>
  <si>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</si>
  <si>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</si>
  <si>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</si>
  <si>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</si>
  <si>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</si>
  <si>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</si>
  <si>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</si>
  <si>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</si>
  <si>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</si>
  <si>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</si>
  <si>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</si>
  <si>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</si>
  <si>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</si>
  <si>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</si>
  <si>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</si>
  <si>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</si>
  <si>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</si>
  <si>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</si>
  <si>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</si>
  <si>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</si>
  <si>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</si>
  <si>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</si>
  <si>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</si>
  <si>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</si>
  <si>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</si>
  <si>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</si>
  <si>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</si>
  <si>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</si>
  <si>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</si>
  <si>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</si>
  <si>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</si>
  <si>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</si>
  <si>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</si>
  <si>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</si>
  <si>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</si>
  <si>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</si>
  <si>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</si>
  <si>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</si>
  <si>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</si>
  <si>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</si>
  <si>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</si>
  <si>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</si>
  <si>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</si>
  <si>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</si>
  <si>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</si>
  <si>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</si>
  <si>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</si>
  <si>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</si>
  <si>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</si>
  <si>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</si>
  <si>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</si>
  <si>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</si>
  <si>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</si>
  <si>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</si>
  <si>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</si>
  <si>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</si>
  <si>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</si>
  <si>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</si>
  <si>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</si>
  <si>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</si>
  <si>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</si>
  <si>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</si>
  <si>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</si>
  <si>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</si>
  <si>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</si>
  <si>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</si>
  <si>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</si>
  <si>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</si>
  <si>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</si>
  <si>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</si>
  <si>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</si>
  <si>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</si>
  <si>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</si>
  <si>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</si>
  <si>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</si>
  <si>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</si>
  <si>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</si>
  <si>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</si>
  <si>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</si>
  <si>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</si>
  <si>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</si>
  <si>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</si>
  <si>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</si>
  <si>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</si>
  <si>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</si>
  <si>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</si>
  <si>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</si>
  <si>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</si>
  <si>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</si>
  <si>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</si>
  <si>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</si>
  <si>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</si>
  <si>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</si>
  <si>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</si>
  <si>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</si>
  <si>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</si>
  <si>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</si>
  <si>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</si>
  <si>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</si>
  <si>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</si>
  <si>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</si>
  <si>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</si>
  <si>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</si>
  <si>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</si>
  <si>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</si>
  <si>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</si>
  <si>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</si>
  <si>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</si>
  <si>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</si>
  <si>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</si>
  <si>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</si>
  <si>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</si>
  <si>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</si>
  <si>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</si>
  <si>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</si>
  <si>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</si>
  <si>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</si>
  <si>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</si>
  <si>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</si>
  <si>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</si>
  <si>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</si>
  <si>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</si>
  <si>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</si>
  <si>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</si>
  <si>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</si>
  <si>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</si>
  <si>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</si>
  <si>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</si>
  <si>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</si>
  <si>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</si>
  <si>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</si>
  <si>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</si>
  <si>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</si>
  <si>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</si>
  <si>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</si>
  <si>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</si>
  <si>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</si>
  <si>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</si>
  <si>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</si>
  <si>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</si>
  <si>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</si>
  <si>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</si>
  <si>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</si>
  <si>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</si>
  <si>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</si>
  <si>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</si>
  <si>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</si>
  <si>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</si>
  <si>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</si>
  <si>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</si>
  <si>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</si>
  <si>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</si>
  <si>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</si>
  <si>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</si>
  <si>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</si>
  <si>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</si>
  <si>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</si>
  <si>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</si>
  <si>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</si>
  <si>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</si>
  <si>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</si>
  <si>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</si>
  <si>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</si>
  <si>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</si>
  <si>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</si>
  <si>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</si>
  <si>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</si>
  <si>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</si>
  <si>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</si>
  <si>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</si>
  <si>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</si>
  <si>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</si>
  <si>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</si>
  <si>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</si>
  <si>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</si>
  <si>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</si>
  <si>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</si>
  <si>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</si>
  <si>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</si>
  <si>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</si>
  <si>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</si>
  <si>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</si>
  <si>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</si>
  <si>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</si>
  <si>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</si>
  <si>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</si>
  <si>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</si>
  <si>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</si>
  <si>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</si>
  <si>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</si>
  <si>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</si>
  <si>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</si>
  <si>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</si>
  <si>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</si>
  <si>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</si>
  <si>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</si>
  <si>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</si>
  <si>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</si>
  <si>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</si>
  <si>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</si>
  <si>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</si>
  <si>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</si>
  <si>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</si>
  <si>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</si>
  <si>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</si>
  <si>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</si>
  <si>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</si>
  <si>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</si>
  <si>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</si>
  <si>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</si>
  <si>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</si>
  <si>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</si>
  <si>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</si>
  <si>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</si>
  <si>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</si>
  <si>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</si>
  <si>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</si>
  <si>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</si>
  <si>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</si>
  <si>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</si>
  <si>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</si>
  <si>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</si>
  <si>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</si>
  <si>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</si>
  <si>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</si>
  <si>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</si>
  <si>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</si>
  <si>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</si>
  <si>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</si>
  <si>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</si>
  <si>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</si>
  <si>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</si>
  <si>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</si>
  <si>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</si>
  <si>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</si>
  <si>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</si>
  <si>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</si>
  <si>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</si>
  <si>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</si>
  <si>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</si>
  <si>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</si>
  <si>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</si>
  <si>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</si>
  <si>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</si>
  <si>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</si>
  <si>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</si>
  <si>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</si>
  <si>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</si>
  <si>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</si>
  <si>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</si>
  <si>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</si>
  <si>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</si>
  <si>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</si>
  <si>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</si>
  <si>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</si>
  <si>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</si>
  <si>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</si>
  <si>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</si>
  <si>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</si>
  <si>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</si>
  <si>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</si>
  <si>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</si>
  <si>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</si>
  <si>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</si>
  <si>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</si>
  <si>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</si>
  <si>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</si>
  <si>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</si>
  <si>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</si>
  <si>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</si>
  <si>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</si>
  <si>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</si>
  <si>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</si>
  <si>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</si>
  <si>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</si>
  <si>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</si>
  <si>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</si>
  <si>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</si>
  <si>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</si>
  <si>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</si>
  <si>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</si>
  <si>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</si>
  <si>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</si>
  <si>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</si>
  <si>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</si>
  <si>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</si>
  <si>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</si>
  <si>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</si>
  <si>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</si>
  <si>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</si>
  <si>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</si>
  <si>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</si>
  <si>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</si>
  <si>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</si>
  <si>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</si>
  <si>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</si>
  <si>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</si>
  <si>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</si>
  <si>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</si>
  <si>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</si>
  <si>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</si>
  <si>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</si>
  <si>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</si>
  <si>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</si>
  <si>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</si>
  <si>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</si>
  <si>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</si>
  <si>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</si>
  <si>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</si>
  <si>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</si>
  <si>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</si>
  <si>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</si>
  <si>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</si>
  <si>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</si>
  <si>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</si>
  <si>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</si>
  <si>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</si>
  <si>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</si>
  <si>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</si>
  <si>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</si>
  <si>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</si>
  <si>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</si>
  <si>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</si>
  <si>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</si>
  <si>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</si>
  <si>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</si>
  <si>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</si>
  <si>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</si>
  <si>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</si>
  <si>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</si>
  <si>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</si>
  <si>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</si>
  <si>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</si>
  <si>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</si>
  <si>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</si>
  <si>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</si>
  <si>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</si>
  <si>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</si>
  <si>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</si>
  <si>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</si>
  <si>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</si>
  <si>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</si>
  <si>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</si>
  <si>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</si>
  <si>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</si>
  <si>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</si>
  <si>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</si>
  <si>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</si>
  <si>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</si>
  <si>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</si>
  <si>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</si>
  <si>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</si>
  <si>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</si>
  <si>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</si>
  <si>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</si>
  <si>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</si>
  <si>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</si>
  <si>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</si>
  <si>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</si>
  <si>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</si>
  <si>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</si>
  <si>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</si>
  <si>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</si>
  <si>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</si>
  <si>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</si>
  <si>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</si>
  <si>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</si>
  <si>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</si>
  <si>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</si>
  <si>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</si>
  <si>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</si>
  <si>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</si>
  <si>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</si>
  <si>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</si>
  <si>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</si>
  <si>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</si>
  <si>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</si>
  <si>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</si>
  <si>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</si>
  <si>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</si>
  <si>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</si>
  <si>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</si>
  <si>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</si>
  <si>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</si>
  <si>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</si>
  <si>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</si>
  <si>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</si>
  <si>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</si>
  <si>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</si>
  <si>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</si>
  <si>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</si>
  <si>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</si>
  <si>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</si>
  <si>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</si>
  <si>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</si>
  <si>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</si>
  <si>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</si>
  <si>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</si>
  <si>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</si>
  <si>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</si>
  <si>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</si>
  <si>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</si>
  <si>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</si>
  <si>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</si>
  <si>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</si>
  <si>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</si>
  <si>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</si>
  <si>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</si>
  <si>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</si>
  <si>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</si>
  <si>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</si>
  <si>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</si>
  <si>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</si>
  <si>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</si>
  <si>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</si>
  <si>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</si>
  <si>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</si>
  <si>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</si>
  <si>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</si>
  <si>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</si>
  <si>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</si>
  <si>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</si>
  <si>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</si>
  <si>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</si>
  <si>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</si>
  <si>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</si>
  <si>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</si>
  <si>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</si>
  <si>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</si>
  <si>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</si>
  <si>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</si>
  <si>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</si>
  <si>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</si>
  <si>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</si>
  <si>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</si>
  <si>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</si>
  <si>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</si>
  <si>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</si>
  <si>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</si>
  <si>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</si>
  <si>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</si>
  <si>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</si>
  <si>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</si>
  <si>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</si>
  <si>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</si>
  <si>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</si>
  <si>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</si>
  <si>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</si>
  <si>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</si>
  <si>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</si>
  <si>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</si>
  <si>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</si>
  <si>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</si>
  <si>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</si>
  <si>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</si>
  <si>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</si>
  <si>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</si>
  <si>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</si>
  <si>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</si>
  <si>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</si>
  <si>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</si>
  <si>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</si>
  <si>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</si>
  <si>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</si>
  <si>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</si>
  <si>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</si>
  <si>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</si>
  <si>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</si>
  <si>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</si>
  <si>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</si>
  <si>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</si>
  <si>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</si>
  <si>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</si>
  <si>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</si>
  <si>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</si>
  <si>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</si>
  <si>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</si>
  <si>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</si>
  <si>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</si>
  <si>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</si>
  <si>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</si>
  <si>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</si>
  <si>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</si>
  <si>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</si>
  <si>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</si>
  <si>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</si>
  <si>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</si>
  <si>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</si>
  <si>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</si>
  <si>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</si>
  <si>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</si>
  <si>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</si>
  <si>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</si>
  <si>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</si>
  <si>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</si>
  <si>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</si>
  <si>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</si>
  <si>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</si>
  <si>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</si>
  <si>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</si>
  <si>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</si>
  <si>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</si>
  <si>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</si>
  <si>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</si>
  <si>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</si>
  <si>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</si>
  <si>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</si>
  <si>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</si>
  <si>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</si>
  <si>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</si>
  <si>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</si>
  <si>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</si>
  <si>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</si>
  <si>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</si>
  <si>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</si>
  <si>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</si>
  <si>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</si>
  <si>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</si>
  <si>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</si>
  <si>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</si>
  <si>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</si>
  <si>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</si>
  <si>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</si>
  <si>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</si>
  <si>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</si>
  <si>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</si>
  <si>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</si>
  <si>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</si>
  <si>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</si>
  <si>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</si>
  <si>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</si>
  <si>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</si>
  <si>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</si>
  <si>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</si>
  <si>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</si>
  <si>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</si>
  <si>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</si>
  <si>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</si>
  <si>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</si>
  <si>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</si>
  <si>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</si>
  <si>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</si>
  <si>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</si>
  <si>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</si>
  <si>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</si>
  <si>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</si>
  <si>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</si>
  <si>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</si>
  <si>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</si>
  <si>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</si>
  <si>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</si>
  <si>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</si>
  <si>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</si>
  <si>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</si>
  <si>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</si>
  <si>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</si>
  <si>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</si>
  <si>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</si>
  <si>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</si>
  <si>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</si>
  <si>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</si>
  <si>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</si>
  <si>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</si>
  <si>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</si>
  <si>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</si>
  <si>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</si>
  <si>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</si>
  <si>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</si>
  <si>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</si>
  <si>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</si>
  <si>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</si>
  <si>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</si>
  <si>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</si>
  <si>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</si>
  <si>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</si>
  <si>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</si>
  <si>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</si>
  <si>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</si>
  <si>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</si>
  <si>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</si>
  <si>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</si>
  <si>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</si>
  <si>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</si>
  <si>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</si>
  <si>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</si>
  <si>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</si>
  <si>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</si>
  <si>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</si>
  <si>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</si>
  <si>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</si>
  <si>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</si>
  <si>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</si>
  <si>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</si>
  <si>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</si>
  <si>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</si>
  <si>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</si>
  <si>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</si>
  <si>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</si>
  <si>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</si>
  <si>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</si>
  <si>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</si>
  <si>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</si>
  <si>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</si>
  <si>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</si>
  <si>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</si>
  <si>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</si>
  <si>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</si>
  <si>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</si>
  <si>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</si>
  <si>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</si>
  <si>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</si>
  <si>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</si>
  <si>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</si>
  <si>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</si>
  <si>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</si>
  <si>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</si>
  <si>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</si>
  <si>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</si>
  <si>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</si>
  <si>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</si>
  <si>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</si>
  <si>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</si>
  <si>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</si>
  <si>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</si>
  <si>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</si>
  <si>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</si>
  <si>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</si>
  <si>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</si>
  <si>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</si>
  <si>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</si>
  <si>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</si>
  <si>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</si>
  <si>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</si>
  <si>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</si>
  <si>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</si>
  <si>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</si>
  <si>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</si>
  <si>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</si>
  <si>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</si>
  <si>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</si>
  <si>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</si>
  <si>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</si>
  <si>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</si>
  <si>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</si>
  <si>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</si>
  <si>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</si>
  <si>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</si>
  <si>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</si>
  <si>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</si>
  <si>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</si>
  <si>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</si>
  <si>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</si>
  <si>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</si>
  <si>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</si>
  <si>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</si>
  <si>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</si>
  <si>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</si>
  <si>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</si>
  <si>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</si>
  <si>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</si>
  <si>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</si>
  <si>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</si>
  <si>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</si>
  <si>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</si>
  <si>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</si>
  <si>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</si>
  <si>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</si>
  <si>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</si>
  <si>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</si>
  <si>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</si>
  <si>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</si>
  <si>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</si>
  <si>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</si>
  <si>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</si>
  <si>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</si>
  <si>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</si>
  <si>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</si>
  <si>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</si>
  <si>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</si>
  <si>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</si>
  <si>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</si>
  <si>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</si>
  <si>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</si>
  <si>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</si>
  <si>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</si>
  <si>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</si>
  <si>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</si>
  <si>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</si>
  <si>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</si>
  <si>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</si>
  <si>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</si>
  <si>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</si>
  <si>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</si>
  <si>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</si>
  <si>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</si>
  <si>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</si>
  <si>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</si>
  <si>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</si>
  <si>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</si>
  <si>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</si>
  <si>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</si>
  <si>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</si>
  <si>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</si>
  <si>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</si>
  <si>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</si>
  <si>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</si>
  <si>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</si>
  <si>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</si>
  <si>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</si>
  <si>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</si>
  <si>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</si>
  <si>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</si>
  <si>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</si>
  <si>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</si>
  <si>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</si>
  <si>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</si>
  <si>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</si>
  <si>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</si>
  <si>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</si>
  <si>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</si>
  <si>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</si>
  <si>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</si>
  <si>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</si>
  <si>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</si>
  <si>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</si>
  <si>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</si>
  <si>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</si>
  <si>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</si>
  <si>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</si>
  <si>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</si>
  <si>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</si>
  <si>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</si>
  <si>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</si>
  <si>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</si>
  <si>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</si>
  <si>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</si>
  <si>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</si>
  <si>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</si>
  <si>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</si>
  <si>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</si>
  <si>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</si>
  <si>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</si>
  <si>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</si>
  <si>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</si>
  <si>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</si>
  <si>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</si>
  <si>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</si>
  <si>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</si>
  <si>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</si>
  <si>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</si>
  <si>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</si>
  <si>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</si>
  <si>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</si>
  <si>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</si>
  <si>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</si>
  <si>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</si>
  <si>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</si>
  <si>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</si>
  <si>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</si>
  <si>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</si>
  <si>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</si>
  <si>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</si>
  <si>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</si>
  <si>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</si>
  <si>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</si>
  <si>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</si>
  <si>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</si>
  <si>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</si>
  <si>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</si>
  <si>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</si>
  <si>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</si>
  <si>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</si>
  <si>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</si>
  <si>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</si>
  <si>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</si>
  <si>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</si>
  <si>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</si>
  <si>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</si>
  <si>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</si>
  <si>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</si>
  <si>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</si>
  <si>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</si>
  <si>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</si>
  <si>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</si>
  <si>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</si>
  <si>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</si>
  <si>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</si>
  <si>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</si>
  <si>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</si>
  <si>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</si>
  <si>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</si>
  <si>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</si>
  <si>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</si>
  <si>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</si>
  <si>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</si>
  <si>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</si>
  <si>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</si>
  <si>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</si>
  <si>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</si>
  <si>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</si>
  <si>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</si>
  <si>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</si>
  <si>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</si>
  <si>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</si>
  <si>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</si>
  <si>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</si>
  <si>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</si>
  <si>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</si>
  <si>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</si>
  <si>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</si>
  <si>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</si>
  <si>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</si>
  <si>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</si>
  <si>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</si>
  <si>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</si>
  <si>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</si>
  <si>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</si>
  <si>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</si>
  <si>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</si>
  <si>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</si>
  <si>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</si>
  <si>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</si>
  <si>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</si>
  <si>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</si>
  <si>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</si>
  <si>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</si>
  <si>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</si>
  <si>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</si>
  <si>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</si>
  <si>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</si>
  <si>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</si>
  <si>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</si>
  <si>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</si>
  <si>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</si>
  <si>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</si>
  <si>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</si>
  <si>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</si>
  <si>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</si>
  <si>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</si>
  <si>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</si>
  <si>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</si>
  <si>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</si>
  <si>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</si>
  <si>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</si>
  <si>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</si>
  <si>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</si>
  <si>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</si>
  <si>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</si>
  <si>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</si>
  <si>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</si>
  <si>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</si>
  <si>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</si>
  <si>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</si>
  <si>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</si>
  <si>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</si>
  <si>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</si>
  <si>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</si>
  <si>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</si>
  <si>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</si>
  <si>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</si>
  <si>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</si>
  <si>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</si>
  <si>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</si>
  <si>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</si>
  <si>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</si>
  <si>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</si>
  <si>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</si>
  <si>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</si>
  <si>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</si>
  <si>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</si>
  <si>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</si>
  <si>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</si>
  <si>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</si>
  <si>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</si>
  <si>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</si>
  <si>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</si>
  <si>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</si>
  <si>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</si>
  <si>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</si>
  <si>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</si>
  <si>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</si>
  <si>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</si>
  <si>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</si>
  <si>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</si>
  <si>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</si>
  <si>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</si>
  <si>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</si>
  <si>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</si>
  <si>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</si>
  <si>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</si>
  <si>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</si>
  <si>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</si>
  <si>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</si>
  <si>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</si>
  <si>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</si>
  <si>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</si>
  <si>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</si>
  <si>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</si>
  <si>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</si>
  <si>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</si>
  <si>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</si>
  <si>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</si>
  <si>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</si>
  <si>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</si>
  <si>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</si>
  <si>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</si>
  <si>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</si>
  <si>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</si>
  <si>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</si>
  <si>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</si>
  <si>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</si>
  <si>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</si>
  <si>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</si>
  <si>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</si>
  <si>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</si>
  <si>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</si>
  <si>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</si>
  <si>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</si>
  <si>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</si>
  <si>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</si>
  <si>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</si>
  <si>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</si>
  <si>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</si>
  <si>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</si>
  <si>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</si>
  <si>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</si>
  <si>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</si>
  <si>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</si>
  <si>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</si>
  <si>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</si>
  <si>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</si>
  <si>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</si>
  <si>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</si>
  <si>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</si>
  <si>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</si>
  <si>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</si>
  <si>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</si>
  <si>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</si>
  <si>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</si>
  <si>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</si>
  <si>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</si>
  <si>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</si>
  <si>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</si>
  <si>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</si>
  <si>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</si>
  <si>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</si>
  <si>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</si>
  <si>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</si>
  <si>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</si>
  <si>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</si>
  <si>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</si>
  <si>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</si>
  <si>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</si>
  <si>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</si>
  <si>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</si>
  <si>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</si>
  <si>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</si>
  <si>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</si>
  <si>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</si>
  <si>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</si>
  <si>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</si>
  <si>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</si>
  <si>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</si>
  <si>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</si>
  <si>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</si>
  <si>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</si>
  <si>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</si>
  <si>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</si>
  <si>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</si>
  <si>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</si>
  <si>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</si>
  <si>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</si>
  <si>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</si>
  <si>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</si>
  <si>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</si>
  <si>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</si>
  <si>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</si>
  <si>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</si>
  <si>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</si>
  <si>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</si>
  <si>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</si>
  <si>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</si>
  <si>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</si>
  <si>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</si>
  <si>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</si>
  <si>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</si>
  <si>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</si>
  <si>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</si>
  <si>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</si>
  <si>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</si>
  <si>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</si>
  <si>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</si>
  <si>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</si>
  <si>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</si>
  <si>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</si>
  <si>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</si>
  <si>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</si>
  <si>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</si>
  <si>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</si>
  <si>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</si>
  <si>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</si>
  <si>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</si>
  <si>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</si>
  <si>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</si>
  <si>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</si>
  <si>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</si>
  <si>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</si>
  <si>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</si>
  <si>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</si>
  <si>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</si>
  <si>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</si>
  <si>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</si>
  <si>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</si>
  <si>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</si>
  <si>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</si>
  <si>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</si>
  <si>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</si>
  <si>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</si>
  <si>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</si>
  <si>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</si>
  <si>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</si>
  <si>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</si>
  <si>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</si>
  <si>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</si>
  <si>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</si>
  <si>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</si>
  <si>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</si>
  <si>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</si>
  <si>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</si>
  <si>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</si>
  <si>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</si>
  <si>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</si>
  <si>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</si>
  <si>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</si>
  <si>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</si>
  <si>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</si>
  <si>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</si>
  <si>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</si>
  <si>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</si>
  <si>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</si>
  <si>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</si>
  <si>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</si>
  <si>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</si>
  <si>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</si>
  <si>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</si>
  <si>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</si>
  <si>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</si>
  <si>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</si>
  <si>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</si>
  <si>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</si>
  <si>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</si>
  <si>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</si>
  <si>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</si>
  <si>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</si>
  <si>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</si>
  <si>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</si>
  <si>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</si>
  <si>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</si>
  <si>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</si>
  <si>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</si>
  <si>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</si>
  <si>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</si>
  <si>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</si>
  <si>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</si>
  <si>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</si>
  <si>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</si>
  <si>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</si>
  <si>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</si>
  <si>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</si>
  <si>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</si>
  <si>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</si>
  <si>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</si>
  <si>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</si>
  <si>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</si>
  <si>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</si>
  <si>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</si>
  <si>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</si>
  <si>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</si>
  <si>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</si>
  <si>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</si>
  <si>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</si>
  <si>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</si>
  <si>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</si>
  <si>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</si>
  <si>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</si>
  <si>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</si>
  <si>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</si>
  <si>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</si>
  <si>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</si>
  <si>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</si>
  <si>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</si>
  <si>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</si>
  <si>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</si>
  <si>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</si>
  <si>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</si>
  <si>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</si>
  <si>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</si>
  <si>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</si>
  <si>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</si>
  <si>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</si>
  <si>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</si>
  <si>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</si>
  <si>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</si>
  <si>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</si>
  <si>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</si>
  <si>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</si>
  <si>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</si>
  <si>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</si>
  <si>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</si>
  <si>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</si>
  <si>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</si>
  <si>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</si>
  <si>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</si>
  <si>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</si>
  <si>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</si>
  <si>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</si>
  <si>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</si>
  <si>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</si>
  <si>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</si>
  <si>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</si>
  <si>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</si>
  <si>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</si>
  <si>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</si>
  <si>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</si>
  <si>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</si>
  <si>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</si>
  <si>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</si>
  <si>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</si>
  <si>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</si>
  <si>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</si>
  <si>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</si>
  <si>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</si>
  <si>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</si>
  <si>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</si>
  <si>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</si>
  <si>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</si>
  <si>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</si>
  <si>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</si>
  <si>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</si>
  <si>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</si>
  <si>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</si>
  <si>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</si>
  <si>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</si>
  <si>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</si>
  <si>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</si>
  <si>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</si>
  <si>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</si>
  <si>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</si>
  <si>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</si>
  <si>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</si>
  <si>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</si>
  <si>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</si>
  <si>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</si>
  <si>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</si>
  <si>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</si>
  <si>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</si>
  <si>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</si>
  <si>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</si>
  <si>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</si>
  <si>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</si>
  <si>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</si>
  <si>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</si>
  <si>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</si>
  <si>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</si>
  <si>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</si>
  <si>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</si>
  <si>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</si>
  <si>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</si>
  <si>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</si>
  <si>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</si>
  <si>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</si>
  <si>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</si>
  <si>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</si>
  <si>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</si>
  <si>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</si>
  <si>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</si>
  <si>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</si>
  <si>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</si>
  <si>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</si>
  <si>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</si>
  <si>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</si>
  <si>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</si>
  <si>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</si>
  <si>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</si>
  <si>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</si>
  <si>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</si>
  <si>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</si>
  <si>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</si>
  <si>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</si>
  <si>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</si>
  <si>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</si>
  <si>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</si>
  <si>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</si>
  <si>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</si>
  <si>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</si>
  <si>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</si>
  <si>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</si>
  <si>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</si>
  <si>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</si>
  <si>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</si>
  <si>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</si>
  <si>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</si>
  <si>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</si>
  <si>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</si>
  <si>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</si>
  <si>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</si>
  <si>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</si>
  <si>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</si>
  <si>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</si>
  <si>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</si>
  <si>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</si>
  <si>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</si>
  <si>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</si>
  <si>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</si>
  <si>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</si>
  <si>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</si>
  <si>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</si>
  <si>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</si>
  <si>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</si>
  <si>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</si>
  <si>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</si>
  <si>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</si>
  <si>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</si>
  <si>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</si>
  <si>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</si>
  <si>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</si>
  <si>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</si>
  <si>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</si>
  <si>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</si>
  <si>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</si>
  <si>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</si>
  <si>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</si>
  <si>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</si>
  <si>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</si>
  <si>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</si>
  <si>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</si>
  <si>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</si>
  <si>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</si>
  <si>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</si>
  <si>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</si>
  <si>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</si>
  <si>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</si>
  <si>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</si>
  <si>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</si>
  <si>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</si>
  <si>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</si>
  <si>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</si>
  <si>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</si>
  <si>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</si>
  <si>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</si>
  <si>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</si>
  <si>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</si>
  <si>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</si>
  <si>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</si>
  <si>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</si>
  <si>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</si>
  <si>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</si>
  <si>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</si>
  <si>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</si>
  <si>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</si>
  <si>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</si>
  <si>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</si>
  <si>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</si>
  <si>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</si>
  <si>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</si>
  <si>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</si>
  <si>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</si>
  <si>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</si>
  <si>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</si>
  <si>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</si>
  <si>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</si>
  <si>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</si>
  <si>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</si>
  <si>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</si>
  <si>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</si>
  <si>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</si>
  <si>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</si>
  <si>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</si>
  <si>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</si>
  <si>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</si>
  <si>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</si>
  <si>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</si>
  <si>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</si>
  <si>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</si>
  <si>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</si>
  <si>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</si>
  <si>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</si>
  <si>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</si>
  <si>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</si>
  <si>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</si>
  <si>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</si>
  <si>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</si>
  <si>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</si>
  <si>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</si>
  <si>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</si>
  <si>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</si>
  <si>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</si>
  <si>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</si>
  <si>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</si>
  <si>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</si>
  <si>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</si>
  <si>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</si>
  <si>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</si>
  <si>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</si>
  <si>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</si>
  <si>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</si>
  <si>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</si>
  <si>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</si>
  <si>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</si>
  <si>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</si>
  <si>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</si>
  <si>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</si>
  <si>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</si>
  <si>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</si>
  <si>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</si>
  <si>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</si>
  <si>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</si>
  <si>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</si>
  <si>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</si>
  <si>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</si>
  <si>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</si>
  <si>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</si>
  <si>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</si>
  <si>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</si>
  <si>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</si>
  <si>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</si>
  <si>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</si>
  <si>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</si>
  <si>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</si>
  <si>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</si>
  <si>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</si>
  <si>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</si>
  <si>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</si>
  <si>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</si>
  <si>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</si>
  <si>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</si>
  <si>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</si>
  <si>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</si>
  <si>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</si>
  <si>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</si>
  <si>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</si>
  <si>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</si>
  <si>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</si>
  <si>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</si>
  <si>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</si>
  <si>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</si>
  <si>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</si>
  <si>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</si>
  <si>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</si>
  <si>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</si>
  <si>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</si>
  <si>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</si>
  <si>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</si>
  <si>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</si>
  <si>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</si>
  <si>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</si>
  <si>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</si>
  <si>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</si>
  <si>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</si>
  <si>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</si>
  <si>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</si>
  <si>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</si>
  <si>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</si>
  <si>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</si>
  <si>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</si>
  <si>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</si>
  <si>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</si>
  <si>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</si>
  <si>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</si>
  <si>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</si>
  <si>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</si>
  <si>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</si>
  <si>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</si>
  <si>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</si>
  <si>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</si>
  <si>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</si>
  <si>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</si>
  <si>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</si>
  <si>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</si>
  <si>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</si>
  <si>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</si>
  <si>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</si>
  <si>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</si>
  <si>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</si>
  <si>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</si>
  <si>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</si>
  <si>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</si>
  <si>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</si>
  <si>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</si>
  <si>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</si>
  <si>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</si>
  <si>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</si>
  <si>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</si>
  <si>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</si>
  <si>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</si>
  <si>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</si>
  <si>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</si>
  <si>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</si>
  <si>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</si>
  <si>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</si>
  <si>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</si>
  <si>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</si>
  <si>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</si>
  <si>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</si>
  <si>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</si>
  <si>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</si>
  <si>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</si>
  <si>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</si>
  <si>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</si>
  <si>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</si>
  <si>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</si>
  <si>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</si>
  <si>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</si>
  <si>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</si>
  <si>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</si>
  <si>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</si>
  <si>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</si>
  <si>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</si>
  <si>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</si>
  <si>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</si>
  <si>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</si>
  <si>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</si>
  <si>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</si>
  <si>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</si>
  <si>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</si>
  <si>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</si>
  <si>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</si>
  <si>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</si>
  <si>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</si>
  <si>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</si>
  <si>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</si>
  <si>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</si>
  <si>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</si>
  <si>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</si>
  <si>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</si>
  <si>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</si>
  <si>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</si>
  <si>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</si>
  <si>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</si>
  <si>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</si>
  <si>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</si>
  <si>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</si>
  <si>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</si>
  <si>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</si>
  <si>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</si>
  <si>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</si>
  <si>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</si>
  <si>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</si>
  <si>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</si>
  <si>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</si>
  <si>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</si>
  <si>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</si>
  <si>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</si>
  <si>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</si>
  <si>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</si>
  <si>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</si>
  <si>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</si>
  <si>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</si>
  <si>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</si>
  <si>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</si>
  <si>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</si>
  <si>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</si>
  <si>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</si>
  <si>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</si>
  <si>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</si>
  <si>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</si>
  <si>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</si>
  <si>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</si>
  <si>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</si>
  <si>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</si>
  <si>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</si>
  <si>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</si>
  <si>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</si>
  <si>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</si>
  <si>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</si>
  <si>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</si>
  <si>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</si>
  <si>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</si>
  <si>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</si>
  <si>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</si>
  <si>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</si>
  <si>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</si>
  <si>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</si>
  <si>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</si>
  <si>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</si>
  <si>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</si>
  <si>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</si>
  <si>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</si>
  <si>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</si>
  <si>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</si>
  <si>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</si>
  <si>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</si>
  <si>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</si>
  <si>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</si>
  <si>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</si>
  <si>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</si>
  <si>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</si>
  <si>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</si>
  <si>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</si>
  <si>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</si>
  <si>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</si>
  <si>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</si>
  <si>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</si>
  <si>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</si>
  <si>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</si>
  <si>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</si>
  <si>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</si>
  <si>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</si>
  <si>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</si>
  <si>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</si>
  <si>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</si>
  <si>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</si>
  <si>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</si>
  <si>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</si>
  <si>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</si>
  <si>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</si>
  <si>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</si>
  <si>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</si>
  <si>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</si>
  <si>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</si>
  <si>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</si>
  <si>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</si>
  <si>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</si>
  <si>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</si>
  <si>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</si>
  <si>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</si>
  <si>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</si>
  <si>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</si>
  <si>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</si>
  <si>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</si>
  <si>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</si>
  <si>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</si>
  <si>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</si>
  <si>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</si>
  <si>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</si>
  <si>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</si>
  <si>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</si>
  <si>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</si>
  <si>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</si>
  <si>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</si>
  <si>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</si>
  <si>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</si>
  <si>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</si>
  <si>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</si>
  <si>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</si>
  <si>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</si>
  <si>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</si>
  <si>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</si>
  <si>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</si>
  <si>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</si>
  <si>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</si>
  <si>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</si>
  <si>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</si>
  <si>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</si>
  <si>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</si>
  <si>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</si>
  <si>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</si>
  <si>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</si>
  <si>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</si>
  <si>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</si>
  <si>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</si>
  <si>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</si>
  <si>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</si>
  <si>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</si>
  <si>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</si>
  <si>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</si>
  <si>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</si>
  <si>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</si>
  <si>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</si>
  <si>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</si>
  <si>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</si>
  <si>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</si>
  <si>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</si>
  <si>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</si>
  <si>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</si>
  <si>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</si>
  <si>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</si>
  <si>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</si>
  <si>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</si>
  <si>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</si>
  <si>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</si>
  <si>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</si>
  <si>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</si>
  <si>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</si>
  <si>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</si>
  <si>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</si>
  <si>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</si>
  <si>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</si>
  <si>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</si>
  <si>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</si>
  <si>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</si>
  <si>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</si>
  <si>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</si>
  <si>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</si>
  <si>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</si>
  <si>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</si>
  <si>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</si>
  <si>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</si>
  <si>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</si>
  <si>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</si>
  <si>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</si>
  <si>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</si>
  <si>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</si>
  <si>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</si>
  <si>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</si>
  <si>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</si>
  <si>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</si>
  <si>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</si>
  <si>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</si>
  <si>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</si>
  <si>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</si>
  <si>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</si>
  <si>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</si>
  <si>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</si>
  <si>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</si>
  <si>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</si>
  <si>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</si>
  <si>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</si>
  <si>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</si>
  <si>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</si>
  <si>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</si>
  <si>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</si>
  <si>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</si>
  <si>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</si>
  <si>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</si>
  <si>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</si>
  <si>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</si>
  <si>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</si>
  <si>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</si>
  <si>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</si>
  <si>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</si>
  <si>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</si>
  <si>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</si>
  <si>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</si>
  <si>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</si>
  <si>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</si>
  <si>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</si>
  <si>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</si>
  <si>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</si>
  <si>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</si>
  <si>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days</t>
  </si>
  <si>
    <t>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</si>
</sst>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 applyAlignment="1">
      <alignment horizontal="center"/>
    </xf>
    <xf numFmtId="9" fontId="0" fillId="0" borderId="2" xfId="0" applyNumberFormat="1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0" fillId="0" borderId="4" xfId="0" applyBorder="1"/>
    <xf numFmtId="0" fontId="0" fillId="0" borderId="0" xfId="0" applyBorder="1" applyAlignment="1">
      <alignment horizontal="center"/>
    </xf>
    <xf numFmtId="9" fontId="0" fillId="0" borderId="0" xfId="0" applyNumberFormat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</cellXfs>
  <cellStyles count="1">
    <cellStyle name="Normal" xfId="0" builtinId="0"/>
  </cellStyles>
  <dxfs count="18">
    <dxf>
      <numFmt numFmtId="13" formatCode="0%"/>
      <alignment horizontal="center" vertical="bottom" textRotation="0" wrapText="0" indent="0" justifyLastLine="0" shrinkToFit="0" readingOrder="0"/>
      <border diagonalUp="0" diagonalDown="0">
        <left/>
        <right style="double">
          <color auto="1"/>
        </right>
        <top/>
        <bottom/>
        <vertical/>
        <horizontal/>
      </border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diagonalUp="0" diagonalDown="0">
        <left style="double">
          <color auto="1"/>
        </left>
        <right/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7" tint="0.79998168889431442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C0066"/>
      <color rgb="FFF20E0E"/>
      <color rgb="FF990000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7-4086-BECB-5110B89ACD98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17-4086-BECB-5110B89ACD98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17-4086-BECB-5110B89ACD98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17-4086-BECB-5110B89AC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667800"/>
        <c:axId val="525493776"/>
      </c:barChart>
      <c:catAx>
        <c:axId val="5176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93776"/>
        <c:crosses val="autoZero"/>
        <c:auto val="1"/>
        <c:lblAlgn val="ctr"/>
        <c:lblOffset val="100"/>
        <c:noMultiLvlLbl val="0"/>
      </c:catAx>
      <c:valAx>
        <c:axId val="5254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6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A3A-88D9-E6F9736F1A1E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88-4A3A-88D9-E6F9736F1A1E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88-4A3A-88D9-E6F9736F1A1E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-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Table -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88-4A3A-88D9-E6F9736F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833888"/>
        <c:axId val="569835200"/>
      </c:barChart>
      <c:catAx>
        <c:axId val="56983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5200"/>
        <c:crosses val="autoZero"/>
        <c:auto val="1"/>
        <c:lblAlgn val="ctr"/>
        <c:lblOffset val="100"/>
        <c:noMultiLvlLbl val="0"/>
      </c:catAx>
      <c:valAx>
        <c:axId val="5698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3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[StarterBook_AS.xlsx]Pivot Table - Date Created!PivotTable3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E-423E-A05D-AC9BCBC4B52A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E-423E-A05D-AC9BCBC4B52A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8E-423E-A05D-AC9BCBC4B52A}"/>
            </c:ext>
          </c:extLst>
        </c:ser>
        <c:ser>
          <c:idx val="3"/>
          <c:order val="3"/>
          <c:tx>
            <c:strRef>
              <c:f>'Pivot Table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8E-423E-A05D-AC9BCBC4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426280"/>
        <c:axId val="572425624"/>
      </c:lineChart>
      <c:catAx>
        <c:axId val="57242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25624"/>
        <c:crosses val="autoZero"/>
        <c:auto val="1"/>
        <c:lblAlgn val="ctr"/>
        <c:lblOffset val="100"/>
        <c:noMultiLvlLbl val="0"/>
      </c:catAx>
      <c:valAx>
        <c:axId val="5724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2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Percentages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Based on Goal Amt'!$F$1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1-40FA-8884-90DB73242C56}"/>
            </c:ext>
          </c:extLst>
        </c:ser>
        <c:ser>
          <c:idx val="1"/>
          <c:order val="1"/>
          <c:tx>
            <c:strRef>
              <c:f>'State Based on Goal Amt'!$G$1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1-40FA-8884-90DB73242C56}"/>
            </c:ext>
          </c:extLst>
        </c:ser>
        <c:ser>
          <c:idx val="2"/>
          <c:order val="2"/>
          <c:tx>
            <c:strRef>
              <c:f>'State Based on Goal Amt'!$H$1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Based on Goal Amt'!$A$2:$A$13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Based on Goal Amt'!$H$2:$H$13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1-40FA-8884-90DB7324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23200"/>
        <c:axId val="551823528"/>
      </c:lineChart>
      <c:catAx>
        <c:axId val="55182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3528"/>
        <c:crosses val="autoZero"/>
        <c:auto val="1"/>
        <c:lblAlgn val="ctr"/>
        <c:lblOffset val="100"/>
        <c:noMultiLvlLbl val="0"/>
      </c:catAx>
      <c:valAx>
        <c:axId val="55182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9523</xdr:rowOff>
    </xdr:from>
    <xdr:to>
      <xdr:col>13</xdr:col>
      <xdr:colOff>419100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8EC35-6CA5-4C5F-8638-F3471EA4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28573</xdr:rowOff>
    </xdr:from>
    <xdr:to>
      <xdr:col>14</xdr:col>
      <xdr:colOff>638175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EE89C-5E57-46DD-8D8D-75078ED03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180974</xdr:rowOff>
    </xdr:from>
    <xdr:to>
      <xdr:col>13</xdr:col>
      <xdr:colOff>104775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FCAD5-517C-4262-999B-95712F2C5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542924</xdr:colOff>
      <xdr:row>14</xdr:row>
      <xdr:rowOff>47624</xdr:rowOff>
    </xdr:from>
    <xdr:to>
      <xdr:col>7</xdr:col>
      <xdr:colOff>1381123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00364-0305-43AA-A130-9709D0260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sp" refreshedDate="43576.548532523149" createdVersion="6" refreshedVersion="6" minRefreshableVersion="3" recordCount="4114" xr:uid="{3BBE20DF-82D4-4E8A-B8DF-4525E132300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sp" refreshedDate="43576.603465277774" createdVersion="6" refreshedVersion="6" minRefreshableVersion="3" recordCount="4114" xr:uid="{6C78D218-CFB9-4E08-A0BB-F8B6C69C40A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6000000000001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100000000000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8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9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5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4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000000000001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1999999999999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3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3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7999999999999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6000000000001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6000000000003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5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200000000000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499999999999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3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299999999999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2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3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1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3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000000000001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5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5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6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2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1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5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7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5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700000000000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6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.01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.03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5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8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7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7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8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999999999999996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2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.0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.01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2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7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.01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7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4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599999999999996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9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2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7.0000000000000007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2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6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2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.0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.01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7"/>
    <n v="331.54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6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2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5999999999998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5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4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2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3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2999999999999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1000000000001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4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2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39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9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9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3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3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3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1000000000001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3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4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5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000000000001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2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7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8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4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5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3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1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2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3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4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7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3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8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9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4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2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9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8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6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6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7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3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1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9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4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1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6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4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30000000000001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5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4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4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99999999999998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8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7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.01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3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800000000000008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6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.0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.03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7.0000000000000007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9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.06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8999999999999998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8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.03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9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1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.01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999999999999998"/>
    <n v="71.67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6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99999999999996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1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7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400000000000000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7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999999999999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7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5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.01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6000000000000005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2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.09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90000000000003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.0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.01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7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.09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.01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7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9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2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.01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6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.03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.01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6000000000000005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.01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.06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7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.06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8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.08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.01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.01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9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1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2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3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7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999999999999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000000000002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99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7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5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1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3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3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1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9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5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40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8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9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8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30000000000007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1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000000000000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1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999999999999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1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0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7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3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4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000000000001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1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9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2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.03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7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3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8000000000000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7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1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7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8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3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8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000000000001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00000000001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1"/>
    <n v="97.99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7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200000000000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2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8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5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1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8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4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4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99999999999998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9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9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999999999997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7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9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4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6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1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7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4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4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3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399999999999999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6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6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199999999999998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00000000000008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1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1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3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9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8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8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09999999999999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30000000000003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6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6000000000000005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1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.01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.0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9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6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2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9999999999999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1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7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8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3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8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1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4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6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5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000000000001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8999999999999998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4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99999999999991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.09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8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00000000000006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7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4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7.0000000000000007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1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7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1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1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.0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6000000000000005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.08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3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.0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.05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.0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6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4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7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.0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4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.01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"/>
    <n v="25.43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6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.06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9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7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.06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4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7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.0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1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.01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.01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.01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4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500000000000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00000000003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60000000000002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2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5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7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30000000000001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69999999999999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8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99999999999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3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4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5000000000000004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5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5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5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99999999999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3999999999999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5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7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69999999999999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3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30000000000003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8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3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2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99999999999999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3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3000000000000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2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7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6000000000000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3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3000000000001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8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3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7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9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9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1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3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1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9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8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.0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5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9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1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.01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000000000000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.0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.01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6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2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7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69999999999999"/>
    <n v="103.2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2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099999999999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8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4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.01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4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4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2000000000001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8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1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3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7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8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3000000000001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3999999999999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3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9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7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.03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.03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7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7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4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8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5000000000000004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.08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.01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3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.01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800000000000000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1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5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1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3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5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7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3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6000000000001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7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000000000001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000000000001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9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3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7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3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5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3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9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1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7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2999999999999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8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1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4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1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4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1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999999999999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4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3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6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000000000000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.01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099999999999994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600000000000003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8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7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8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3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.03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799999999999999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.03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.0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2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999999999999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9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3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7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099999999999994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4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3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6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7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5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5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9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6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6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0000000000000007E-2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1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4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6"/>
    <n v="24.58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7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60000000000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5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3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3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8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6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5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000000000001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7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.0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7999999999999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9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7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000000000001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5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6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000000000001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7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00000000000000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4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.0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8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8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4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5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2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6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2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5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6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2999999999997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2999999999999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0000000000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8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7000000000003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999999999997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99999999999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5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9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2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3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6000000000003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4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6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5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7999999999999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5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4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8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999999999999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2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1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000000000001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000000000001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5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2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4999999999999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6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2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8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5000000000001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2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3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5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7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7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7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999999999999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6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7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7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00000000001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999999999999995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9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7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8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.06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1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1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7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7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.01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7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19999999999999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399999999999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6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8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3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8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399999999999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999999999996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8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8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8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3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899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999999999999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3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000000000001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7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5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2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5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300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1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3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3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99999999999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999999999997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6000000000003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1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5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7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3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5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8999999999997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6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7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2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00000000000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6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7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7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4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0000000000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7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6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3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6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6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4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6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19999999999997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5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1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6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9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8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7.0000000000000007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9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6999999999999995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0000000000000007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.01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.05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8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7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9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2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29999999999998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6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7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6000000000000005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.03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3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.0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.01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.03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.01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9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.0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5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7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8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9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2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5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3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2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6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4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499999999999998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.08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.0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3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5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3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5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3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8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2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7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4000000000000001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7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7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000000000000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7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9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7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899999999999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2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3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300000000000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4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9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4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999999999996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7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7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1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3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7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6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499999999999998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.1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7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9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.05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4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999999999999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.09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6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3000000000000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3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4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000000000000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.01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399999999999999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5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.05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8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09999999999997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3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4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3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2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1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2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8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3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4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6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99999999999999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5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5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4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5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7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19999999999999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7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5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5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2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1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5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5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9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7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7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999999999999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.0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6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7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7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1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.0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.01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6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4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5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00000000000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7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1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000000000001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8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8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3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9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99999999999994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7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6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3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7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7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7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3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4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5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4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3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5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7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2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5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5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3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2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8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4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5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1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5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3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.01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.0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7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9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7.0000000000000007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8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.0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.02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.09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8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2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.02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800000000000000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8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2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.03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4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8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49999999999999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1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3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7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000000000000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.05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4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.01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0000000000006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.03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5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3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999999999999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7999999999999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999999999999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999999999999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7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4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1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9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3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3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7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5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2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2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7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19999999999999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1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9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4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4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3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3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6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3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7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7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8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5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4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6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7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2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999999999999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3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9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8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999999999999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7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999999999999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7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5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8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2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5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000000000001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7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5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8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5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8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7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999999999999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000000000001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1999999999999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5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7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6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6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7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3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2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6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19999999999999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000000000001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7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7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1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4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5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4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99999999999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5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7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2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3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5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5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6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4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7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7000000000001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2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7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3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.03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5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7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7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5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3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8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5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3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5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6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7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3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7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3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7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2999999999999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5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5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1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7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3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3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8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999999999999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2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99999999999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7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800000000000000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7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4999999999999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7.0000000000000007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4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999999999999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7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1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.03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70000000000002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.01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4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5000000000000004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5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7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.06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7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8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999999999999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7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3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7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0999999999999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.01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999999999999998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000000000000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7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.01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7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9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.03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2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0000000000000007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099999999999994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799999999999997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.01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2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0000000000002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.01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.01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7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70000000000002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7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0000000000000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49999999999999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7.0000000000000007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299999999999998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8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7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6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3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7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4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9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999999999999998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.0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499999999999998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7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EB5EC-D415-4D29-8986-F38A9F6C965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3">
      <pivotArea dataOnly="0" outline="0" fieldPosition="0">
        <references count="1">
          <reference field="5" count="0"/>
        </references>
      </pivotArea>
    </format>
    <format dxfId="12">
      <pivotArea dataOnly="0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4399E-8178-49AD-A1C7-24B28D9CF3A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formats count="2">
    <format dxfId="11">
      <pivotArea dataOnly="0" outline="0" fieldPosition="0">
        <references count="1">
          <reference field="5" count="0"/>
        </references>
      </pivotArea>
    </format>
    <format dxfId="10">
      <pivotArea dataOnly="0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43BE5-7623-432D-BD75-42ABE20FA6C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C77A43-41CB-4F89-BC38-4F84559826A9}" name="Table1" displayName="Table1" ref="A1:H13" totalsRowShown="0" headerRowDxfId="9" dataDxfId="8">
  <autoFilter ref="A1:H13" xr:uid="{C94738F4-3694-467B-B68B-093BCB73FEE2}"/>
  <tableColumns count="8">
    <tableColumn id="1" xr3:uid="{4FC9A18F-4703-4B15-9B70-AA52ABADA2CE}" name="Goal" dataDxfId="7"/>
    <tableColumn id="2" xr3:uid="{98FC11D4-2DAE-4B1E-86B1-E2DF4BAFC1CD}" name="Number Successful" dataDxfId="6"/>
    <tableColumn id="3" xr3:uid="{20714F20-898A-455D-9B13-968AF45FFEA1}" name="Number Failed" dataDxfId="5"/>
    <tableColumn id="4" xr3:uid="{AAFA4DDE-2442-4166-BB6D-15B6291C9975}" name="Number Canceled" dataDxfId="4"/>
    <tableColumn id="5" xr3:uid="{094B78DA-0BD0-42CC-8D9C-60DEAF87335C}" name="Total Projects" dataDxfId="3">
      <calculatedColumnFormula>SUM(B2:D2)</calculatedColumnFormula>
    </tableColumn>
    <tableColumn id="6" xr3:uid="{CE15B2B2-2D27-4735-9F4D-B5621F2982F9}" name="Percentage Successful" dataDxfId="2">
      <calculatedColumnFormula>B2/E2</calculatedColumnFormula>
    </tableColumn>
    <tableColumn id="7" xr3:uid="{741B68B3-F03E-4760-9C2C-9B574E899AB3}" name="Percentage Failed" dataDxfId="1">
      <calculatedColumnFormula>C2/E2</calculatedColumnFormula>
    </tableColumn>
    <tableColumn id="8" xr3:uid="{11097F02-B44A-4BE1-8D8C-AA090AAF8D19}" name="Percentage Cancelled " dataDxfId="0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0" zoomScaleNormal="9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9296875" bestFit="1" customWidth="1"/>
    <col min="16" max="16" width="15.6640625" bestFit="1" customWidth="1"/>
    <col min="17" max="17" width="15.3984375" customWidth="1"/>
    <col min="18" max="18" width="17.9296875" customWidth="1"/>
    <col min="19" max="19" width="21.53125" bestFit="1" customWidth="1"/>
    <col min="20" max="20" width="20.066406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8333</v>
      </c>
      <c r="T1" s="5" t="s">
        <v>8334</v>
      </c>
      <c r="U1" s="5" t="s">
        <v>8368</v>
      </c>
      <c r="V1" s="5" t="s">
        <v>8369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ROUND(SUM((E2/D2)*100),2)</f>
        <v>136.86000000000001</v>
      </c>
      <c r="P2">
        <f>ROUND(AVERAGE(E2/L2),2)</f>
        <v>63.92</v>
      </c>
      <c r="Q2" t="str">
        <f>LEFT(N2,SEARCH("/",N2)-1)</f>
        <v>film &amp; video</v>
      </c>
      <c r="R2" t="str">
        <f>RIGHT(N2,LEN(N2)-SEARCH("/",N2))</f>
        <v>television</v>
      </c>
      <c r="S2" s="11">
        <f>(J2/86400)+DATE(1970,1,1)</f>
        <v>42177.007071759261</v>
      </c>
      <c r="T2" s="11">
        <f>(I2/86400)+DATE(1970,1,1)</f>
        <v>42208.125</v>
      </c>
      <c r="U2">
        <f>ROUND(((T2-S2)/7),0)</f>
        <v>4</v>
      </c>
      <c r="V2">
        <f>U2</f>
        <v>4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ROUND(SUM((E3/D3)*100),2)</f>
        <v>142.61000000000001</v>
      </c>
      <c r="P3">
        <f t="shared" ref="P3:P66" si="1">ROUND(AVERAGE(E3/L3),2)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  <c r="U3">
        <f t="shared" ref="U3:U66" si="6">ROUND(((T3-S3)/7),0)</f>
        <v>4</v>
      </c>
      <c r="V3">
        <f t="shared" ref="V3:V66" si="7">U3</f>
        <v>4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>
        <f t="shared" si="6"/>
        <v>1</v>
      </c>
      <c r="V4">
        <f t="shared" si="7"/>
        <v>1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>
        <f t="shared" si="6"/>
        <v>4</v>
      </c>
      <c r="V5">
        <f t="shared" si="7"/>
        <v>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>
        <f t="shared" si="6"/>
        <v>4</v>
      </c>
      <c r="V6">
        <f t="shared" si="7"/>
        <v>4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>
        <f t="shared" si="6"/>
        <v>2</v>
      </c>
      <c r="V7">
        <f t="shared" si="7"/>
        <v>2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>
        <f t="shared" si="6"/>
        <v>1</v>
      </c>
      <c r="V8">
        <f t="shared" si="7"/>
        <v>1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  <c r="U9">
        <f t="shared" si="6"/>
        <v>6</v>
      </c>
      <c r="V9">
        <f t="shared" si="7"/>
        <v>6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>
        <f t="shared" si="6"/>
        <v>1</v>
      </c>
      <c r="V10">
        <f t="shared" si="7"/>
        <v>1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>
        <f t="shared" si="6"/>
        <v>4</v>
      </c>
      <c r="V11">
        <f t="shared" si="7"/>
        <v>4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>
        <f t="shared" si="6"/>
        <v>5</v>
      </c>
      <c r="V12">
        <f t="shared" si="7"/>
        <v>5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>
        <f t="shared" si="6"/>
        <v>4</v>
      </c>
      <c r="V13">
        <f t="shared" si="7"/>
        <v>4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>
        <f t="shared" si="6"/>
        <v>6</v>
      </c>
      <c r="V14">
        <f t="shared" si="7"/>
        <v>6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>
        <f t="shared" si="6"/>
        <v>5</v>
      </c>
      <c r="V15">
        <f t="shared" si="7"/>
        <v>5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>
        <f t="shared" si="6"/>
        <v>4</v>
      </c>
      <c r="V16">
        <f t="shared" si="7"/>
        <v>4</v>
      </c>
    </row>
    <row r="17" spans="1:22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>
        <f t="shared" si="6"/>
        <v>3</v>
      </c>
      <c r="V17">
        <f t="shared" si="7"/>
        <v>3</v>
      </c>
    </row>
    <row r="18" spans="1:22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>
        <f t="shared" si="6"/>
        <v>6</v>
      </c>
      <c r="V18">
        <f t="shared" si="7"/>
        <v>6</v>
      </c>
    </row>
    <row r="19" spans="1:22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>
        <f t="shared" si="6"/>
        <v>4</v>
      </c>
      <c r="V19">
        <f t="shared" si="7"/>
        <v>4</v>
      </c>
    </row>
    <row r="20" spans="1:22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  <c r="U20">
        <f t="shared" si="6"/>
        <v>4</v>
      </c>
      <c r="V20">
        <f t="shared" si="7"/>
        <v>4</v>
      </c>
    </row>
    <row r="21" spans="1:22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>
        <f t="shared" si="6"/>
        <v>4</v>
      </c>
      <c r="V21">
        <f t="shared" si="7"/>
        <v>4</v>
      </c>
    </row>
    <row r="22" spans="1:22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  <c r="U22">
        <f t="shared" si="6"/>
        <v>9</v>
      </c>
      <c r="V22">
        <f t="shared" si="7"/>
        <v>9</v>
      </c>
    </row>
    <row r="23" spans="1:22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>
        <f t="shared" si="6"/>
        <v>4</v>
      </c>
      <c r="V23">
        <f t="shared" si="7"/>
        <v>4</v>
      </c>
    </row>
    <row r="24" spans="1:22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>
        <f t="shared" si="6"/>
        <v>2</v>
      </c>
      <c r="V24">
        <f t="shared" si="7"/>
        <v>2</v>
      </c>
    </row>
    <row r="25" spans="1:22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>
        <f t="shared" si="6"/>
        <v>4</v>
      </c>
      <c r="V25">
        <f t="shared" si="7"/>
        <v>4</v>
      </c>
    </row>
    <row r="26" spans="1:22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  <c r="U26">
        <f t="shared" si="6"/>
        <v>5</v>
      </c>
      <c r="V26">
        <f t="shared" si="7"/>
        <v>5</v>
      </c>
    </row>
    <row r="27" spans="1:22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>
        <f t="shared" si="6"/>
        <v>9</v>
      </c>
      <c r="V27">
        <f t="shared" si="7"/>
        <v>9</v>
      </c>
    </row>
    <row r="28" spans="1:22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>
        <f t="shared" si="6"/>
        <v>6</v>
      </c>
      <c r="V28">
        <f t="shared" si="7"/>
        <v>6</v>
      </c>
    </row>
    <row r="29" spans="1:22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>
        <f t="shared" si="6"/>
        <v>4</v>
      </c>
      <c r="V29">
        <f t="shared" si="7"/>
        <v>4</v>
      </c>
    </row>
    <row r="30" spans="1:22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>
        <f t="shared" si="6"/>
        <v>4</v>
      </c>
      <c r="V30">
        <f t="shared" si="7"/>
        <v>4</v>
      </c>
    </row>
    <row r="31" spans="1:22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>
        <f t="shared" si="6"/>
        <v>4</v>
      </c>
      <c r="V31">
        <f t="shared" si="7"/>
        <v>4</v>
      </c>
    </row>
    <row r="32" spans="1:22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>
        <f t="shared" si="6"/>
        <v>4</v>
      </c>
      <c r="V32">
        <f t="shared" si="7"/>
        <v>4</v>
      </c>
    </row>
    <row r="33" spans="1:22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>
        <f t="shared" si="6"/>
        <v>3</v>
      </c>
      <c r="V33">
        <f t="shared" si="7"/>
        <v>3</v>
      </c>
    </row>
    <row r="34" spans="1:22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>
        <f t="shared" si="6"/>
        <v>6</v>
      </c>
      <c r="V34">
        <f t="shared" si="7"/>
        <v>6</v>
      </c>
    </row>
    <row r="35" spans="1:22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  <c r="U35">
        <f t="shared" si="6"/>
        <v>4</v>
      </c>
      <c r="V35">
        <f t="shared" si="7"/>
        <v>4</v>
      </c>
    </row>
    <row r="36" spans="1:22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>
        <f t="shared" si="6"/>
        <v>2</v>
      </c>
      <c r="V36">
        <f t="shared" si="7"/>
        <v>2</v>
      </c>
    </row>
    <row r="37" spans="1:22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>
        <f t="shared" si="6"/>
        <v>3</v>
      </c>
      <c r="V37">
        <f t="shared" si="7"/>
        <v>3</v>
      </c>
    </row>
    <row r="38" spans="1:22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>
        <f t="shared" si="6"/>
        <v>4</v>
      </c>
      <c r="V38">
        <f t="shared" si="7"/>
        <v>4</v>
      </c>
    </row>
    <row r="39" spans="1:22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>
        <f t="shared" si="6"/>
        <v>4</v>
      </c>
      <c r="V39">
        <f t="shared" si="7"/>
        <v>4</v>
      </c>
    </row>
    <row r="40" spans="1:22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  <c r="U40">
        <f t="shared" si="6"/>
        <v>4</v>
      </c>
      <c r="V40">
        <f t="shared" si="7"/>
        <v>4</v>
      </c>
    </row>
    <row r="41" spans="1:22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>
        <f t="shared" si="6"/>
        <v>4</v>
      </c>
      <c r="V41">
        <f t="shared" si="7"/>
        <v>4</v>
      </c>
    </row>
    <row r="42" spans="1:22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>
        <f t="shared" si="6"/>
        <v>3</v>
      </c>
      <c r="V42">
        <f t="shared" si="7"/>
        <v>3</v>
      </c>
    </row>
    <row r="43" spans="1:22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>
        <f t="shared" si="6"/>
        <v>4</v>
      </c>
      <c r="V43">
        <f t="shared" si="7"/>
        <v>4</v>
      </c>
    </row>
    <row r="44" spans="1:22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>
        <f t="shared" si="6"/>
        <v>4</v>
      </c>
      <c r="V44">
        <f t="shared" si="7"/>
        <v>4</v>
      </c>
    </row>
    <row r="45" spans="1:22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>
        <f t="shared" si="6"/>
        <v>4</v>
      </c>
      <c r="V45">
        <f t="shared" si="7"/>
        <v>4</v>
      </c>
    </row>
    <row r="46" spans="1:22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  <c r="U46">
        <f t="shared" si="6"/>
        <v>6</v>
      </c>
      <c r="V46">
        <f t="shared" si="7"/>
        <v>6</v>
      </c>
    </row>
    <row r="47" spans="1:22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>
        <f t="shared" si="6"/>
        <v>4</v>
      </c>
      <c r="V47">
        <f t="shared" si="7"/>
        <v>4</v>
      </c>
    </row>
    <row r="48" spans="1:22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  <c r="U48">
        <f t="shared" si="6"/>
        <v>4</v>
      </c>
      <c r="V48">
        <f t="shared" si="7"/>
        <v>4</v>
      </c>
    </row>
    <row r="49" spans="1:22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>
        <f t="shared" si="6"/>
        <v>9</v>
      </c>
      <c r="V49">
        <f t="shared" si="7"/>
        <v>9</v>
      </c>
    </row>
    <row r="50" spans="1:22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>
        <f t="shared" si="6"/>
        <v>4</v>
      </c>
      <c r="V50">
        <f t="shared" si="7"/>
        <v>4</v>
      </c>
    </row>
    <row r="51" spans="1:22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>
        <f t="shared" si="6"/>
        <v>4</v>
      </c>
      <c r="V51">
        <f t="shared" si="7"/>
        <v>4</v>
      </c>
    </row>
    <row r="52" spans="1:22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>
        <f t="shared" si="6"/>
        <v>6</v>
      </c>
      <c r="V52">
        <f t="shared" si="7"/>
        <v>6</v>
      </c>
    </row>
    <row r="53" spans="1:22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  <c r="U53">
        <f t="shared" si="6"/>
        <v>4</v>
      </c>
      <c r="V53">
        <f t="shared" si="7"/>
        <v>4</v>
      </c>
    </row>
    <row r="54" spans="1:22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>
        <f t="shared" si="6"/>
        <v>4</v>
      </c>
      <c r="V54">
        <f t="shared" si="7"/>
        <v>4</v>
      </c>
    </row>
    <row r="55" spans="1:22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>
        <f t="shared" si="6"/>
        <v>2</v>
      </c>
      <c r="V55">
        <f t="shared" si="7"/>
        <v>2</v>
      </c>
    </row>
    <row r="56" spans="1:22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>
        <f t="shared" si="6"/>
        <v>4</v>
      </c>
      <c r="V56">
        <f t="shared" si="7"/>
        <v>4</v>
      </c>
    </row>
    <row r="57" spans="1:22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>
        <f t="shared" si="6"/>
        <v>3</v>
      </c>
      <c r="V57">
        <f t="shared" si="7"/>
        <v>3</v>
      </c>
    </row>
    <row r="58" spans="1:22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  <c r="U58">
        <f t="shared" si="6"/>
        <v>2</v>
      </c>
      <c r="V58">
        <f t="shared" si="7"/>
        <v>2</v>
      </c>
    </row>
    <row r="59" spans="1:22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>
        <f t="shared" si="6"/>
        <v>4</v>
      </c>
      <c r="V59">
        <f t="shared" si="7"/>
        <v>4</v>
      </c>
    </row>
    <row r="60" spans="1:22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>
        <f t="shared" si="6"/>
        <v>4</v>
      </c>
      <c r="V60">
        <f t="shared" si="7"/>
        <v>4</v>
      </c>
    </row>
    <row r="61" spans="1:22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  <c r="U61">
        <f t="shared" si="6"/>
        <v>5</v>
      </c>
      <c r="V61">
        <f t="shared" si="7"/>
        <v>5</v>
      </c>
    </row>
    <row r="62" spans="1:22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  <c r="U62">
        <f t="shared" si="6"/>
        <v>3</v>
      </c>
      <c r="V62">
        <f t="shared" si="7"/>
        <v>3</v>
      </c>
    </row>
    <row r="63" spans="1:22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  <c r="U63">
        <f t="shared" si="6"/>
        <v>3</v>
      </c>
      <c r="V63">
        <f t="shared" si="7"/>
        <v>3</v>
      </c>
    </row>
    <row r="64" spans="1:22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>
        <f t="shared" si="6"/>
        <v>4</v>
      </c>
      <c r="V64">
        <f t="shared" si="7"/>
        <v>4</v>
      </c>
    </row>
    <row r="65" spans="1:22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>
        <f t="shared" si="6"/>
        <v>3</v>
      </c>
      <c r="V65">
        <f t="shared" si="7"/>
        <v>3</v>
      </c>
    </row>
    <row r="66" spans="1:22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>
        <f t="shared" si="6"/>
        <v>4</v>
      </c>
      <c r="V66">
        <f t="shared" si="7"/>
        <v>4</v>
      </c>
    </row>
    <row r="67" spans="1:22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ROUND(SUM((E67/D67)*100),2)</f>
        <v>107.53</v>
      </c>
      <c r="P67">
        <f t="shared" ref="P67:P130" si="9">ROUND(AVERAGE(E67/L67),2)</f>
        <v>132.05000000000001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11">
        <f t="shared" ref="S67:S130" si="12">(J67/86400)+DATE(1970,1,1)</f>
        <v>41835.821226851855</v>
      </c>
      <c r="T67" s="11">
        <f t="shared" ref="T67:T130" si="13">(I67/86400)+DATE(1970,1,1)</f>
        <v>41862.249305555553</v>
      </c>
      <c r="U67">
        <f t="shared" ref="U67:U130" si="14">ROUND(((T67-S67)/7),0)</f>
        <v>4</v>
      </c>
      <c r="V67">
        <f t="shared" ref="V67:V130" si="15">U67</f>
        <v>4</v>
      </c>
    </row>
    <row r="68" spans="1:22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9"/>
        <v>91.23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42539.849768518514</v>
      </c>
      <c r="T68" s="11">
        <f t="shared" si="13"/>
        <v>42569.849768518514</v>
      </c>
      <c r="U68">
        <f t="shared" si="14"/>
        <v>4</v>
      </c>
      <c r="V68">
        <f t="shared" si="15"/>
        <v>4</v>
      </c>
    </row>
    <row r="69" spans="1:22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41075.583379629628</v>
      </c>
      <c r="T69" s="11">
        <f t="shared" si="13"/>
        <v>41105.583379629628</v>
      </c>
      <c r="U69">
        <f t="shared" si="14"/>
        <v>4</v>
      </c>
      <c r="V69">
        <f t="shared" si="15"/>
        <v>4</v>
      </c>
    </row>
    <row r="70" spans="1:22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127.17</v>
      </c>
      <c r="P70">
        <f t="shared" si="9"/>
        <v>21.19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41663.569340277776</v>
      </c>
      <c r="T70" s="11">
        <f t="shared" si="13"/>
        <v>41693.569340277776</v>
      </c>
      <c r="U70">
        <f t="shared" si="14"/>
        <v>4</v>
      </c>
      <c r="V70">
        <f t="shared" si="15"/>
        <v>4</v>
      </c>
    </row>
    <row r="71" spans="1:22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</v>
      </c>
      <c r="P71">
        <f t="shared" si="9"/>
        <v>62.33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40786.187789351854</v>
      </c>
      <c r="T71" s="11">
        <f t="shared" si="13"/>
        <v>40818.290972222225</v>
      </c>
      <c r="U71">
        <f t="shared" si="14"/>
        <v>5</v>
      </c>
      <c r="V71">
        <f t="shared" si="15"/>
        <v>5</v>
      </c>
    </row>
    <row r="72" spans="1:22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>
        <f t="shared" si="14"/>
        <v>9</v>
      </c>
      <c r="V72">
        <f t="shared" si="15"/>
        <v>9</v>
      </c>
    </row>
    <row r="73" spans="1:22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</v>
      </c>
      <c r="P73">
        <f t="shared" si="9"/>
        <v>69.72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>
        <f t="shared" si="14"/>
        <v>9</v>
      </c>
      <c r="V73">
        <f t="shared" si="15"/>
        <v>9</v>
      </c>
    </row>
    <row r="74" spans="1:22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108.41</v>
      </c>
      <c r="P74">
        <f t="shared" si="9"/>
        <v>58.17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41208.010196759264</v>
      </c>
      <c r="T74" s="11">
        <f t="shared" si="13"/>
        <v>41228</v>
      </c>
      <c r="U74">
        <f t="shared" si="14"/>
        <v>3</v>
      </c>
      <c r="V74">
        <f t="shared" si="15"/>
        <v>3</v>
      </c>
    </row>
    <row r="75" spans="1:22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>
        <f t="shared" si="14"/>
        <v>11</v>
      </c>
      <c r="V75">
        <f t="shared" si="15"/>
        <v>11</v>
      </c>
    </row>
    <row r="76" spans="1:22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</v>
      </c>
      <c r="P76">
        <f t="shared" si="9"/>
        <v>19.47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>
        <f t="shared" si="14"/>
        <v>4</v>
      </c>
      <c r="V76">
        <f t="shared" si="15"/>
        <v>4</v>
      </c>
    </row>
    <row r="77" spans="1:22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115.43</v>
      </c>
      <c r="P77">
        <f t="shared" si="9"/>
        <v>85.96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>
        <f t="shared" si="14"/>
        <v>4</v>
      </c>
      <c r="V77">
        <f t="shared" si="15"/>
        <v>4</v>
      </c>
    </row>
    <row r="78" spans="1:22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153.33000000000001</v>
      </c>
      <c r="P78">
        <f t="shared" si="9"/>
        <v>30.67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>
        <f t="shared" si="14"/>
        <v>9</v>
      </c>
      <c r="V78">
        <f t="shared" si="15"/>
        <v>9</v>
      </c>
    </row>
    <row r="79" spans="1:22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9"/>
        <v>60.38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40997.144872685181</v>
      </c>
      <c r="T79" s="11">
        <f t="shared" si="13"/>
        <v>41050.124305555553</v>
      </c>
      <c r="U79">
        <f t="shared" si="14"/>
        <v>8</v>
      </c>
      <c r="V79">
        <f t="shared" si="15"/>
        <v>8</v>
      </c>
    </row>
    <row r="80" spans="1:22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>
        <f t="shared" si="14"/>
        <v>1</v>
      </c>
      <c r="V80">
        <f t="shared" si="15"/>
        <v>1</v>
      </c>
    </row>
    <row r="81" spans="1:22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>
        <f t="shared" si="14"/>
        <v>4</v>
      </c>
      <c r="V81">
        <f t="shared" si="15"/>
        <v>4</v>
      </c>
    </row>
    <row r="82" spans="1:22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9"/>
        <v>273.83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>
        <f t="shared" si="14"/>
        <v>5</v>
      </c>
      <c r="V82">
        <f t="shared" si="15"/>
        <v>5</v>
      </c>
    </row>
    <row r="83" spans="1:22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53.04</v>
      </c>
      <c r="Q83" t="str">
        <f t="shared" si="10"/>
        <v>film &amp; video</v>
      </c>
      <c r="R83" t="str">
        <f t="shared" si="11"/>
        <v>shorts</v>
      </c>
      <c r="S83" s="11">
        <f t="shared" si="12"/>
        <v>41100.158877314811</v>
      </c>
      <c r="T83" s="11">
        <f t="shared" si="13"/>
        <v>41104.126388888893</v>
      </c>
      <c r="U83">
        <f t="shared" si="14"/>
        <v>1</v>
      </c>
      <c r="V83">
        <f t="shared" si="15"/>
        <v>1</v>
      </c>
    </row>
    <row r="84" spans="1:22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</v>
      </c>
      <c r="P84">
        <f t="shared" si="9"/>
        <v>40.01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>
        <f t="shared" si="14"/>
        <v>4</v>
      </c>
      <c r="V84">
        <f t="shared" si="15"/>
        <v>4</v>
      </c>
    </row>
    <row r="85" spans="1:22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102.5</v>
      </c>
      <c r="P85">
        <f t="shared" si="9"/>
        <v>15.77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>
        <f t="shared" si="14"/>
        <v>2</v>
      </c>
      <c r="V85">
        <f t="shared" si="15"/>
        <v>2</v>
      </c>
    </row>
    <row r="86" spans="1:22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>
        <f t="shared" si="14"/>
        <v>4</v>
      </c>
      <c r="V86">
        <f t="shared" si="15"/>
        <v>4</v>
      </c>
    </row>
    <row r="87" spans="1:22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125.5</v>
      </c>
      <c r="P8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>
        <f t="shared" si="14"/>
        <v>4</v>
      </c>
      <c r="V87">
        <f t="shared" si="15"/>
        <v>4</v>
      </c>
    </row>
    <row r="88" spans="1:22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106.47</v>
      </c>
      <c r="P8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>
        <f t="shared" si="14"/>
        <v>11</v>
      </c>
      <c r="V88">
        <f t="shared" si="15"/>
        <v>11</v>
      </c>
    </row>
    <row r="89" spans="1:22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40322.539386574077</v>
      </c>
      <c r="T89" s="11">
        <f t="shared" si="13"/>
        <v>40332.070138888885</v>
      </c>
      <c r="U89">
        <f t="shared" si="14"/>
        <v>1</v>
      </c>
      <c r="V89">
        <f t="shared" si="15"/>
        <v>1</v>
      </c>
    </row>
    <row r="90" spans="1:22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102.86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>
        <f t="shared" si="14"/>
        <v>4</v>
      </c>
      <c r="V90">
        <f t="shared" si="15"/>
        <v>4</v>
      </c>
    </row>
    <row r="91" spans="1:22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115.07</v>
      </c>
      <c r="P91">
        <f t="shared" si="9"/>
        <v>123.29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41402.752222222218</v>
      </c>
      <c r="T91" s="11">
        <f t="shared" si="13"/>
        <v>41427.752222222218</v>
      </c>
      <c r="U91">
        <f t="shared" si="14"/>
        <v>4</v>
      </c>
      <c r="V91">
        <f t="shared" si="15"/>
        <v>4</v>
      </c>
    </row>
    <row r="92" spans="1:22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9"/>
        <v>31.38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>
        <f t="shared" si="14"/>
        <v>4</v>
      </c>
      <c r="V92">
        <f t="shared" si="15"/>
        <v>4</v>
      </c>
    </row>
    <row r="93" spans="1:22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>
        <f t="shared" si="14"/>
        <v>9</v>
      </c>
      <c r="V93">
        <f t="shared" si="15"/>
        <v>9</v>
      </c>
    </row>
    <row r="94" spans="1:22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9"/>
        <v>122.33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>
        <f t="shared" si="14"/>
        <v>7</v>
      </c>
      <c r="V94">
        <f t="shared" si="15"/>
        <v>7</v>
      </c>
    </row>
    <row r="95" spans="1:22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</v>
      </c>
      <c r="P95">
        <f t="shared" si="9"/>
        <v>73.73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>
        <f t="shared" si="14"/>
        <v>4</v>
      </c>
      <c r="V95">
        <f t="shared" si="15"/>
        <v>4</v>
      </c>
    </row>
    <row r="96" spans="1:22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21.67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>
        <f t="shared" si="14"/>
        <v>3</v>
      </c>
      <c r="V96">
        <f t="shared" si="15"/>
        <v>3</v>
      </c>
    </row>
    <row r="97" spans="1:22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131.43</v>
      </c>
      <c r="P97">
        <f t="shared" si="9"/>
        <v>21.9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>
        <f t="shared" si="14"/>
        <v>4</v>
      </c>
      <c r="V97">
        <f t="shared" si="15"/>
        <v>4</v>
      </c>
    </row>
    <row r="98" spans="1:22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114.67</v>
      </c>
      <c r="P98">
        <f t="shared" si="9"/>
        <v>50.59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>
        <f t="shared" si="14"/>
        <v>9</v>
      </c>
      <c r="V98">
        <f t="shared" si="15"/>
        <v>9</v>
      </c>
    </row>
    <row r="99" spans="1:22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9"/>
        <v>53.13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>
        <f t="shared" si="14"/>
        <v>4</v>
      </c>
      <c r="V99">
        <f t="shared" si="15"/>
        <v>4</v>
      </c>
    </row>
    <row r="100" spans="1:22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41214.794837962967</v>
      </c>
      <c r="T100" s="11">
        <f t="shared" si="13"/>
        <v>41250.979166666664</v>
      </c>
      <c r="U100">
        <f t="shared" si="14"/>
        <v>5</v>
      </c>
      <c r="V100">
        <f t="shared" si="15"/>
        <v>5</v>
      </c>
    </row>
    <row r="101" spans="1:22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106.02</v>
      </c>
      <c r="P101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>
        <f t="shared" si="14"/>
        <v>4</v>
      </c>
      <c r="V101">
        <f t="shared" si="15"/>
        <v>4</v>
      </c>
    </row>
    <row r="102" spans="1:22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>
        <f t="shared" si="14"/>
        <v>3</v>
      </c>
      <c r="V102">
        <f t="shared" si="15"/>
        <v>3</v>
      </c>
    </row>
    <row r="103" spans="1:22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>
        <f t="shared" si="14"/>
        <v>3</v>
      </c>
      <c r="V103">
        <f t="shared" si="15"/>
        <v>3</v>
      </c>
    </row>
    <row r="104" spans="1:22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</v>
      </c>
      <c r="P104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>
        <f t="shared" si="14"/>
        <v>4</v>
      </c>
      <c r="V104">
        <f t="shared" si="15"/>
        <v>4</v>
      </c>
    </row>
    <row r="105" spans="1:22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</v>
      </c>
      <c r="P10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>
        <f t="shared" si="14"/>
        <v>3</v>
      </c>
      <c r="V105">
        <f t="shared" si="15"/>
        <v>3</v>
      </c>
    </row>
    <row r="106" spans="1:22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>
        <f t="shared" si="14"/>
        <v>3</v>
      </c>
      <c r="V106">
        <f t="shared" si="15"/>
        <v>3</v>
      </c>
    </row>
    <row r="107" spans="1:22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107.41</v>
      </c>
      <c r="P10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>
        <f t="shared" si="14"/>
        <v>3</v>
      </c>
      <c r="V107">
        <f t="shared" si="15"/>
        <v>3</v>
      </c>
    </row>
    <row r="108" spans="1:22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100.5</v>
      </c>
      <c r="P10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40987.776631944442</v>
      </c>
      <c r="T108" s="11">
        <f t="shared" si="13"/>
        <v>41001.776631944442</v>
      </c>
      <c r="U108">
        <f t="shared" si="14"/>
        <v>2</v>
      </c>
      <c r="V108">
        <f t="shared" si="15"/>
        <v>2</v>
      </c>
    </row>
    <row r="109" spans="1:22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102.47</v>
      </c>
      <c r="P109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>
        <f t="shared" si="14"/>
        <v>3</v>
      </c>
      <c r="V109">
        <f t="shared" si="15"/>
        <v>3</v>
      </c>
    </row>
    <row r="110" spans="1:22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246.67</v>
      </c>
      <c r="P110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>
        <f t="shared" si="14"/>
        <v>9</v>
      </c>
      <c r="V110">
        <f t="shared" si="15"/>
        <v>9</v>
      </c>
    </row>
    <row r="111" spans="1:22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219.5</v>
      </c>
      <c r="P111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>
        <f t="shared" si="14"/>
        <v>4</v>
      </c>
      <c r="V111">
        <f t="shared" si="15"/>
        <v>4</v>
      </c>
    </row>
    <row r="112" spans="1:22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130.77000000000001</v>
      </c>
      <c r="P112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>
        <f t="shared" si="14"/>
        <v>5</v>
      </c>
      <c r="V112">
        <f t="shared" si="15"/>
        <v>5</v>
      </c>
    </row>
    <row r="113" spans="1:22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</v>
      </c>
      <c r="P113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>
        <f t="shared" si="14"/>
        <v>4</v>
      </c>
      <c r="V113">
        <f t="shared" si="15"/>
        <v>4</v>
      </c>
    </row>
    <row r="114" spans="1:22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41718.043032407411</v>
      </c>
      <c r="T114" s="11">
        <f t="shared" si="13"/>
        <v>41742.083333333336</v>
      </c>
      <c r="U114">
        <f t="shared" si="14"/>
        <v>3</v>
      </c>
      <c r="V114">
        <f t="shared" si="15"/>
        <v>3</v>
      </c>
    </row>
    <row r="115" spans="1:22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>
        <f t="shared" si="14"/>
        <v>1</v>
      </c>
      <c r="V115">
        <f t="shared" si="15"/>
        <v>1</v>
      </c>
    </row>
    <row r="116" spans="1:22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</v>
      </c>
      <c r="P11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>
        <f t="shared" si="14"/>
        <v>9</v>
      </c>
      <c r="V116">
        <f t="shared" si="15"/>
        <v>9</v>
      </c>
    </row>
    <row r="117" spans="1:22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</v>
      </c>
      <c r="P117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40918.738935185189</v>
      </c>
      <c r="T117" s="11">
        <f t="shared" si="13"/>
        <v>40943.738935185189</v>
      </c>
      <c r="U117">
        <f t="shared" si="14"/>
        <v>4</v>
      </c>
      <c r="V117">
        <f t="shared" si="15"/>
        <v>4</v>
      </c>
    </row>
    <row r="118" spans="1:22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113.66</v>
      </c>
      <c r="P11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>
        <f t="shared" si="14"/>
        <v>7</v>
      </c>
      <c r="V118">
        <f t="shared" si="15"/>
        <v>7</v>
      </c>
    </row>
    <row r="119" spans="1:22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</v>
      </c>
      <c r="P119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>
        <f t="shared" si="14"/>
        <v>13</v>
      </c>
      <c r="V119">
        <f t="shared" si="15"/>
        <v>13</v>
      </c>
    </row>
    <row r="120" spans="1:22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</v>
      </c>
      <c r="P120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>
        <f t="shared" si="14"/>
        <v>4</v>
      </c>
      <c r="V120">
        <f t="shared" si="15"/>
        <v>4</v>
      </c>
    </row>
    <row r="121" spans="1:22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104.56</v>
      </c>
      <c r="P121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>
        <f t="shared" si="14"/>
        <v>4</v>
      </c>
      <c r="V121">
        <f t="shared" si="15"/>
        <v>4</v>
      </c>
    </row>
    <row r="122" spans="1:22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0.01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>
        <f t="shared" si="14"/>
        <v>4</v>
      </c>
      <c r="V122">
        <f t="shared" si="15"/>
        <v>4</v>
      </c>
    </row>
    <row r="123" spans="1:22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0.03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>
        <f t="shared" si="14"/>
        <v>2</v>
      </c>
      <c r="V123">
        <f t="shared" si="15"/>
        <v>2</v>
      </c>
    </row>
    <row r="124" spans="1:22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>
        <f t="shared" si="14"/>
        <v>9</v>
      </c>
      <c r="V124">
        <f t="shared" si="15"/>
        <v>9</v>
      </c>
    </row>
    <row r="125" spans="1:22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</v>
      </c>
      <c r="P12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>
        <f t="shared" si="14"/>
        <v>5</v>
      </c>
      <c r="V125">
        <f t="shared" si="15"/>
        <v>5</v>
      </c>
    </row>
    <row r="126" spans="1:22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>
        <f t="shared" si="14"/>
        <v>4</v>
      </c>
      <c r="V126">
        <f t="shared" si="15"/>
        <v>4</v>
      </c>
    </row>
    <row r="127" spans="1:22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>
        <f t="shared" si="14"/>
        <v>9</v>
      </c>
      <c r="V127">
        <f t="shared" si="15"/>
        <v>9</v>
      </c>
    </row>
    <row r="128" spans="1:22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5.55</v>
      </c>
      <c r="P12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>
        <f t="shared" si="14"/>
        <v>4</v>
      </c>
      <c r="V128">
        <f t="shared" si="15"/>
        <v>4</v>
      </c>
    </row>
    <row r="129" spans="1:22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2.38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>
        <f t="shared" si="14"/>
        <v>4</v>
      </c>
      <c r="V129">
        <f t="shared" si="15"/>
        <v>4</v>
      </c>
    </row>
    <row r="130" spans="1:22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1.87</v>
      </c>
      <c r="P130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>
        <f t="shared" si="14"/>
        <v>5</v>
      </c>
      <c r="V130">
        <f t="shared" si="15"/>
        <v>5</v>
      </c>
    </row>
    <row r="131" spans="1:22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ROUND(SUM((E131/D131)*100),2)</f>
        <v>0</v>
      </c>
      <c r="P131" t="e">
        <f t="shared" ref="P131:P194" si="17">ROUND(AVERAGE(E131/L131),2)</f>
        <v>#DIV/0!</v>
      </c>
      <c r="Q131" t="str">
        <f t="shared" ref="Q131:Q194" si="18">LEFT(N131,SEARCH("/",N131)-1)</f>
        <v>film &amp; video</v>
      </c>
      <c r="R131" t="str">
        <f t="shared" ref="R131:R194" si="19">RIGHT(N131,LEN(N131)-SEARCH("/",N131))</f>
        <v>science fiction</v>
      </c>
      <c r="S131" s="11">
        <f t="shared" ref="S131:S194" si="20">(J131/86400)+DATE(1970,1,1)</f>
        <v>41882.937303240738</v>
      </c>
      <c r="T131" s="11">
        <f t="shared" ref="T131:T194" si="21">(I131/86400)+DATE(1970,1,1)</f>
        <v>41942.937303240738</v>
      </c>
      <c r="U131">
        <f t="shared" ref="U131:U194" si="22">ROUND(((T131-S131)/7),0)</f>
        <v>9</v>
      </c>
      <c r="V131">
        <f t="shared" ref="V131:V194" si="23">U131</f>
        <v>9</v>
      </c>
    </row>
    <row r="132" spans="1:22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41778.91541666667</v>
      </c>
      <c r="T132" s="11">
        <f t="shared" si="21"/>
        <v>41806.844444444447</v>
      </c>
      <c r="U132">
        <f t="shared" si="22"/>
        <v>4</v>
      </c>
      <c r="V132">
        <f t="shared" si="23"/>
        <v>4</v>
      </c>
    </row>
    <row r="133" spans="1:22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>
        <f t="shared" si="22"/>
        <v>2</v>
      </c>
      <c r="V133">
        <f t="shared" si="23"/>
        <v>2</v>
      </c>
    </row>
    <row r="134" spans="1:22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9.57</v>
      </c>
      <c r="P134">
        <f t="shared" si="17"/>
        <v>94.51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>
        <f t="shared" si="22"/>
        <v>6</v>
      </c>
      <c r="V134">
        <f t="shared" si="23"/>
        <v>6</v>
      </c>
    </row>
    <row r="135" spans="1:22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>
        <f t="shared" si="22"/>
        <v>4</v>
      </c>
      <c r="V135">
        <f t="shared" si="23"/>
        <v>4</v>
      </c>
    </row>
    <row r="136" spans="1:22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>
        <f t="shared" si="22"/>
        <v>4</v>
      </c>
      <c r="V136">
        <f t="shared" si="23"/>
        <v>4</v>
      </c>
    </row>
    <row r="137" spans="1:22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13.43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>
        <f t="shared" si="22"/>
        <v>5</v>
      </c>
      <c r="V137">
        <f t="shared" si="23"/>
        <v>5</v>
      </c>
    </row>
    <row r="138" spans="1:22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>
        <f t="shared" si="22"/>
        <v>6</v>
      </c>
      <c r="V138">
        <f t="shared" si="23"/>
        <v>6</v>
      </c>
    </row>
    <row r="139" spans="1:22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>
        <f t="shared" si="22"/>
        <v>7</v>
      </c>
      <c r="V139">
        <f t="shared" si="23"/>
        <v>7</v>
      </c>
    </row>
    <row r="140" spans="1:22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3.14</v>
      </c>
      <c r="P140">
        <f t="shared" si="17"/>
        <v>81.239999999999995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>
        <f t="shared" si="22"/>
        <v>4</v>
      </c>
      <c r="V140">
        <f t="shared" si="23"/>
        <v>4</v>
      </c>
    </row>
    <row r="141" spans="1:22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>
        <f t="shared" si="22"/>
        <v>1</v>
      </c>
      <c r="V141">
        <f t="shared" si="23"/>
        <v>1</v>
      </c>
    </row>
    <row r="142" spans="1:22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>
        <f t="shared" si="22"/>
        <v>4</v>
      </c>
      <c r="V142">
        <f t="shared" si="23"/>
        <v>4</v>
      </c>
    </row>
    <row r="143" spans="1:22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10.78</v>
      </c>
      <c r="P143">
        <f t="shared" si="17"/>
        <v>46.18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>
        <f t="shared" si="22"/>
        <v>6</v>
      </c>
      <c r="V143">
        <f t="shared" si="23"/>
        <v>6</v>
      </c>
    </row>
    <row r="144" spans="1:22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0.33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>
        <f t="shared" si="22"/>
        <v>3</v>
      </c>
      <c r="V144">
        <f t="shared" si="23"/>
        <v>3</v>
      </c>
    </row>
    <row r="145" spans="1:22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42559.064143518517</v>
      </c>
      <c r="T145" s="11">
        <f t="shared" si="21"/>
        <v>42616.246527777781</v>
      </c>
      <c r="U145">
        <f t="shared" si="22"/>
        <v>8</v>
      </c>
      <c r="V145">
        <f t="shared" si="23"/>
        <v>8</v>
      </c>
    </row>
    <row r="146" spans="1:22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27.6</v>
      </c>
      <c r="P146">
        <f t="shared" si="17"/>
        <v>55.95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>
        <f t="shared" si="22"/>
        <v>9</v>
      </c>
      <c r="V146">
        <f t="shared" si="23"/>
        <v>9</v>
      </c>
    </row>
    <row r="147" spans="1:22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7.51</v>
      </c>
      <c r="P147">
        <f t="shared" si="17"/>
        <v>37.56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>
        <f t="shared" si="22"/>
        <v>4</v>
      </c>
      <c r="V147">
        <f t="shared" si="23"/>
        <v>4</v>
      </c>
    </row>
    <row r="148" spans="1:22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0.57999999999999996</v>
      </c>
      <c r="P148">
        <f t="shared" si="17"/>
        <v>38.33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>
        <f t="shared" si="22"/>
        <v>9</v>
      </c>
      <c r="V148">
        <f t="shared" si="23"/>
        <v>9</v>
      </c>
    </row>
    <row r="149" spans="1:22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>
        <f t="shared" si="22"/>
        <v>6</v>
      </c>
      <c r="V149">
        <f t="shared" si="23"/>
        <v>6</v>
      </c>
    </row>
    <row r="150" spans="1:22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0.08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>
        <f t="shared" si="22"/>
        <v>4</v>
      </c>
      <c r="V150">
        <f t="shared" si="23"/>
        <v>4</v>
      </c>
    </row>
    <row r="151" spans="1:22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0.92</v>
      </c>
      <c r="P151">
        <f t="shared" si="17"/>
        <v>15.33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>
        <f t="shared" si="22"/>
        <v>4</v>
      </c>
      <c r="V151">
        <f t="shared" si="23"/>
        <v>4</v>
      </c>
    </row>
    <row r="152" spans="1:22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23.16</v>
      </c>
      <c r="P152">
        <f t="shared" si="17"/>
        <v>449.43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U152">
        <f t="shared" si="22"/>
        <v>9</v>
      </c>
      <c r="V152">
        <f t="shared" si="23"/>
        <v>9</v>
      </c>
    </row>
    <row r="153" spans="1:22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0.06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>
        <f t="shared" si="22"/>
        <v>9</v>
      </c>
      <c r="V153">
        <f t="shared" si="23"/>
        <v>9</v>
      </c>
    </row>
    <row r="154" spans="1:22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0.01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41875.077546296292</v>
      </c>
      <c r="T154" s="11">
        <f t="shared" si="21"/>
        <v>41905.077546296292</v>
      </c>
      <c r="U154">
        <f t="shared" si="22"/>
        <v>4</v>
      </c>
      <c r="V154">
        <f t="shared" si="23"/>
        <v>4</v>
      </c>
    </row>
    <row r="155" spans="1:22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0.72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>
        <f t="shared" si="22"/>
        <v>6</v>
      </c>
      <c r="V155">
        <f t="shared" si="23"/>
        <v>6</v>
      </c>
    </row>
    <row r="156" spans="1:22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2.67</v>
      </c>
      <c r="P156">
        <f t="shared" si="17"/>
        <v>13.33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>
        <f t="shared" si="22"/>
        <v>6</v>
      </c>
      <c r="V156">
        <f t="shared" si="23"/>
        <v>6</v>
      </c>
    </row>
    <row r="157" spans="1:22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0.01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>
        <f t="shared" si="22"/>
        <v>6</v>
      </c>
      <c r="V157">
        <f t="shared" si="23"/>
        <v>6</v>
      </c>
    </row>
    <row r="158" spans="1:22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5.0999999999999996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U158">
        <f t="shared" si="22"/>
        <v>9</v>
      </c>
      <c r="V158">
        <f t="shared" si="23"/>
        <v>9</v>
      </c>
    </row>
    <row r="159" spans="1:22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0.27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>
        <f t="shared" si="22"/>
        <v>4</v>
      </c>
      <c r="V159">
        <f t="shared" si="23"/>
        <v>4</v>
      </c>
    </row>
    <row r="160" spans="1:22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>
        <f t="shared" si="22"/>
        <v>4</v>
      </c>
      <c r="V160">
        <f t="shared" si="23"/>
        <v>4</v>
      </c>
    </row>
    <row r="161" spans="1:22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0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>
        <f t="shared" si="22"/>
        <v>6</v>
      </c>
      <c r="V161">
        <f t="shared" si="23"/>
        <v>6</v>
      </c>
    </row>
    <row r="162" spans="1:22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42171.913090277776</v>
      </c>
      <c r="T162" s="11">
        <f t="shared" si="21"/>
        <v>42231.913090277776</v>
      </c>
      <c r="U162">
        <f t="shared" si="22"/>
        <v>9</v>
      </c>
      <c r="V162">
        <f t="shared" si="23"/>
        <v>9</v>
      </c>
    </row>
    <row r="163" spans="1:22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0.01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>
        <f t="shared" si="22"/>
        <v>4</v>
      </c>
      <c r="V163">
        <f t="shared" si="23"/>
        <v>4</v>
      </c>
    </row>
    <row r="164" spans="1:22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15.54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>
        <f t="shared" si="22"/>
        <v>5</v>
      </c>
      <c r="V164">
        <f t="shared" si="23"/>
        <v>5</v>
      </c>
    </row>
    <row r="165" spans="1:22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>
        <f t="shared" si="22"/>
        <v>5</v>
      </c>
      <c r="V165">
        <f t="shared" si="23"/>
        <v>5</v>
      </c>
    </row>
    <row r="166" spans="1:22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0.53</v>
      </c>
      <c r="P166">
        <f t="shared" si="17"/>
        <v>91.43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>
        <f t="shared" si="22"/>
        <v>9</v>
      </c>
      <c r="V166">
        <f t="shared" si="23"/>
        <v>9</v>
      </c>
    </row>
    <row r="167" spans="1:22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>
        <f t="shared" si="22"/>
        <v>4</v>
      </c>
      <c r="V167">
        <f t="shared" si="23"/>
        <v>4</v>
      </c>
    </row>
    <row r="168" spans="1:22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>
        <f t="shared" si="22"/>
        <v>4</v>
      </c>
      <c r="V168">
        <f t="shared" si="23"/>
        <v>4</v>
      </c>
    </row>
    <row r="169" spans="1:22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0.01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>
        <f t="shared" si="22"/>
        <v>9</v>
      </c>
      <c r="V169">
        <f t="shared" si="23"/>
        <v>9</v>
      </c>
    </row>
    <row r="170" spans="1:22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4.0599999999999996</v>
      </c>
      <c r="P170">
        <f t="shared" si="17"/>
        <v>108.33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>
        <f t="shared" si="22"/>
        <v>4</v>
      </c>
      <c r="V170">
        <f t="shared" si="23"/>
        <v>4</v>
      </c>
    </row>
    <row r="171" spans="1:22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22.4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>
        <f t="shared" si="22"/>
        <v>4</v>
      </c>
      <c r="V171">
        <f t="shared" si="23"/>
        <v>4</v>
      </c>
    </row>
    <row r="172" spans="1:22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3.25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>
        <f t="shared" si="22"/>
        <v>4</v>
      </c>
      <c r="V172">
        <f t="shared" si="23"/>
        <v>4</v>
      </c>
    </row>
    <row r="173" spans="1:22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0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>
        <f t="shared" si="22"/>
        <v>9</v>
      </c>
      <c r="V173">
        <f t="shared" si="23"/>
        <v>9</v>
      </c>
    </row>
    <row r="174" spans="1:22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42082.353275462963</v>
      </c>
      <c r="U174">
        <f t="shared" si="22"/>
        <v>5</v>
      </c>
      <c r="V174">
        <f t="shared" si="23"/>
        <v>5</v>
      </c>
    </row>
    <row r="175" spans="1:22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>
        <f t="shared" si="22"/>
        <v>4</v>
      </c>
      <c r="V175">
        <f t="shared" si="23"/>
        <v>4</v>
      </c>
    </row>
    <row r="176" spans="1:22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>
        <f t="shared" si="22"/>
        <v>9</v>
      </c>
      <c r="V176">
        <f t="shared" si="23"/>
        <v>9</v>
      </c>
    </row>
    <row r="177" spans="1:22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6.49</v>
      </c>
      <c r="P177">
        <f t="shared" si="17"/>
        <v>49.88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>
        <f t="shared" si="22"/>
        <v>4</v>
      </c>
      <c r="V177">
        <f t="shared" si="23"/>
        <v>4</v>
      </c>
    </row>
    <row r="178" spans="1:22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>
        <f t="shared" si="22"/>
        <v>4</v>
      </c>
      <c r="V178">
        <f t="shared" si="23"/>
        <v>4</v>
      </c>
    </row>
    <row r="179" spans="1:22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>
        <f t="shared" si="22"/>
        <v>2</v>
      </c>
      <c r="V179">
        <f t="shared" si="23"/>
        <v>2</v>
      </c>
    </row>
    <row r="180" spans="1:22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>
        <f t="shared" si="22"/>
        <v>4</v>
      </c>
      <c r="V180">
        <f t="shared" si="23"/>
        <v>4</v>
      </c>
    </row>
    <row r="181" spans="1:22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U181">
        <f t="shared" si="22"/>
        <v>4</v>
      </c>
      <c r="V181">
        <f t="shared" si="23"/>
        <v>4</v>
      </c>
    </row>
    <row r="182" spans="1:22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33.42</v>
      </c>
      <c r="P182">
        <f t="shared" si="17"/>
        <v>30.85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>
        <f t="shared" si="22"/>
        <v>6</v>
      </c>
      <c r="V182">
        <f t="shared" si="23"/>
        <v>6</v>
      </c>
    </row>
    <row r="183" spans="1:22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21.09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>
        <f t="shared" si="22"/>
        <v>4</v>
      </c>
      <c r="V183">
        <f t="shared" si="23"/>
        <v>4</v>
      </c>
    </row>
    <row r="184" spans="1:22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>
        <f t="shared" si="22"/>
        <v>4</v>
      </c>
      <c r="V184">
        <f t="shared" si="23"/>
        <v>4</v>
      </c>
    </row>
    <row r="185" spans="1:22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35.86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>
        <f t="shared" si="22"/>
        <v>4</v>
      </c>
      <c r="V185">
        <f t="shared" si="23"/>
        <v>4</v>
      </c>
    </row>
    <row r="186" spans="1:22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3.4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U186">
        <f t="shared" si="22"/>
        <v>8</v>
      </c>
      <c r="V186">
        <f t="shared" si="23"/>
        <v>8</v>
      </c>
    </row>
    <row r="187" spans="1:22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5.5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>
        <f t="shared" si="22"/>
        <v>4</v>
      </c>
      <c r="V187">
        <f t="shared" si="23"/>
        <v>4</v>
      </c>
    </row>
    <row r="188" spans="1:22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>
        <f t="shared" si="22"/>
        <v>4</v>
      </c>
      <c r="V188">
        <f t="shared" si="23"/>
        <v>4</v>
      </c>
    </row>
    <row r="189" spans="1:22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>
        <f t="shared" si="22"/>
        <v>3</v>
      </c>
      <c r="V189">
        <f t="shared" si="23"/>
        <v>3</v>
      </c>
    </row>
    <row r="190" spans="1:22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>
        <f t="shared" si="22"/>
        <v>4</v>
      </c>
      <c r="V190">
        <f t="shared" si="23"/>
        <v>4</v>
      </c>
    </row>
    <row r="191" spans="1:22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7.0000000000000007E-2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>
        <f t="shared" si="22"/>
        <v>9</v>
      </c>
      <c r="V191">
        <f t="shared" si="23"/>
        <v>9</v>
      </c>
    </row>
    <row r="192" spans="1:22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0.42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U192">
        <f t="shared" si="22"/>
        <v>1</v>
      </c>
      <c r="V192">
        <f t="shared" si="23"/>
        <v>1</v>
      </c>
    </row>
    <row r="193" spans="1:22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>
        <f t="shared" si="22"/>
        <v>6</v>
      </c>
      <c r="V193">
        <f t="shared" si="23"/>
        <v>6</v>
      </c>
    </row>
    <row r="194" spans="1:22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0</v>
      </c>
      <c r="P194">
        <f t="shared" si="17"/>
        <v>5.67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41899.792037037041</v>
      </c>
      <c r="T194" s="11">
        <f t="shared" si="21"/>
        <v>41929.792037037041</v>
      </c>
      <c r="U194">
        <f t="shared" si="22"/>
        <v>4</v>
      </c>
      <c r="V194">
        <f t="shared" si="23"/>
        <v>4</v>
      </c>
    </row>
    <row r="195" spans="1:22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ROUND(SUM((E195/D195)*100),2)</f>
        <v>0</v>
      </c>
      <c r="P195" t="e">
        <f t="shared" ref="P195:P258" si="25">ROUND(AVERAGE(E195/L195),2)</f>
        <v>#DIV/0!</v>
      </c>
      <c r="Q195" t="str">
        <f t="shared" ref="Q195:Q258" si="26">LEFT(N195,SEARCH("/",N195)-1)</f>
        <v>film &amp; video</v>
      </c>
      <c r="R195" t="str">
        <f t="shared" ref="R195:R258" si="27">RIGHT(N195,LEN(N195)-SEARCH("/",N195))</f>
        <v>drama</v>
      </c>
      <c r="S195" s="11">
        <f t="shared" ref="S195:S258" si="28">(J195/86400)+DATE(1970,1,1)</f>
        <v>41911.934791666667</v>
      </c>
      <c r="T195" s="11">
        <f t="shared" ref="T195:T258" si="29">(I195/86400)+DATE(1970,1,1)</f>
        <v>41971.976458333331</v>
      </c>
      <c r="U195">
        <f t="shared" ref="U195:U258" si="30">ROUND(((T195-S195)/7),0)</f>
        <v>9</v>
      </c>
      <c r="V195">
        <f t="shared" ref="V195:V258" si="31">U195</f>
        <v>9</v>
      </c>
    </row>
    <row r="196" spans="1:22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0.12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U196">
        <f t="shared" si="30"/>
        <v>9</v>
      </c>
      <c r="V196">
        <f t="shared" si="31"/>
        <v>9</v>
      </c>
    </row>
    <row r="197" spans="1:22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U197">
        <f t="shared" si="30"/>
        <v>9</v>
      </c>
      <c r="V197">
        <f t="shared" si="31"/>
        <v>9</v>
      </c>
    </row>
    <row r="198" spans="1:22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41.86</v>
      </c>
      <c r="P198">
        <f t="shared" si="25"/>
        <v>77.11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U198">
        <f t="shared" si="30"/>
        <v>4</v>
      </c>
      <c r="V198">
        <f t="shared" si="31"/>
        <v>4</v>
      </c>
    </row>
    <row r="199" spans="1:22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10.48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U199">
        <f t="shared" si="30"/>
        <v>6</v>
      </c>
      <c r="V199">
        <f t="shared" si="31"/>
        <v>6</v>
      </c>
    </row>
    <row r="200" spans="1:22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1.1200000000000001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U200">
        <f t="shared" si="30"/>
        <v>4</v>
      </c>
      <c r="V200">
        <f t="shared" si="31"/>
        <v>4</v>
      </c>
    </row>
    <row r="201" spans="1:22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U201">
        <f t="shared" si="30"/>
        <v>4</v>
      </c>
      <c r="V201">
        <f t="shared" si="31"/>
        <v>4</v>
      </c>
    </row>
    <row r="202" spans="1:22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26.19</v>
      </c>
      <c r="P202">
        <f t="shared" si="25"/>
        <v>87.31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41867.083368055552</v>
      </c>
      <c r="T202" s="11">
        <f t="shared" si="29"/>
        <v>41897.083368055552</v>
      </c>
      <c r="U202">
        <f t="shared" si="30"/>
        <v>4</v>
      </c>
      <c r="V202">
        <f t="shared" si="31"/>
        <v>4</v>
      </c>
    </row>
    <row r="203" spans="1:22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58.46</v>
      </c>
      <c r="P203">
        <f t="shared" si="25"/>
        <v>54.29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U203">
        <f t="shared" si="30"/>
        <v>3</v>
      </c>
      <c r="V203">
        <f t="shared" si="31"/>
        <v>3</v>
      </c>
    </row>
    <row r="204" spans="1:22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U204">
        <f t="shared" si="30"/>
        <v>4</v>
      </c>
      <c r="V204">
        <f t="shared" si="31"/>
        <v>4</v>
      </c>
    </row>
    <row r="205" spans="1:22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29.84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U205">
        <f t="shared" si="30"/>
        <v>9</v>
      </c>
      <c r="V205">
        <f t="shared" si="31"/>
        <v>9</v>
      </c>
    </row>
    <row r="206" spans="1:22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50.72</v>
      </c>
      <c r="P206">
        <f t="shared" si="25"/>
        <v>117.68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U206">
        <f t="shared" si="30"/>
        <v>4</v>
      </c>
      <c r="V206">
        <f t="shared" si="31"/>
        <v>4</v>
      </c>
    </row>
    <row r="207" spans="1:22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16.25</v>
      </c>
      <c r="P207">
        <f t="shared" si="25"/>
        <v>76.47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U207">
        <f t="shared" si="30"/>
        <v>5</v>
      </c>
      <c r="V207">
        <f t="shared" si="31"/>
        <v>5</v>
      </c>
    </row>
    <row r="208" spans="1:22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U208">
        <f t="shared" si="30"/>
        <v>3</v>
      </c>
      <c r="V208">
        <f t="shared" si="31"/>
        <v>3</v>
      </c>
    </row>
    <row r="209" spans="1:22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15.21</v>
      </c>
      <c r="P209">
        <f t="shared" si="25"/>
        <v>163.85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U209">
        <f t="shared" si="30"/>
        <v>4</v>
      </c>
      <c r="V209">
        <f t="shared" si="31"/>
        <v>4</v>
      </c>
    </row>
    <row r="210" spans="1:22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U210">
        <f t="shared" si="30"/>
        <v>4</v>
      </c>
      <c r="V210">
        <f t="shared" si="31"/>
        <v>4</v>
      </c>
    </row>
    <row r="211" spans="1:22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U211">
        <f t="shared" si="30"/>
        <v>4</v>
      </c>
      <c r="V211">
        <f t="shared" si="31"/>
        <v>4</v>
      </c>
    </row>
    <row r="212" spans="1:22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25.25</v>
      </c>
      <c r="P212">
        <f t="shared" si="25"/>
        <v>91.82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U212">
        <f t="shared" si="30"/>
        <v>4</v>
      </c>
      <c r="V212">
        <f t="shared" si="31"/>
        <v>4</v>
      </c>
    </row>
    <row r="213" spans="1:22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44.6</v>
      </c>
      <c r="P213">
        <f t="shared" si="25"/>
        <v>185.83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42236.159918981481</v>
      </c>
      <c r="T213" s="11">
        <f t="shared" si="29"/>
        <v>42266.159918981481</v>
      </c>
      <c r="U213">
        <f t="shared" si="30"/>
        <v>4</v>
      </c>
      <c r="V213">
        <f t="shared" si="31"/>
        <v>4</v>
      </c>
    </row>
    <row r="214" spans="1:22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0.02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U214">
        <f t="shared" si="30"/>
        <v>9</v>
      </c>
      <c r="V214">
        <f t="shared" si="31"/>
        <v>9</v>
      </c>
    </row>
    <row r="215" spans="1:22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0.04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U215">
        <f t="shared" si="30"/>
        <v>4</v>
      </c>
      <c r="V215">
        <f t="shared" si="31"/>
        <v>4</v>
      </c>
    </row>
    <row r="216" spans="1:22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0.01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U216">
        <f t="shared" si="30"/>
        <v>9</v>
      </c>
      <c r="V216">
        <f t="shared" si="31"/>
        <v>9</v>
      </c>
    </row>
    <row r="217" spans="1:22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0.23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U217">
        <f t="shared" si="30"/>
        <v>6</v>
      </c>
      <c r="V217">
        <f t="shared" si="31"/>
        <v>6</v>
      </c>
    </row>
    <row r="218" spans="1:22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55.7</v>
      </c>
      <c r="P218">
        <f t="shared" si="25"/>
        <v>331.54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U218">
        <f t="shared" si="30"/>
        <v>7</v>
      </c>
      <c r="V218">
        <f t="shared" si="31"/>
        <v>7</v>
      </c>
    </row>
    <row r="219" spans="1:22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11.94</v>
      </c>
      <c r="P219">
        <f t="shared" si="25"/>
        <v>314.29000000000002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U219">
        <f t="shared" si="30"/>
        <v>4</v>
      </c>
      <c r="V219">
        <f t="shared" si="31"/>
        <v>4</v>
      </c>
    </row>
    <row r="220" spans="1:22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U220">
        <f t="shared" si="30"/>
        <v>9</v>
      </c>
      <c r="V220">
        <f t="shared" si="31"/>
        <v>9</v>
      </c>
    </row>
    <row r="221" spans="1:22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17.63</v>
      </c>
      <c r="P221">
        <f t="shared" si="25"/>
        <v>115.99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U221">
        <f t="shared" si="30"/>
        <v>5</v>
      </c>
      <c r="V221">
        <f t="shared" si="31"/>
        <v>5</v>
      </c>
    </row>
    <row r="222" spans="1:22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0.72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42236.837500000001</v>
      </c>
      <c r="U222">
        <f t="shared" si="30"/>
        <v>6</v>
      </c>
      <c r="V222">
        <f t="shared" si="31"/>
        <v>6</v>
      </c>
    </row>
    <row r="223" spans="1:22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U223">
        <f t="shared" si="30"/>
        <v>9</v>
      </c>
      <c r="V223">
        <f t="shared" si="31"/>
        <v>9</v>
      </c>
    </row>
    <row r="224" spans="1:22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U224">
        <f t="shared" si="30"/>
        <v>8</v>
      </c>
      <c r="V224">
        <f t="shared" si="31"/>
        <v>8</v>
      </c>
    </row>
    <row r="225" spans="1:22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U225">
        <f t="shared" si="30"/>
        <v>4</v>
      </c>
      <c r="V225">
        <f t="shared" si="31"/>
        <v>4</v>
      </c>
    </row>
    <row r="226" spans="1:22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U226">
        <f t="shared" si="30"/>
        <v>9</v>
      </c>
      <c r="V226">
        <f t="shared" si="31"/>
        <v>9</v>
      </c>
    </row>
    <row r="227" spans="1:22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U227">
        <f t="shared" si="30"/>
        <v>4</v>
      </c>
      <c r="V227">
        <f t="shared" si="31"/>
        <v>4</v>
      </c>
    </row>
    <row r="228" spans="1:22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0.86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U228">
        <f t="shared" si="30"/>
        <v>7</v>
      </c>
      <c r="V228">
        <f t="shared" si="31"/>
        <v>7</v>
      </c>
    </row>
    <row r="229" spans="1:22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U229">
        <f t="shared" si="30"/>
        <v>4</v>
      </c>
      <c r="V229">
        <f t="shared" si="31"/>
        <v>4</v>
      </c>
    </row>
    <row r="230" spans="1:22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U230">
        <f t="shared" si="30"/>
        <v>9</v>
      </c>
      <c r="V230">
        <f t="shared" si="31"/>
        <v>9</v>
      </c>
    </row>
    <row r="231" spans="1:22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U231">
        <f t="shared" si="30"/>
        <v>4</v>
      </c>
      <c r="V231">
        <f t="shared" si="31"/>
        <v>4</v>
      </c>
    </row>
    <row r="232" spans="1:22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0.4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42129.77721064815</v>
      </c>
      <c r="T232" s="11">
        <f t="shared" si="29"/>
        <v>42159.77721064815</v>
      </c>
      <c r="U232">
        <f t="shared" si="30"/>
        <v>4</v>
      </c>
      <c r="V232">
        <f t="shared" si="31"/>
        <v>4</v>
      </c>
    </row>
    <row r="233" spans="1:22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42341.958923611106</v>
      </c>
      <c r="T233" s="11">
        <f t="shared" si="29"/>
        <v>42371.958923611106</v>
      </c>
      <c r="U233">
        <f t="shared" si="30"/>
        <v>4</v>
      </c>
      <c r="V233">
        <f t="shared" si="31"/>
        <v>4</v>
      </c>
    </row>
    <row r="234" spans="1:22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2.75</v>
      </c>
      <c r="P234">
        <f t="shared" si="25"/>
        <v>15.71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U234">
        <f t="shared" si="30"/>
        <v>4</v>
      </c>
      <c r="V234">
        <f t="shared" si="31"/>
        <v>4</v>
      </c>
    </row>
    <row r="235" spans="1:22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U235">
        <f t="shared" si="30"/>
        <v>4</v>
      </c>
      <c r="V235">
        <f t="shared" si="31"/>
        <v>4</v>
      </c>
    </row>
    <row r="236" spans="1:22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40.1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U236">
        <f t="shared" si="30"/>
        <v>6</v>
      </c>
      <c r="V236">
        <f t="shared" si="31"/>
        <v>6</v>
      </c>
    </row>
    <row r="237" spans="1:22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U237">
        <f t="shared" si="30"/>
        <v>4</v>
      </c>
      <c r="V237">
        <f t="shared" si="31"/>
        <v>4</v>
      </c>
    </row>
    <row r="238" spans="1:22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42321.084479166668</v>
      </c>
      <c r="T238" s="11">
        <f t="shared" si="29"/>
        <v>42374</v>
      </c>
      <c r="U238">
        <f t="shared" si="30"/>
        <v>8</v>
      </c>
      <c r="V238">
        <f t="shared" si="31"/>
        <v>8</v>
      </c>
    </row>
    <row r="239" spans="1:22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0.33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U239">
        <f t="shared" si="30"/>
        <v>9</v>
      </c>
      <c r="V239">
        <f t="shared" si="31"/>
        <v>9</v>
      </c>
    </row>
    <row r="240" spans="1:22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42713.962500000001</v>
      </c>
      <c r="T240" s="11">
        <f t="shared" si="29"/>
        <v>42734.375</v>
      </c>
      <c r="U240">
        <f t="shared" si="30"/>
        <v>3</v>
      </c>
      <c r="V240">
        <f t="shared" si="31"/>
        <v>3</v>
      </c>
    </row>
    <row r="241" spans="1:22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U241">
        <f t="shared" si="30"/>
        <v>3</v>
      </c>
      <c r="V241">
        <f t="shared" si="31"/>
        <v>3</v>
      </c>
    </row>
    <row r="242" spans="1:22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107.63</v>
      </c>
      <c r="P242">
        <f t="shared" si="25"/>
        <v>117.85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41354.708460648151</v>
      </c>
      <c r="T242" s="11">
        <f t="shared" si="29"/>
        <v>41399.708460648151</v>
      </c>
      <c r="U242">
        <f t="shared" si="30"/>
        <v>6</v>
      </c>
      <c r="V242">
        <f t="shared" si="31"/>
        <v>6</v>
      </c>
    </row>
    <row r="243" spans="1:22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112.64</v>
      </c>
      <c r="P243">
        <f t="shared" si="25"/>
        <v>109.04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41949.697962962964</v>
      </c>
      <c r="T243" s="11">
        <f t="shared" si="29"/>
        <v>41994.697962962964</v>
      </c>
      <c r="U243">
        <f t="shared" si="30"/>
        <v>6</v>
      </c>
      <c r="V243">
        <f t="shared" si="31"/>
        <v>6</v>
      </c>
    </row>
    <row r="244" spans="1:22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113.46</v>
      </c>
      <c r="P244">
        <f t="shared" si="25"/>
        <v>73.02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40862.492939814816</v>
      </c>
      <c r="T244" s="11">
        <f t="shared" si="29"/>
        <v>40897.492939814816</v>
      </c>
      <c r="U244">
        <f t="shared" si="30"/>
        <v>5</v>
      </c>
      <c r="V244">
        <f t="shared" si="31"/>
        <v>5</v>
      </c>
    </row>
    <row r="245" spans="1:22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102.59</v>
      </c>
      <c r="P245">
        <f t="shared" si="25"/>
        <v>78.2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41662.047500000001</v>
      </c>
      <c r="T245" s="11">
        <f t="shared" si="29"/>
        <v>41692.047500000001</v>
      </c>
      <c r="U245">
        <f t="shared" si="30"/>
        <v>4</v>
      </c>
      <c r="V245">
        <f t="shared" si="31"/>
        <v>4</v>
      </c>
    </row>
    <row r="246" spans="1:22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113.76</v>
      </c>
      <c r="P246">
        <f t="shared" si="25"/>
        <v>47.4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40213.323599537034</v>
      </c>
      <c r="T246" s="11">
        <f t="shared" si="29"/>
        <v>40253.295833333337</v>
      </c>
      <c r="U246">
        <f t="shared" si="30"/>
        <v>6</v>
      </c>
      <c r="V246">
        <f t="shared" si="31"/>
        <v>6</v>
      </c>
    </row>
    <row r="247" spans="1:22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103.72</v>
      </c>
      <c r="P247">
        <f t="shared" si="25"/>
        <v>54.02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41107.053067129629</v>
      </c>
      <c r="T247" s="11">
        <f t="shared" si="29"/>
        <v>41137.053067129629</v>
      </c>
      <c r="U247">
        <f t="shared" si="30"/>
        <v>4</v>
      </c>
      <c r="V247">
        <f t="shared" si="31"/>
        <v>4</v>
      </c>
    </row>
    <row r="248" spans="1:22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305.45999999999998</v>
      </c>
      <c r="P248">
        <f t="shared" si="25"/>
        <v>68.489999999999995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40480.363483796296</v>
      </c>
      <c r="T248" s="11">
        <f t="shared" si="29"/>
        <v>40530.405150462961</v>
      </c>
      <c r="U248">
        <f t="shared" si="30"/>
        <v>7</v>
      </c>
      <c r="V248">
        <f t="shared" si="31"/>
        <v>7</v>
      </c>
    </row>
    <row r="249" spans="1:22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134.1</v>
      </c>
      <c r="P249">
        <f t="shared" si="25"/>
        <v>108.15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40430.604328703703</v>
      </c>
      <c r="T249" s="11">
        <f t="shared" si="29"/>
        <v>40467.152083333334</v>
      </c>
      <c r="U249">
        <f t="shared" si="30"/>
        <v>5</v>
      </c>
      <c r="V249">
        <f t="shared" si="31"/>
        <v>5</v>
      </c>
    </row>
    <row r="250" spans="1:22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101.33</v>
      </c>
      <c r="P250">
        <f t="shared" si="25"/>
        <v>589.95000000000005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40870.774409722224</v>
      </c>
      <c r="T250" s="11">
        <f t="shared" si="29"/>
        <v>40915.774409722224</v>
      </c>
      <c r="U250">
        <f t="shared" si="30"/>
        <v>6</v>
      </c>
      <c r="V250">
        <f t="shared" si="31"/>
        <v>6</v>
      </c>
    </row>
    <row r="251" spans="1:22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112.92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40332.923842592594</v>
      </c>
      <c r="T251" s="11">
        <f t="shared" si="29"/>
        <v>40412.736111111109</v>
      </c>
      <c r="U251">
        <f t="shared" si="30"/>
        <v>11</v>
      </c>
      <c r="V251">
        <f t="shared" si="31"/>
        <v>11</v>
      </c>
    </row>
    <row r="252" spans="1:22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105.58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41401.565868055557</v>
      </c>
      <c r="T252" s="11">
        <f t="shared" si="29"/>
        <v>41431.565868055557</v>
      </c>
      <c r="U252">
        <f t="shared" si="30"/>
        <v>4</v>
      </c>
      <c r="V252">
        <f t="shared" si="31"/>
        <v>4</v>
      </c>
    </row>
    <row r="253" spans="1:22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125.57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41013.787569444445</v>
      </c>
      <c r="T253" s="11">
        <f t="shared" si="29"/>
        <v>41045.791666666664</v>
      </c>
      <c r="U253">
        <f t="shared" si="30"/>
        <v>5</v>
      </c>
      <c r="V253">
        <f t="shared" si="31"/>
        <v>5</v>
      </c>
    </row>
    <row r="254" spans="1:22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184.56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40266.66270833333</v>
      </c>
      <c r="T254" s="11">
        <f t="shared" si="29"/>
        <v>40330.165972222225</v>
      </c>
      <c r="U254">
        <f t="shared" si="30"/>
        <v>9</v>
      </c>
      <c r="V254">
        <f t="shared" si="31"/>
        <v>9</v>
      </c>
    </row>
    <row r="255" spans="1:22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100.73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40924.650868055556</v>
      </c>
      <c r="T255" s="11">
        <f t="shared" si="29"/>
        <v>40954.650868055556</v>
      </c>
      <c r="U255">
        <f t="shared" si="30"/>
        <v>4</v>
      </c>
      <c r="V255">
        <f t="shared" si="31"/>
        <v>4</v>
      </c>
    </row>
    <row r="256" spans="1:22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116.95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42263.952662037038</v>
      </c>
      <c r="T256" s="11">
        <f t="shared" si="29"/>
        <v>42294.083333333328</v>
      </c>
      <c r="U256">
        <f t="shared" si="30"/>
        <v>4</v>
      </c>
      <c r="V256">
        <f t="shared" si="31"/>
        <v>4</v>
      </c>
    </row>
    <row r="257" spans="1:22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106.73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40588.526412037041</v>
      </c>
      <c r="T257" s="11">
        <f t="shared" si="29"/>
        <v>40618.48474537037</v>
      </c>
      <c r="U257">
        <f t="shared" si="30"/>
        <v>4</v>
      </c>
      <c r="V257">
        <f t="shared" si="31"/>
        <v>4</v>
      </c>
    </row>
    <row r="258" spans="1:22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139.1</v>
      </c>
      <c r="P258">
        <f t="shared" si="25"/>
        <v>65.760000000000005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41319.769293981481</v>
      </c>
      <c r="T258" s="11">
        <f t="shared" si="29"/>
        <v>41349.769293981481</v>
      </c>
      <c r="U258">
        <f t="shared" si="30"/>
        <v>4</v>
      </c>
      <c r="V258">
        <f t="shared" si="31"/>
        <v>4</v>
      </c>
    </row>
    <row r="259" spans="1:22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ROUND(SUM((E259/D259)*100),2)</f>
        <v>106.73</v>
      </c>
      <c r="P259">
        <f t="shared" ref="P259:P322" si="33">ROUND(AVERAGE(E259/L259),2)</f>
        <v>66.7</v>
      </c>
      <c r="Q259" t="str">
        <f t="shared" ref="Q259:Q322" si="34">LEFT(N259,SEARCH("/",N259)-1)</f>
        <v>film &amp; video</v>
      </c>
      <c r="R259" t="str">
        <f t="shared" ref="R259:R322" si="35">RIGHT(N259,LEN(N259)-SEARCH("/",N259))</f>
        <v>documentary</v>
      </c>
      <c r="S259" s="11">
        <f t="shared" ref="S259:S322" si="36">(J259/86400)+DATE(1970,1,1)</f>
        <v>42479.626875000002</v>
      </c>
      <c r="T259" s="11">
        <f t="shared" ref="T259:T322" si="37">(I259/86400)+DATE(1970,1,1)</f>
        <v>42509.626875000002</v>
      </c>
      <c r="U259">
        <f t="shared" ref="U259:U322" si="38">ROUND(((T259-S259)/7),0)</f>
        <v>4</v>
      </c>
      <c r="V259">
        <f t="shared" ref="V259:V322" si="39">U259</f>
        <v>4</v>
      </c>
    </row>
    <row r="260" spans="1:22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191.14</v>
      </c>
      <c r="P260">
        <f t="shared" si="33"/>
        <v>83.35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40682.051689814813</v>
      </c>
      <c r="T260" s="11">
        <f t="shared" si="37"/>
        <v>40712.051689814813</v>
      </c>
      <c r="U260">
        <f t="shared" si="38"/>
        <v>4</v>
      </c>
      <c r="V260">
        <f t="shared" si="39"/>
        <v>4</v>
      </c>
    </row>
    <row r="261" spans="1:22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131.94</v>
      </c>
      <c r="P261">
        <f t="shared" si="33"/>
        <v>105.05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42072.738067129627</v>
      </c>
      <c r="T261" s="11">
        <f t="shared" si="37"/>
        <v>42102.738067129627</v>
      </c>
      <c r="U261">
        <f t="shared" si="38"/>
        <v>4</v>
      </c>
      <c r="V261">
        <f t="shared" si="39"/>
        <v>4</v>
      </c>
    </row>
    <row r="262" spans="1:22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106.4</v>
      </c>
      <c r="P262">
        <f t="shared" si="33"/>
        <v>120.91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40330.755543981482</v>
      </c>
      <c r="T262" s="11">
        <f t="shared" si="37"/>
        <v>40376.415972222225</v>
      </c>
      <c r="U262">
        <f t="shared" si="38"/>
        <v>7</v>
      </c>
      <c r="V262">
        <f t="shared" si="39"/>
        <v>7</v>
      </c>
    </row>
    <row r="263" spans="1:22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107.4</v>
      </c>
      <c r="P263">
        <f t="shared" si="33"/>
        <v>97.64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41017.885462962964</v>
      </c>
      <c r="T263" s="11">
        <f t="shared" si="37"/>
        <v>41067.621527777781</v>
      </c>
      <c r="U263">
        <f t="shared" si="38"/>
        <v>7</v>
      </c>
      <c r="V263">
        <f t="shared" si="39"/>
        <v>7</v>
      </c>
    </row>
    <row r="264" spans="1:22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41.38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40555.24800925926</v>
      </c>
      <c r="T264" s="11">
        <f t="shared" si="37"/>
        <v>40600.24800925926</v>
      </c>
      <c r="U264">
        <f t="shared" si="38"/>
        <v>6</v>
      </c>
      <c r="V264">
        <f t="shared" si="39"/>
        <v>6</v>
      </c>
    </row>
    <row r="265" spans="1:22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118.08</v>
      </c>
      <c r="P265">
        <f t="shared" si="33"/>
        <v>30.65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41149.954791666663</v>
      </c>
      <c r="T265" s="11">
        <f t="shared" si="37"/>
        <v>41179.954791666663</v>
      </c>
      <c r="U265">
        <f t="shared" si="38"/>
        <v>4</v>
      </c>
      <c r="V265">
        <f t="shared" si="39"/>
        <v>4</v>
      </c>
    </row>
    <row r="266" spans="1:22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118.2</v>
      </c>
      <c r="P266">
        <f t="shared" si="33"/>
        <v>64.95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41010.620312500003</v>
      </c>
      <c r="T266" s="11">
        <f t="shared" si="37"/>
        <v>41040.620312500003</v>
      </c>
      <c r="U266">
        <f t="shared" si="38"/>
        <v>4</v>
      </c>
      <c r="V266">
        <f t="shared" si="39"/>
        <v>4</v>
      </c>
    </row>
    <row r="267" spans="1:22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111.1</v>
      </c>
      <c r="P267">
        <f t="shared" si="33"/>
        <v>95.78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40267.245717592596</v>
      </c>
      <c r="T267" s="11">
        <f t="shared" si="37"/>
        <v>40308.844444444447</v>
      </c>
      <c r="U267">
        <f t="shared" si="38"/>
        <v>6</v>
      </c>
      <c r="V267">
        <f t="shared" si="39"/>
        <v>6</v>
      </c>
    </row>
    <row r="268" spans="1:22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145.5</v>
      </c>
      <c r="P268">
        <f t="shared" si="33"/>
        <v>40.42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40205.174849537041</v>
      </c>
      <c r="T268" s="11">
        <f t="shared" si="37"/>
        <v>40291.160416666666</v>
      </c>
      <c r="U268">
        <f t="shared" si="38"/>
        <v>12</v>
      </c>
      <c r="V268">
        <f t="shared" si="39"/>
        <v>12</v>
      </c>
    </row>
    <row r="269" spans="1:22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131.63</v>
      </c>
      <c r="P269">
        <f t="shared" si="33"/>
        <v>78.58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41785.452534722222</v>
      </c>
      <c r="T269" s="11">
        <f t="shared" si="37"/>
        <v>41815.452534722222</v>
      </c>
      <c r="U269">
        <f t="shared" si="38"/>
        <v>4</v>
      </c>
      <c r="V269">
        <f t="shared" si="39"/>
        <v>4</v>
      </c>
    </row>
    <row r="270" spans="1:22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111.4</v>
      </c>
      <c r="P270">
        <f t="shared" si="33"/>
        <v>50.18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40809.15252314815</v>
      </c>
      <c r="T270" s="11">
        <f t="shared" si="37"/>
        <v>40854.194189814814</v>
      </c>
      <c r="U270">
        <f t="shared" si="38"/>
        <v>6</v>
      </c>
      <c r="V270">
        <f t="shared" si="39"/>
        <v>6</v>
      </c>
    </row>
    <row r="271" spans="1:22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147.22999999999999</v>
      </c>
      <c r="P271">
        <f t="shared" si="33"/>
        <v>92.25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42758.197013888886</v>
      </c>
      <c r="T271" s="11">
        <f t="shared" si="37"/>
        <v>42788.197013888886</v>
      </c>
      <c r="U271">
        <f t="shared" si="38"/>
        <v>4</v>
      </c>
      <c r="V271">
        <f t="shared" si="39"/>
        <v>4</v>
      </c>
    </row>
    <row r="272" spans="1:22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152.61000000000001</v>
      </c>
      <c r="P272">
        <f t="shared" si="33"/>
        <v>57.54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40637.86655092593</v>
      </c>
      <c r="T272" s="11">
        <f t="shared" si="37"/>
        <v>40688.166666666664</v>
      </c>
      <c r="U272">
        <f t="shared" si="38"/>
        <v>7</v>
      </c>
      <c r="V272">
        <f t="shared" si="39"/>
        <v>7</v>
      </c>
    </row>
    <row r="273" spans="1:22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104.68</v>
      </c>
      <c r="P273">
        <f t="shared" si="33"/>
        <v>109.42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41612.100243055553</v>
      </c>
      <c r="T273" s="11">
        <f t="shared" si="37"/>
        <v>41641.333333333336</v>
      </c>
      <c r="U273">
        <f t="shared" si="38"/>
        <v>4</v>
      </c>
      <c r="V273">
        <f t="shared" si="39"/>
        <v>4</v>
      </c>
    </row>
    <row r="274" spans="1:22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177.43</v>
      </c>
      <c r="P274">
        <f t="shared" si="33"/>
        <v>81.89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40235.900358796294</v>
      </c>
      <c r="T274" s="11">
        <f t="shared" si="37"/>
        <v>40296.78402777778</v>
      </c>
      <c r="U274">
        <f t="shared" si="38"/>
        <v>9</v>
      </c>
      <c r="V274">
        <f t="shared" si="39"/>
        <v>9</v>
      </c>
    </row>
    <row r="275" spans="1:22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107.78</v>
      </c>
      <c r="P275">
        <f t="shared" si="33"/>
        <v>45.67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40697.498449074075</v>
      </c>
      <c r="T275" s="11">
        <f t="shared" si="37"/>
        <v>40727.498449074075</v>
      </c>
      <c r="U275">
        <f t="shared" si="38"/>
        <v>4</v>
      </c>
      <c r="V275">
        <f t="shared" si="39"/>
        <v>4</v>
      </c>
    </row>
    <row r="276" spans="1:22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55.22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40969.912372685183</v>
      </c>
      <c r="T276" s="11">
        <f t="shared" si="37"/>
        <v>41004.290972222225</v>
      </c>
      <c r="U276">
        <f t="shared" si="38"/>
        <v>5</v>
      </c>
      <c r="V276">
        <f t="shared" si="39"/>
        <v>5</v>
      </c>
    </row>
    <row r="277" spans="1:22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108.4</v>
      </c>
      <c r="P277">
        <f t="shared" si="33"/>
        <v>65.3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41193.032013888893</v>
      </c>
      <c r="T277" s="11">
        <f t="shared" si="37"/>
        <v>41223.073680555557</v>
      </c>
      <c r="U277">
        <f t="shared" si="38"/>
        <v>4</v>
      </c>
      <c r="V277">
        <f t="shared" si="39"/>
        <v>4</v>
      </c>
    </row>
    <row r="278" spans="1:22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147.6</v>
      </c>
      <c r="P278">
        <f t="shared" si="33"/>
        <v>95.23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40967.081875000003</v>
      </c>
      <c r="T278" s="11">
        <f t="shared" si="37"/>
        <v>41027.040208333332</v>
      </c>
      <c r="U278">
        <f t="shared" si="38"/>
        <v>9</v>
      </c>
      <c r="V278">
        <f t="shared" si="39"/>
        <v>9</v>
      </c>
    </row>
    <row r="279" spans="1:22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110.38</v>
      </c>
      <c r="P279">
        <f t="shared" si="33"/>
        <v>75.44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42117.891423611116</v>
      </c>
      <c r="T279" s="11">
        <f t="shared" si="37"/>
        <v>42147.891423611116</v>
      </c>
      <c r="U279">
        <f t="shared" si="38"/>
        <v>4</v>
      </c>
      <c r="V279">
        <f t="shared" si="39"/>
        <v>4</v>
      </c>
    </row>
    <row r="280" spans="1:22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150.35</v>
      </c>
      <c r="P280">
        <f t="shared" si="33"/>
        <v>97.82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41164.040960648148</v>
      </c>
      <c r="T280" s="11">
        <f t="shared" si="37"/>
        <v>41194.040960648148</v>
      </c>
      <c r="U280">
        <f t="shared" si="38"/>
        <v>4</v>
      </c>
      <c r="V280">
        <f t="shared" si="39"/>
        <v>4</v>
      </c>
    </row>
    <row r="281" spans="1:22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157.32</v>
      </c>
      <c r="P281">
        <f t="shared" si="33"/>
        <v>87.69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42759.244166666671</v>
      </c>
      <c r="T281" s="11">
        <f t="shared" si="37"/>
        <v>42793.084027777775</v>
      </c>
      <c r="U281">
        <f t="shared" si="38"/>
        <v>5</v>
      </c>
      <c r="V281">
        <f t="shared" si="39"/>
        <v>5</v>
      </c>
    </row>
    <row r="282" spans="1:22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156.13999999999999</v>
      </c>
      <c r="P282">
        <f t="shared" si="33"/>
        <v>54.75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41744.590682870374</v>
      </c>
      <c r="T282" s="11">
        <f t="shared" si="37"/>
        <v>41789.590682870374</v>
      </c>
      <c r="U282">
        <f t="shared" si="38"/>
        <v>6</v>
      </c>
      <c r="V282">
        <f t="shared" si="39"/>
        <v>6</v>
      </c>
    </row>
    <row r="283" spans="1:22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120.59</v>
      </c>
      <c r="P283">
        <f t="shared" si="33"/>
        <v>83.95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39950.163344907407</v>
      </c>
      <c r="T283" s="11">
        <f t="shared" si="37"/>
        <v>40035.80972222222</v>
      </c>
      <c r="U283">
        <f t="shared" si="38"/>
        <v>12</v>
      </c>
      <c r="V283">
        <f t="shared" si="39"/>
        <v>12</v>
      </c>
    </row>
    <row r="284" spans="1:22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101.19</v>
      </c>
      <c r="P284">
        <f t="shared" si="33"/>
        <v>254.39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40194.920046296298</v>
      </c>
      <c r="T284" s="11">
        <f t="shared" si="37"/>
        <v>40231.916666666664</v>
      </c>
      <c r="U284">
        <f t="shared" si="38"/>
        <v>5</v>
      </c>
      <c r="V284">
        <f t="shared" si="39"/>
        <v>5</v>
      </c>
    </row>
    <row r="285" spans="1:22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114.27</v>
      </c>
      <c r="P285">
        <f t="shared" si="33"/>
        <v>101.83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40675.71</v>
      </c>
      <c r="T285" s="11">
        <f t="shared" si="37"/>
        <v>40695.207638888889</v>
      </c>
      <c r="U285">
        <f t="shared" si="38"/>
        <v>3</v>
      </c>
      <c r="V285">
        <f t="shared" si="39"/>
        <v>3</v>
      </c>
    </row>
    <row r="286" spans="1:22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104.63</v>
      </c>
      <c r="P286">
        <f t="shared" si="33"/>
        <v>55.07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40904.738194444442</v>
      </c>
      <c r="T286" s="11">
        <f t="shared" si="37"/>
        <v>40929.738194444442</v>
      </c>
      <c r="U286">
        <f t="shared" si="38"/>
        <v>4</v>
      </c>
      <c r="V286">
        <f t="shared" si="39"/>
        <v>4</v>
      </c>
    </row>
    <row r="287" spans="1:22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228.83</v>
      </c>
      <c r="P287">
        <f t="shared" si="33"/>
        <v>56.9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41506.756111111114</v>
      </c>
      <c r="T287" s="11">
        <f t="shared" si="37"/>
        <v>41536.756111111114</v>
      </c>
      <c r="U287">
        <f t="shared" si="38"/>
        <v>4</v>
      </c>
      <c r="V287">
        <f t="shared" si="39"/>
        <v>4</v>
      </c>
    </row>
    <row r="288" spans="1:22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109.15</v>
      </c>
      <c r="P288">
        <f t="shared" si="33"/>
        <v>121.28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41313.816250000003</v>
      </c>
      <c r="T288" s="11">
        <f t="shared" si="37"/>
        <v>41358.774583333332</v>
      </c>
      <c r="U288">
        <f t="shared" si="38"/>
        <v>6</v>
      </c>
      <c r="V288">
        <f t="shared" si="39"/>
        <v>6</v>
      </c>
    </row>
    <row r="289" spans="1:22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176.3</v>
      </c>
      <c r="P289">
        <f t="shared" si="33"/>
        <v>91.19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41184.277986111112</v>
      </c>
      <c r="T289" s="11">
        <f t="shared" si="37"/>
        <v>41215.166666666664</v>
      </c>
      <c r="U289">
        <f t="shared" si="38"/>
        <v>4</v>
      </c>
      <c r="V289">
        <f t="shared" si="39"/>
        <v>4</v>
      </c>
    </row>
    <row r="290" spans="1:22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103.21</v>
      </c>
      <c r="P290">
        <f t="shared" si="33"/>
        <v>115.45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41051.168900462959</v>
      </c>
      <c r="T290" s="11">
        <f t="shared" si="37"/>
        <v>41086.168900462959</v>
      </c>
      <c r="U290">
        <f t="shared" si="38"/>
        <v>5</v>
      </c>
      <c r="V290">
        <f t="shared" si="39"/>
        <v>5</v>
      </c>
    </row>
    <row r="291" spans="1:22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104.82</v>
      </c>
      <c r="P291">
        <f t="shared" si="33"/>
        <v>67.77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41550.456412037034</v>
      </c>
      <c r="T291" s="11">
        <f t="shared" si="37"/>
        <v>41580.456412037034</v>
      </c>
      <c r="U291">
        <f t="shared" si="38"/>
        <v>4</v>
      </c>
      <c r="V291">
        <f t="shared" si="39"/>
        <v>4</v>
      </c>
    </row>
    <row r="292" spans="1:22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106.68</v>
      </c>
      <c r="P292">
        <f t="shared" si="33"/>
        <v>28.58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40526.36917824074</v>
      </c>
      <c r="T292" s="11">
        <f t="shared" si="37"/>
        <v>40576.332638888889</v>
      </c>
      <c r="U292">
        <f t="shared" si="38"/>
        <v>7</v>
      </c>
      <c r="V292">
        <f t="shared" si="39"/>
        <v>7</v>
      </c>
    </row>
    <row r="293" spans="1:22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120.02</v>
      </c>
      <c r="P293">
        <f t="shared" si="33"/>
        <v>46.88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41376.769050925926</v>
      </c>
      <c r="T293" s="11">
        <f t="shared" si="37"/>
        <v>41395.000694444447</v>
      </c>
      <c r="U293">
        <f t="shared" si="38"/>
        <v>3</v>
      </c>
      <c r="V293">
        <f t="shared" si="39"/>
        <v>3</v>
      </c>
    </row>
    <row r="294" spans="1:22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101.51</v>
      </c>
      <c r="P294">
        <f t="shared" si="33"/>
        <v>154.41999999999999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40812.803229166668</v>
      </c>
      <c r="T294" s="11">
        <f t="shared" si="37"/>
        <v>40845.165972222225</v>
      </c>
      <c r="U294">
        <f t="shared" si="38"/>
        <v>5</v>
      </c>
      <c r="V294">
        <f t="shared" si="39"/>
        <v>5</v>
      </c>
    </row>
    <row r="295" spans="1:22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101.38</v>
      </c>
      <c r="P295">
        <f t="shared" si="33"/>
        <v>201.22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41719.667986111112</v>
      </c>
      <c r="T295" s="11">
        <f t="shared" si="37"/>
        <v>41749.667986111112</v>
      </c>
      <c r="U295">
        <f t="shared" si="38"/>
        <v>4</v>
      </c>
      <c r="V295">
        <f t="shared" si="39"/>
        <v>4</v>
      </c>
    </row>
    <row r="296" spans="1:22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40343.084421296298</v>
      </c>
      <c r="T296" s="11">
        <f t="shared" si="37"/>
        <v>40378.666666666664</v>
      </c>
      <c r="U296">
        <f t="shared" si="38"/>
        <v>5</v>
      </c>
      <c r="V296">
        <f t="shared" si="39"/>
        <v>5</v>
      </c>
    </row>
    <row r="297" spans="1:22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133.11000000000001</v>
      </c>
      <c r="P297">
        <f t="shared" si="33"/>
        <v>100.08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41519.004733796297</v>
      </c>
      <c r="T297" s="11">
        <f t="shared" si="37"/>
        <v>41579</v>
      </c>
      <c r="U297">
        <f t="shared" si="38"/>
        <v>9</v>
      </c>
      <c r="V297">
        <f t="shared" si="39"/>
        <v>9</v>
      </c>
    </row>
    <row r="298" spans="1:22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118.73</v>
      </c>
      <c r="P298">
        <f t="shared" si="33"/>
        <v>230.09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41134.475497685184</v>
      </c>
      <c r="T298" s="11">
        <f t="shared" si="37"/>
        <v>41159.475497685184</v>
      </c>
      <c r="U298">
        <f t="shared" si="38"/>
        <v>4</v>
      </c>
      <c r="V298">
        <f t="shared" si="39"/>
        <v>4</v>
      </c>
    </row>
    <row r="299" spans="1:22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100.64</v>
      </c>
      <c r="P299">
        <f t="shared" si="33"/>
        <v>141.75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42089.728020833332</v>
      </c>
      <c r="T299" s="11">
        <f t="shared" si="37"/>
        <v>42125.165972222225</v>
      </c>
      <c r="U299">
        <f t="shared" si="38"/>
        <v>5</v>
      </c>
      <c r="V299">
        <f t="shared" si="39"/>
        <v>5</v>
      </c>
    </row>
    <row r="300" spans="1:22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108.93</v>
      </c>
      <c r="P300">
        <f t="shared" si="33"/>
        <v>56.34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41709.463518518518</v>
      </c>
      <c r="T300" s="11">
        <f t="shared" si="37"/>
        <v>41768.875</v>
      </c>
      <c r="U300">
        <f t="shared" si="38"/>
        <v>8</v>
      </c>
      <c r="V300">
        <f t="shared" si="39"/>
        <v>8</v>
      </c>
    </row>
    <row r="301" spans="1:22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178.95</v>
      </c>
      <c r="P301">
        <f t="shared" si="33"/>
        <v>73.34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40469.225231481483</v>
      </c>
      <c r="T301" s="11">
        <f t="shared" si="37"/>
        <v>40499.266898148147</v>
      </c>
      <c r="U301">
        <f t="shared" si="38"/>
        <v>4</v>
      </c>
      <c r="V301">
        <f t="shared" si="39"/>
        <v>4</v>
      </c>
    </row>
    <row r="302" spans="1:22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101.72</v>
      </c>
      <c r="P302">
        <f t="shared" si="33"/>
        <v>85.34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40626.959930555553</v>
      </c>
      <c r="T302" s="11">
        <f t="shared" si="37"/>
        <v>40657.959930555553</v>
      </c>
      <c r="U302">
        <f t="shared" si="38"/>
        <v>4</v>
      </c>
      <c r="V302">
        <f t="shared" si="39"/>
        <v>4</v>
      </c>
    </row>
    <row r="303" spans="1:22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118.74</v>
      </c>
      <c r="P303">
        <f t="shared" si="33"/>
        <v>61.5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41312.737673611111</v>
      </c>
      <c r="T303" s="11">
        <f t="shared" si="37"/>
        <v>41352.696006944447</v>
      </c>
      <c r="U303">
        <f t="shared" si="38"/>
        <v>6</v>
      </c>
      <c r="V303">
        <f t="shared" si="39"/>
        <v>6</v>
      </c>
    </row>
    <row r="304" spans="1:22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100.46</v>
      </c>
      <c r="P304">
        <f t="shared" si="33"/>
        <v>93.02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40933.856921296298</v>
      </c>
      <c r="T304" s="11">
        <f t="shared" si="37"/>
        <v>40963.856921296298</v>
      </c>
      <c r="U304">
        <f t="shared" si="38"/>
        <v>4</v>
      </c>
      <c r="V304">
        <f t="shared" si="39"/>
        <v>4</v>
      </c>
    </row>
    <row r="305" spans="1:22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137.47</v>
      </c>
      <c r="P305">
        <f t="shared" si="33"/>
        <v>50.29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41032.071134259255</v>
      </c>
      <c r="T305" s="11">
        <f t="shared" si="37"/>
        <v>41062.071134259255</v>
      </c>
      <c r="U305">
        <f t="shared" si="38"/>
        <v>4</v>
      </c>
      <c r="V305">
        <f t="shared" si="39"/>
        <v>4</v>
      </c>
    </row>
    <row r="306" spans="1:22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231.65</v>
      </c>
      <c r="P306">
        <f t="shared" si="33"/>
        <v>106.43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41114.094872685186</v>
      </c>
      <c r="T306" s="11">
        <f t="shared" si="37"/>
        <v>41153.083333333336</v>
      </c>
      <c r="U306">
        <f t="shared" si="38"/>
        <v>6</v>
      </c>
      <c r="V306">
        <f t="shared" si="39"/>
        <v>6</v>
      </c>
    </row>
    <row r="307" spans="1:22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130.33000000000001</v>
      </c>
      <c r="P307">
        <f t="shared" si="33"/>
        <v>51.72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40948.630196759259</v>
      </c>
      <c r="T307" s="11">
        <f t="shared" si="37"/>
        <v>40978.630196759259</v>
      </c>
      <c r="U307">
        <f t="shared" si="38"/>
        <v>4</v>
      </c>
      <c r="V307">
        <f t="shared" si="39"/>
        <v>4</v>
      </c>
    </row>
    <row r="308" spans="1:22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292.89999999999998</v>
      </c>
      <c r="P308">
        <f t="shared" si="33"/>
        <v>36.61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41333.837187500001</v>
      </c>
      <c r="T308" s="11">
        <f t="shared" si="37"/>
        <v>41353.79552083333</v>
      </c>
      <c r="U308">
        <f t="shared" si="38"/>
        <v>3</v>
      </c>
      <c r="V308">
        <f t="shared" si="39"/>
        <v>3</v>
      </c>
    </row>
    <row r="309" spans="1:22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111.32</v>
      </c>
      <c r="P309">
        <f t="shared" si="33"/>
        <v>42.52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41282.944456018522</v>
      </c>
      <c r="T309" s="11">
        <f t="shared" si="37"/>
        <v>41312.944456018522</v>
      </c>
      <c r="U309">
        <f t="shared" si="38"/>
        <v>4</v>
      </c>
      <c r="V309">
        <f t="shared" si="39"/>
        <v>4</v>
      </c>
    </row>
    <row r="310" spans="1:22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105.57</v>
      </c>
      <c r="P310">
        <f t="shared" si="33"/>
        <v>62.71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40567.694560185184</v>
      </c>
      <c r="T310" s="11">
        <f t="shared" si="37"/>
        <v>40612.694560185184</v>
      </c>
      <c r="U310">
        <f t="shared" si="38"/>
        <v>6</v>
      </c>
      <c r="V310">
        <f t="shared" si="39"/>
        <v>6</v>
      </c>
    </row>
    <row r="311" spans="1:22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118.94</v>
      </c>
      <c r="P311">
        <f t="shared" si="33"/>
        <v>89.96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41134.751550925925</v>
      </c>
      <c r="T311" s="11">
        <f t="shared" si="37"/>
        <v>41155.751550925925</v>
      </c>
      <c r="U311">
        <f t="shared" si="38"/>
        <v>3</v>
      </c>
      <c r="V311">
        <f t="shared" si="39"/>
        <v>3</v>
      </c>
    </row>
    <row r="312" spans="1:22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104.13</v>
      </c>
      <c r="P312">
        <f t="shared" si="33"/>
        <v>28.92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40821.183136574073</v>
      </c>
      <c r="T312" s="11">
        <f t="shared" si="37"/>
        <v>40836.083333333336</v>
      </c>
      <c r="U312">
        <f t="shared" si="38"/>
        <v>2</v>
      </c>
      <c r="V312">
        <f t="shared" si="39"/>
        <v>2</v>
      </c>
    </row>
    <row r="313" spans="1:22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104.1</v>
      </c>
      <c r="P313">
        <f t="shared" si="33"/>
        <v>138.80000000000001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40868.219814814816</v>
      </c>
      <c r="T313" s="11">
        <f t="shared" si="37"/>
        <v>40909.332638888889</v>
      </c>
      <c r="U313">
        <f t="shared" si="38"/>
        <v>6</v>
      </c>
      <c r="V313">
        <f t="shared" si="39"/>
        <v>6</v>
      </c>
    </row>
    <row r="314" spans="1:22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111.88</v>
      </c>
      <c r="P314">
        <f t="shared" si="33"/>
        <v>61.3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41348.877685185187</v>
      </c>
      <c r="T314" s="11">
        <f t="shared" si="37"/>
        <v>41378.877685185187</v>
      </c>
      <c r="U314">
        <f t="shared" si="38"/>
        <v>4</v>
      </c>
      <c r="V314">
        <f t="shared" si="39"/>
        <v>4</v>
      </c>
    </row>
    <row r="315" spans="1:22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104.74</v>
      </c>
      <c r="P315">
        <f t="shared" si="33"/>
        <v>80.2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40357.227939814817</v>
      </c>
      <c r="T315" s="11">
        <f t="shared" si="37"/>
        <v>40401.665972222225</v>
      </c>
      <c r="U315">
        <f t="shared" si="38"/>
        <v>6</v>
      </c>
      <c r="V315">
        <f t="shared" si="39"/>
        <v>6</v>
      </c>
    </row>
    <row r="316" spans="1:22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385.15</v>
      </c>
      <c r="P316">
        <f t="shared" si="33"/>
        <v>32.1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41304.833194444444</v>
      </c>
      <c r="T316" s="11">
        <f t="shared" si="37"/>
        <v>41334.833194444444</v>
      </c>
      <c r="U316">
        <f t="shared" si="38"/>
        <v>4</v>
      </c>
      <c r="V316">
        <f t="shared" si="39"/>
        <v>4</v>
      </c>
    </row>
    <row r="317" spans="1:22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101.25</v>
      </c>
      <c r="P317">
        <f t="shared" si="33"/>
        <v>200.89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41113.77238425926</v>
      </c>
      <c r="T317" s="11">
        <f t="shared" si="37"/>
        <v>41143.77238425926</v>
      </c>
      <c r="U317">
        <f t="shared" si="38"/>
        <v>4</v>
      </c>
      <c r="V317">
        <f t="shared" si="39"/>
        <v>4</v>
      </c>
    </row>
    <row r="318" spans="1:22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113.77</v>
      </c>
      <c r="P318">
        <f t="shared" si="33"/>
        <v>108.01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41950.923576388886</v>
      </c>
      <c r="T318" s="11">
        <f t="shared" si="37"/>
        <v>41984.207638888889</v>
      </c>
      <c r="U318">
        <f t="shared" si="38"/>
        <v>5</v>
      </c>
      <c r="V318">
        <f t="shared" si="39"/>
        <v>5</v>
      </c>
    </row>
    <row r="319" spans="1:22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100.8</v>
      </c>
      <c r="P319">
        <f t="shared" si="33"/>
        <v>95.7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41589.676886574074</v>
      </c>
      <c r="T319" s="11">
        <f t="shared" si="37"/>
        <v>41619.676886574074</v>
      </c>
      <c r="U319">
        <f t="shared" si="38"/>
        <v>4</v>
      </c>
      <c r="V319">
        <f t="shared" si="39"/>
        <v>4</v>
      </c>
    </row>
    <row r="320" spans="1:22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283.32</v>
      </c>
      <c r="P320">
        <f t="shared" si="33"/>
        <v>49.88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41330.038784722223</v>
      </c>
      <c r="T320" s="11">
        <f t="shared" si="37"/>
        <v>41359.997118055559</v>
      </c>
      <c r="U320">
        <f t="shared" si="38"/>
        <v>4</v>
      </c>
      <c r="V320">
        <f t="shared" si="39"/>
        <v>4</v>
      </c>
    </row>
    <row r="321" spans="1:22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112.68</v>
      </c>
      <c r="P321">
        <f t="shared" si="33"/>
        <v>110.47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40123.83829861111</v>
      </c>
      <c r="T321" s="11">
        <f t="shared" si="37"/>
        <v>40211.332638888889</v>
      </c>
      <c r="U321">
        <f t="shared" si="38"/>
        <v>12</v>
      </c>
      <c r="V321">
        <f t="shared" si="39"/>
        <v>12</v>
      </c>
    </row>
    <row r="322" spans="1:22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106.58</v>
      </c>
      <c r="P322">
        <f t="shared" si="33"/>
        <v>134.91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42331.551307870366</v>
      </c>
      <c r="T322" s="11">
        <f t="shared" si="37"/>
        <v>42360.958333333328</v>
      </c>
      <c r="U322">
        <f t="shared" si="38"/>
        <v>4</v>
      </c>
      <c r="V322">
        <f t="shared" si="39"/>
        <v>4</v>
      </c>
    </row>
    <row r="323" spans="1:22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ROUND(SUM((E323/D323)*100),2)</f>
        <v>102.66</v>
      </c>
      <c r="P323">
        <f t="shared" ref="P323:P386" si="41">ROUND(AVERAGE(E323/L323),2)</f>
        <v>106.62</v>
      </c>
      <c r="Q323" t="str">
        <f t="shared" ref="Q323:Q386" si="42">LEFT(N323,SEARCH("/",N323)-1)</f>
        <v>film &amp; video</v>
      </c>
      <c r="R323" t="str">
        <f t="shared" ref="R323:R386" si="43">RIGHT(N323,LEN(N323)-SEARCH("/",N323))</f>
        <v>documentary</v>
      </c>
      <c r="S323" s="11">
        <f t="shared" ref="S323:S386" si="44">(J323/86400)+DATE(1970,1,1)</f>
        <v>42647.446597222224</v>
      </c>
      <c r="T323" s="11">
        <f t="shared" ref="T323:T386" si="45">(I323/86400)+DATE(1970,1,1)</f>
        <v>42682.488263888888</v>
      </c>
      <c r="U323">
        <f t="shared" ref="U323:U386" si="46">ROUND(((T323-S323)/7),0)</f>
        <v>5</v>
      </c>
      <c r="V323">
        <f t="shared" ref="V323:V386" si="47">U323</f>
        <v>5</v>
      </c>
    </row>
    <row r="324" spans="1:22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107.91</v>
      </c>
      <c r="P324">
        <f t="shared" si="41"/>
        <v>145.04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42473.57</v>
      </c>
      <c r="T324" s="11">
        <f t="shared" si="45"/>
        <v>42503.57</v>
      </c>
      <c r="U324">
        <f t="shared" si="46"/>
        <v>4</v>
      </c>
      <c r="V324">
        <f t="shared" si="47"/>
        <v>4</v>
      </c>
    </row>
    <row r="325" spans="1:22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123.07</v>
      </c>
      <c r="P325">
        <f t="shared" si="41"/>
        <v>114.59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42697.32136574074</v>
      </c>
      <c r="T325" s="11">
        <f t="shared" si="45"/>
        <v>42725.332638888889</v>
      </c>
      <c r="U325">
        <f t="shared" si="46"/>
        <v>4</v>
      </c>
      <c r="V325">
        <f t="shared" si="47"/>
        <v>4</v>
      </c>
    </row>
    <row r="326" spans="1:22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101.6</v>
      </c>
      <c r="P326">
        <f t="shared" si="41"/>
        <v>105.32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42184.626250000001</v>
      </c>
      <c r="T326" s="11">
        <f t="shared" si="45"/>
        <v>42217.626250000001</v>
      </c>
      <c r="U326">
        <f t="shared" si="46"/>
        <v>5</v>
      </c>
      <c r="V326">
        <f t="shared" si="47"/>
        <v>5</v>
      </c>
    </row>
    <row r="327" spans="1:22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104.4</v>
      </c>
      <c r="P327">
        <f t="shared" si="41"/>
        <v>70.92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42689.187881944439</v>
      </c>
      <c r="T327" s="11">
        <f t="shared" si="45"/>
        <v>42724.187881944439</v>
      </c>
      <c r="U327">
        <f t="shared" si="46"/>
        <v>5</v>
      </c>
      <c r="V327">
        <f t="shared" si="47"/>
        <v>5</v>
      </c>
    </row>
    <row r="328" spans="1:22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112.93</v>
      </c>
      <c r="P328">
        <f t="shared" si="41"/>
        <v>147.16999999999999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42775.314884259264</v>
      </c>
      <c r="T328" s="11">
        <f t="shared" si="45"/>
        <v>42808.956250000003</v>
      </c>
      <c r="U328">
        <f t="shared" si="46"/>
        <v>5</v>
      </c>
      <c r="V328">
        <f t="shared" si="47"/>
        <v>5</v>
      </c>
    </row>
    <row r="329" spans="1:22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136.4</v>
      </c>
      <c r="P329">
        <f t="shared" si="41"/>
        <v>160.47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42058.235289351855</v>
      </c>
      <c r="T329" s="11">
        <f t="shared" si="45"/>
        <v>42085.333333333328</v>
      </c>
      <c r="U329">
        <f t="shared" si="46"/>
        <v>4</v>
      </c>
      <c r="V329">
        <f t="shared" si="47"/>
        <v>4</v>
      </c>
    </row>
    <row r="330" spans="1:22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103.61</v>
      </c>
      <c r="P330">
        <f t="shared" si="41"/>
        <v>156.05000000000001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42278.946620370371</v>
      </c>
      <c r="T330" s="11">
        <f t="shared" si="45"/>
        <v>42309.166666666672</v>
      </c>
      <c r="U330">
        <f t="shared" si="46"/>
        <v>4</v>
      </c>
      <c r="V330">
        <f t="shared" si="47"/>
        <v>4</v>
      </c>
    </row>
    <row r="331" spans="1:22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105.5</v>
      </c>
      <c r="P331">
        <f t="shared" si="41"/>
        <v>63.17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42291.46674768519</v>
      </c>
      <c r="T331" s="11">
        <f t="shared" si="45"/>
        <v>42315.166666666672</v>
      </c>
      <c r="U331">
        <f t="shared" si="46"/>
        <v>3</v>
      </c>
      <c r="V331">
        <f t="shared" si="47"/>
        <v>3</v>
      </c>
    </row>
    <row r="332" spans="1:22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101.83</v>
      </c>
      <c r="P332">
        <f t="shared" si="41"/>
        <v>104.82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41379.515775462962</v>
      </c>
      <c r="T332" s="11">
        <f t="shared" si="45"/>
        <v>41411.165972222225</v>
      </c>
      <c r="U332">
        <f t="shared" si="46"/>
        <v>5</v>
      </c>
      <c r="V332">
        <f t="shared" si="47"/>
        <v>5</v>
      </c>
    </row>
    <row r="333" spans="1:22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106.61</v>
      </c>
      <c r="P333">
        <f t="shared" si="41"/>
        <v>97.36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42507.581412037034</v>
      </c>
      <c r="T333" s="11">
        <f t="shared" si="45"/>
        <v>42538.581412037034</v>
      </c>
      <c r="U333">
        <f t="shared" si="46"/>
        <v>4</v>
      </c>
      <c r="V333">
        <f t="shared" si="47"/>
        <v>4</v>
      </c>
    </row>
    <row r="334" spans="1:22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113.02</v>
      </c>
      <c r="P334">
        <f t="shared" si="41"/>
        <v>203.63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42263.680289351847</v>
      </c>
      <c r="T334" s="11">
        <f t="shared" si="45"/>
        <v>42305.333333333328</v>
      </c>
      <c r="U334">
        <f t="shared" si="46"/>
        <v>6</v>
      </c>
      <c r="V334">
        <f t="shared" si="47"/>
        <v>6</v>
      </c>
    </row>
    <row r="335" spans="1:22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125.23</v>
      </c>
      <c r="P335">
        <f t="shared" si="41"/>
        <v>188.31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42437.636469907404</v>
      </c>
      <c r="T335" s="11">
        <f t="shared" si="45"/>
        <v>42467.59480324074</v>
      </c>
      <c r="U335">
        <f t="shared" si="46"/>
        <v>4</v>
      </c>
      <c r="V335">
        <f t="shared" si="47"/>
        <v>4</v>
      </c>
    </row>
    <row r="336" spans="1:22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101.19</v>
      </c>
      <c r="P336">
        <f t="shared" si="41"/>
        <v>146.65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42101.682372685187</v>
      </c>
      <c r="T336" s="11">
        <f t="shared" si="45"/>
        <v>42139.791666666672</v>
      </c>
      <c r="U336">
        <f t="shared" si="46"/>
        <v>5</v>
      </c>
      <c r="V336">
        <f t="shared" si="47"/>
        <v>5</v>
      </c>
    </row>
    <row r="337" spans="1:22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102.76</v>
      </c>
      <c r="P337">
        <f t="shared" si="41"/>
        <v>109.19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42101.737442129626</v>
      </c>
      <c r="T337" s="11">
        <f t="shared" si="45"/>
        <v>42132.916666666672</v>
      </c>
      <c r="U337">
        <f t="shared" si="46"/>
        <v>4</v>
      </c>
      <c r="V337">
        <f t="shared" si="47"/>
        <v>4</v>
      </c>
    </row>
    <row r="338" spans="1:22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116.84</v>
      </c>
      <c r="P338">
        <f t="shared" si="41"/>
        <v>59.25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42291.596273148149</v>
      </c>
      <c r="T338" s="11">
        <f t="shared" si="45"/>
        <v>42321.637939814813</v>
      </c>
      <c r="U338">
        <f t="shared" si="46"/>
        <v>4</v>
      </c>
      <c r="V338">
        <f t="shared" si="47"/>
        <v>4</v>
      </c>
    </row>
    <row r="339" spans="1:22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101.17</v>
      </c>
      <c r="P339">
        <f t="shared" si="41"/>
        <v>97.9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42047.128564814819</v>
      </c>
      <c r="T339" s="11">
        <f t="shared" si="45"/>
        <v>42077.086898148147</v>
      </c>
      <c r="U339">
        <f t="shared" si="46"/>
        <v>4</v>
      </c>
      <c r="V339">
        <f t="shared" si="47"/>
        <v>4</v>
      </c>
    </row>
    <row r="340" spans="1:22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110.13</v>
      </c>
      <c r="P340">
        <f t="shared" si="41"/>
        <v>70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42559.755671296298</v>
      </c>
      <c r="T340" s="11">
        <f t="shared" si="45"/>
        <v>42616.041666666672</v>
      </c>
      <c r="U340">
        <f t="shared" si="46"/>
        <v>8</v>
      </c>
      <c r="V340">
        <f t="shared" si="47"/>
        <v>8</v>
      </c>
    </row>
    <row r="341" spans="1:22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108.08</v>
      </c>
      <c r="P341">
        <f t="shared" si="41"/>
        <v>72.87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42093.760046296295</v>
      </c>
      <c r="T341" s="11">
        <f t="shared" si="45"/>
        <v>42123.760046296295</v>
      </c>
      <c r="U341">
        <f t="shared" si="46"/>
        <v>4</v>
      </c>
      <c r="V341">
        <f t="shared" si="47"/>
        <v>4</v>
      </c>
    </row>
    <row r="342" spans="1:22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125.02</v>
      </c>
      <c r="P342">
        <f t="shared" si="41"/>
        <v>146.35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42772.669062500005</v>
      </c>
      <c r="T342" s="11">
        <f t="shared" si="45"/>
        <v>42802.875</v>
      </c>
      <c r="U342">
        <f t="shared" si="46"/>
        <v>4</v>
      </c>
      <c r="V342">
        <f t="shared" si="47"/>
        <v>4</v>
      </c>
    </row>
    <row r="343" spans="1:22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106.71</v>
      </c>
      <c r="P343">
        <f t="shared" si="41"/>
        <v>67.91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41894.879606481481</v>
      </c>
      <c r="T343" s="11">
        <f t="shared" si="45"/>
        <v>41913.165972222225</v>
      </c>
      <c r="U343">
        <f t="shared" si="46"/>
        <v>3</v>
      </c>
      <c r="V343">
        <f t="shared" si="47"/>
        <v>3</v>
      </c>
    </row>
    <row r="344" spans="1:22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100.37</v>
      </c>
      <c r="P344">
        <f t="shared" si="41"/>
        <v>169.85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42459.780844907407</v>
      </c>
      <c r="T344" s="11">
        <f t="shared" si="45"/>
        <v>42489.780844907407</v>
      </c>
      <c r="U344">
        <f t="shared" si="46"/>
        <v>4</v>
      </c>
      <c r="V344">
        <f t="shared" si="47"/>
        <v>4</v>
      </c>
    </row>
    <row r="345" spans="1:22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102.03</v>
      </c>
      <c r="P345">
        <f t="shared" si="41"/>
        <v>58.41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41926.73778935185</v>
      </c>
      <c r="T345" s="11">
        <f t="shared" si="45"/>
        <v>41957.125</v>
      </c>
      <c r="U345">
        <f t="shared" si="46"/>
        <v>4</v>
      </c>
      <c r="V345">
        <f t="shared" si="47"/>
        <v>4</v>
      </c>
    </row>
    <row r="346" spans="1:22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102.08</v>
      </c>
      <c r="P346">
        <f t="shared" si="41"/>
        <v>119.99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42111.970995370371</v>
      </c>
      <c r="T346" s="11">
        <f t="shared" si="45"/>
        <v>42156.097222222219</v>
      </c>
      <c r="U346">
        <f t="shared" si="46"/>
        <v>6</v>
      </c>
      <c r="V346">
        <f t="shared" si="47"/>
        <v>6</v>
      </c>
    </row>
    <row r="347" spans="1:22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123.28</v>
      </c>
      <c r="P347">
        <f t="shared" si="41"/>
        <v>99.86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42114.944328703699</v>
      </c>
      <c r="T347" s="11">
        <f t="shared" si="45"/>
        <v>42144.944328703699</v>
      </c>
      <c r="U347">
        <f t="shared" si="46"/>
        <v>4</v>
      </c>
      <c r="V347">
        <f t="shared" si="47"/>
        <v>4</v>
      </c>
    </row>
    <row r="348" spans="1:22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170.29</v>
      </c>
      <c r="P348">
        <f t="shared" si="41"/>
        <v>90.58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42261.500243055554</v>
      </c>
      <c r="T348" s="11">
        <f t="shared" si="45"/>
        <v>42291.500243055554</v>
      </c>
      <c r="U348">
        <f t="shared" si="46"/>
        <v>4</v>
      </c>
      <c r="V348">
        <f t="shared" si="47"/>
        <v>4</v>
      </c>
    </row>
    <row r="349" spans="1:22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111.59</v>
      </c>
      <c r="P349">
        <f t="shared" si="41"/>
        <v>117.77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42292.495474537034</v>
      </c>
      <c r="T349" s="11">
        <f t="shared" si="45"/>
        <v>42322.537141203706</v>
      </c>
      <c r="U349">
        <f t="shared" si="46"/>
        <v>4</v>
      </c>
      <c r="V349">
        <f t="shared" si="47"/>
        <v>4</v>
      </c>
    </row>
    <row r="350" spans="1:22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86.55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42207.58699074074</v>
      </c>
      <c r="T350" s="11">
        <f t="shared" si="45"/>
        <v>42237.58699074074</v>
      </c>
      <c r="U350">
        <f t="shared" si="46"/>
        <v>4</v>
      </c>
      <c r="V350">
        <f t="shared" si="47"/>
        <v>4</v>
      </c>
    </row>
    <row r="351" spans="1:22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106.64</v>
      </c>
      <c r="P351">
        <f t="shared" si="41"/>
        <v>71.900000000000006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42760.498935185184</v>
      </c>
      <c r="T351" s="11">
        <f t="shared" si="45"/>
        <v>42790.498935185184</v>
      </c>
      <c r="U351">
        <f t="shared" si="46"/>
        <v>4</v>
      </c>
      <c r="V351">
        <f t="shared" si="47"/>
        <v>4</v>
      </c>
    </row>
    <row r="352" spans="1:22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114.76</v>
      </c>
      <c r="P352">
        <f t="shared" si="41"/>
        <v>129.82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42586.066076388888</v>
      </c>
      <c r="T352" s="11">
        <f t="shared" si="45"/>
        <v>42624.165972222225</v>
      </c>
      <c r="U352">
        <f t="shared" si="46"/>
        <v>5</v>
      </c>
      <c r="V352">
        <f t="shared" si="47"/>
        <v>5</v>
      </c>
    </row>
    <row r="353" spans="1:22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127.34</v>
      </c>
      <c r="P353">
        <f t="shared" si="41"/>
        <v>44.91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42427.964745370366</v>
      </c>
      <c r="T353" s="11">
        <f t="shared" si="45"/>
        <v>42467.923078703709</v>
      </c>
      <c r="U353">
        <f t="shared" si="46"/>
        <v>6</v>
      </c>
      <c r="V353">
        <f t="shared" si="47"/>
        <v>6</v>
      </c>
    </row>
    <row r="354" spans="1:22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116.56</v>
      </c>
      <c r="P354">
        <f t="shared" si="41"/>
        <v>40.76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41890.167453703703</v>
      </c>
      <c r="T354" s="11">
        <f t="shared" si="45"/>
        <v>41920.167453703703</v>
      </c>
      <c r="U354">
        <f t="shared" si="46"/>
        <v>4</v>
      </c>
      <c r="V354">
        <f t="shared" si="47"/>
        <v>4</v>
      </c>
    </row>
    <row r="355" spans="1:22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108.62</v>
      </c>
      <c r="P355">
        <f t="shared" si="41"/>
        <v>103.52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42297.791886574079</v>
      </c>
      <c r="T355" s="11">
        <f t="shared" si="45"/>
        <v>42327.833553240736</v>
      </c>
      <c r="U355">
        <f t="shared" si="46"/>
        <v>4</v>
      </c>
      <c r="V355">
        <f t="shared" si="47"/>
        <v>4</v>
      </c>
    </row>
    <row r="356" spans="1:22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103.94</v>
      </c>
      <c r="P356">
        <f t="shared" si="41"/>
        <v>125.45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42438.827789351853</v>
      </c>
      <c r="T356" s="11">
        <f t="shared" si="45"/>
        <v>42468.786122685182</v>
      </c>
      <c r="U356">
        <f t="shared" si="46"/>
        <v>4</v>
      </c>
      <c r="V356">
        <f t="shared" si="47"/>
        <v>4</v>
      </c>
    </row>
    <row r="357" spans="1:22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116.26</v>
      </c>
      <c r="P357">
        <f t="shared" si="41"/>
        <v>246.61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41943.293912037036</v>
      </c>
      <c r="T357" s="11">
        <f t="shared" si="45"/>
        <v>41974.3355787037</v>
      </c>
      <c r="U357">
        <f t="shared" si="46"/>
        <v>4</v>
      </c>
      <c r="V357">
        <f t="shared" si="47"/>
        <v>4</v>
      </c>
    </row>
    <row r="358" spans="1:22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102.69</v>
      </c>
      <c r="P358">
        <f t="shared" si="41"/>
        <v>79.400000000000006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42415.803159722222</v>
      </c>
      <c r="T358" s="11">
        <f t="shared" si="45"/>
        <v>42445.761493055557</v>
      </c>
      <c r="U358">
        <f t="shared" si="46"/>
        <v>4</v>
      </c>
      <c r="V358">
        <f t="shared" si="47"/>
        <v>4</v>
      </c>
    </row>
    <row r="359" spans="1:22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86.14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42078.222187499996</v>
      </c>
      <c r="T359" s="11">
        <f t="shared" si="45"/>
        <v>42118.222187499996</v>
      </c>
      <c r="U359">
        <f t="shared" si="46"/>
        <v>6</v>
      </c>
      <c r="V359">
        <f t="shared" si="47"/>
        <v>6</v>
      </c>
    </row>
    <row r="360" spans="1:22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103.09</v>
      </c>
      <c r="P360">
        <f t="shared" si="41"/>
        <v>193.05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42507.860196759255</v>
      </c>
      <c r="T360" s="11">
        <f t="shared" si="45"/>
        <v>42536.625</v>
      </c>
      <c r="U360">
        <f t="shared" si="46"/>
        <v>4</v>
      </c>
      <c r="V360">
        <f t="shared" si="47"/>
        <v>4</v>
      </c>
    </row>
    <row r="361" spans="1:22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104.86</v>
      </c>
      <c r="P361">
        <f t="shared" si="41"/>
        <v>84.02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41935.070486111115</v>
      </c>
      <c r="T361" s="11">
        <f t="shared" si="45"/>
        <v>41957.216666666667</v>
      </c>
      <c r="U361">
        <f t="shared" si="46"/>
        <v>3</v>
      </c>
      <c r="V361">
        <f t="shared" si="47"/>
        <v>3</v>
      </c>
    </row>
    <row r="362" spans="1:22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101.38</v>
      </c>
      <c r="P362">
        <f t="shared" si="41"/>
        <v>139.83000000000001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42163.897916666669</v>
      </c>
      <c r="T362" s="11">
        <f t="shared" si="45"/>
        <v>42208.132638888885</v>
      </c>
      <c r="U362">
        <f t="shared" si="46"/>
        <v>6</v>
      </c>
      <c r="V362">
        <f t="shared" si="47"/>
        <v>6</v>
      </c>
    </row>
    <row r="363" spans="1:22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111.08</v>
      </c>
      <c r="P363">
        <f t="shared" si="41"/>
        <v>109.82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41936.001226851848</v>
      </c>
      <c r="T363" s="11">
        <f t="shared" si="45"/>
        <v>41966.042893518519</v>
      </c>
      <c r="U363">
        <f t="shared" si="46"/>
        <v>4</v>
      </c>
      <c r="V363">
        <f t="shared" si="47"/>
        <v>4</v>
      </c>
    </row>
    <row r="364" spans="1:22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124.16</v>
      </c>
      <c r="P364">
        <f t="shared" si="41"/>
        <v>139.53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41837.210543981484</v>
      </c>
      <c r="T364" s="11">
        <f t="shared" si="45"/>
        <v>41859</v>
      </c>
      <c r="U364">
        <f t="shared" si="46"/>
        <v>3</v>
      </c>
      <c r="V364">
        <f t="shared" si="47"/>
        <v>3</v>
      </c>
    </row>
    <row r="365" spans="1:22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101.33</v>
      </c>
      <c r="P365">
        <f t="shared" si="41"/>
        <v>347.85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40255.744629629626</v>
      </c>
      <c r="T365" s="11">
        <f t="shared" si="45"/>
        <v>40300.806944444441</v>
      </c>
      <c r="U365">
        <f t="shared" si="46"/>
        <v>6</v>
      </c>
      <c r="V365">
        <f t="shared" si="47"/>
        <v>6</v>
      </c>
    </row>
    <row r="366" spans="1:22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110.16</v>
      </c>
      <c r="P366">
        <f t="shared" si="41"/>
        <v>68.239999999999995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41780.859629629631</v>
      </c>
      <c r="T366" s="11">
        <f t="shared" si="45"/>
        <v>41811.165972222225</v>
      </c>
      <c r="U366">
        <f t="shared" si="46"/>
        <v>4</v>
      </c>
      <c r="V366">
        <f t="shared" si="47"/>
        <v>4</v>
      </c>
    </row>
    <row r="367" spans="1:22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103.97</v>
      </c>
      <c r="P367">
        <f t="shared" si="41"/>
        <v>239.94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41668.606469907405</v>
      </c>
      <c r="T367" s="11">
        <f t="shared" si="45"/>
        <v>41698.606469907405</v>
      </c>
      <c r="U367">
        <f t="shared" si="46"/>
        <v>4</v>
      </c>
      <c r="V367">
        <f t="shared" si="47"/>
        <v>4</v>
      </c>
    </row>
    <row r="368" spans="1:22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101.32</v>
      </c>
      <c r="P368">
        <f t="shared" si="41"/>
        <v>287.31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41019.793032407411</v>
      </c>
      <c r="T368" s="11">
        <f t="shared" si="45"/>
        <v>41049.793032407411</v>
      </c>
      <c r="U368">
        <f t="shared" si="46"/>
        <v>4</v>
      </c>
      <c r="V368">
        <f t="shared" si="47"/>
        <v>4</v>
      </c>
    </row>
    <row r="369" spans="1:22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103.35</v>
      </c>
      <c r="P369">
        <f t="shared" si="41"/>
        <v>86.85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41355.577291666668</v>
      </c>
      <c r="T369" s="11">
        <f t="shared" si="45"/>
        <v>41395.207638888889</v>
      </c>
      <c r="U369">
        <f t="shared" si="46"/>
        <v>6</v>
      </c>
      <c r="V369">
        <f t="shared" si="47"/>
        <v>6</v>
      </c>
    </row>
    <row r="370" spans="1:22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104.11</v>
      </c>
      <c r="P370">
        <f t="shared" si="41"/>
        <v>81.849999999999994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42043.605578703704</v>
      </c>
      <c r="T370" s="11">
        <f t="shared" si="45"/>
        <v>42078.563912037032</v>
      </c>
      <c r="U370">
        <f t="shared" si="46"/>
        <v>5</v>
      </c>
      <c r="V370">
        <f t="shared" si="47"/>
        <v>5</v>
      </c>
    </row>
    <row r="371" spans="1:22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110.16</v>
      </c>
      <c r="P371">
        <f t="shared" si="41"/>
        <v>42.87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40893.551724537036</v>
      </c>
      <c r="T371" s="11">
        <f t="shared" si="45"/>
        <v>40923.551724537036</v>
      </c>
      <c r="U371">
        <f t="shared" si="46"/>
        <v>4</v>
      </c>
      <c r="V371">
        <f t="shared" si="47"/>
        <v>4</v>
      </c>
    </row>
    <row r="372" spans="1:22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122.02</v>
      </c>
      <c r="P372">
        <f t="shared" si="41"/>
        <v>709.42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42711.795138888891</v>
      </c>
      <c r="T372" s="11">
        <f t="shared" si="45"/>
        <v>42741.795138888891</v>
      </c>
      <c r="U372">
        <f t="shared" si="46"/>
        <v>4</v>
      </c>
      <c r="V372">
        <f t="shared" si="47"/>
        <v>4</v>
      </c>
    </row>
    <row r="373" spans="1:22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114.17</v>
      </c>
      <c r="P373">
        <f t="shared" si="41"/>
        <v>161.26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41261.767812500002</v>
      </c>
      <c r="T373" s="11">
        <f t="shared" si="45"/>
        <v>41306.767812500002</v>
      </c>
      <c r="U373">
        <f t="shared" si="46"/>
        <v>6</v>
      </c>
      <c r="V373">
        <f t="shared" si="47"/>
        <v>6</v>
      </c>
    </row>
    <row r="374" spans="1:22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125.33</v>
      </c>
      <c r="P374">
        <f t="shared" si="41"/>
        <v>41.78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42425.576898148152</v>
      </c>
      <c r="T374" s="11">
        <f t="shared" si="45"/>
        <v>42465.666666666672</v>
      </c>
      <c r="U374">
        <f t="shared" si="46"/>
        <v>6</v>
      </c>
      <c r="V374">
        <f t="shared" si="47"/>
        <v>6</v>
      </c>
    </row>
    <row r="375" spans="1:22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106.67</v>
      </c>
      <c r="P375">
        <f t="shared" si="41"/>
        <v>89.89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41078.91201388889</v>
      </c>
      <c r="T375" s="11">
        <f t="shared" si="45"/>
        <v>41108.91201388889</v>
      </c>
      <c r="U375">
        <f t="shared" si="46"/>
        <v>4</v>
      </c>
      <c r="V375">
        <f t="shared" si="47"/>
        <v>4</v>
      </c>
    </row>
    <row r="376" spans="1:22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130.65</v>
      </c>
      <c r="P376">
        <f t="shared" si="41"/>
        <v>45.05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40757.889247685183</v>
      </c>
      <c r="T376" s="11">
        <f t="shared" si="45"/>
        <v>40802.889247685183</v>
      </c>
      <c r="U376">
        <f t="shared" si="46"/>
        <v>6</v>
      </c>
      <c r="V376">
        <f t="shared" si="47"/>
        <v>6</v>
      </c>
    </row>
    <row r="377" spans="1:22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42.86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41657.985081018516</v>
      </c>
      <c r="T377" s="11">
        <f t="shared" si="45"/>
        <v>41699.720833333333</v>
      </c>
      <c r="U377">
        <f t="shared" si="46"/>
        <v>6</v>
      </c>
      <c r="V377">
        <f t="shared" si="47"/>
        <v>6</v>
      </c>
    </row>
    <row r="378" spans="1:22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105.96</v>
      </c>
      <c r="P378">
        <f t="shared" si="41"/>
        <v>54.08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42576.452731481477</v>
      </c>
      <c r="T378" s="11">
        <f t="shared" si="45"/>
        <v>42607.452731481477</v>
      </c>
      <c r="U378">
        <f t="shared" si="46"/>
        <v>4</v>
      </c>
      <c r="V378">
        <f t="shared" si="47"/>
        <v>4</v>
      </c>
    </row>
    <row r="379" spans="1:22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114.4</v>
      </c>
      <c r="P379">
        <f t="shared" si="41"/>
        <v>103.22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42292.250787037032</v>
      </c>
      <c r="T379" s="11">
        <f t="shared" si="45"/>
        <v>42322.292361111111</v>
      </c>
      <c r="U379">
        <f t="shared" si="46"/>
        <v>4</v>
      </c>
      <c r="V379">
        <f t="shared" si="47"/>
        <v>4</v>
      </c>
    </row>
    <row r="380" spans="1:22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111.77</v>
      </c>
      <c r="P380">
        <f t="shared" si="41"/>
        <v>40.4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42370.571851851855</v>
      </c>
      <c r="T380" s="11">
        <f t="shared" si="45"/>
        <v>42394.994444444441</v>
      </c>
      <c r="U380">
        <f t="shared" si="46"/>
        <v>3</v>
      </c>
      <c r="V380">
        <f t="shared" si="47"/>
        <v>3</v>
      </c>
    </row>
    <row r="381" spans="1:22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116.08</v>
      </c>
      <c r="P381">
        <f t="shared" si="41"/>
        <v>116.86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40987.688333333332</v>
      </c>
      <c r="T381" s="11">
        <f t="shared" si="45"/>
        <v>41032.688333333332</v>
      </c>
      <c r="U381">
        <f t="shared" si="46"/>
        <v>6</v>
      </c>
      <c r="V381">
        <f t="shared" si="47"/>
        <v>6</v>
      </c>
    </row>
    <row r="382" spans="1:22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141.5</v>
      </c>
      <c r="P382">
        <f t="shared" si="41"/>
        <v>115.51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42367.719814814816</v>
      </c>
      <c r="T382" s="11">
        <f t="shared" si="45"/>
        <v>42392.719814814816</v>
      </c>
      <c r="U382">
        <f t="shared" si="46"/>
        <v>4</v>
      </c>
      <c r="V382">
        <f t="shared" si="47"/>
        <v>4</v>
      </c>
    </row>
    <row r="383" spans="1:22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104.73</v>
      </c>
      <c r="P383">
        <f t="shared" si="41"/>
        <v>104.31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41085.698113425926</v>
      </c>
      <c r="T383" s="11">
        <f t="shared" si="45"/>
        <v>41120.208333333336</v>
      </c>
      <c r="U383">
        <f t="shared" si="46"/>
        <v>5</v>
      </c>
      <c r="V383">
        <f t="shared" si="47"/>
        <v>5</v>
      </c>
    </row>
    <row r="384" spans="1:22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255.83</v>
      </c>
      <c r="P384">
        <f t="shared" si="41"/>
        <v>69.77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41144.709490740745</v>
      </c>
      <c r="T384" s="11">
        <f t="shared" si="45"/>
        <v>41158.709490740745</v>
      </c>
      <c r="U384">
        <f t="shared" si="46"/>
        <v>2</v>
      </c>
      <c r="V384">
        <f t="shared" si="47"/>
        <v>2</v>
      </c>
    </row>
    <row r="385" spans="1:22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206.71</v>
      </c>
      <c r="P385">
        <f t="shared" si="41"/>
        <v>43.02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41755.117581018516</v>
      </c>
      <c r="T385" s="11">
        <f t="shared" si="45"/>
        <v>41778.117581018516</v>
      </c>
      <c r="U385">
        <f t="shared" si="46"/>
        <v>3</v>
      </c>
      <c r="V385">
        <f t="shared" si="47"/>
        <v>3</v>
      </c>
    </row>
    <row r="386" spans="1:22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112.11</v>
      </c>
      <c r="P386">
        <f t="shared" si="41"/>
        <v>58.54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41980.781793981485</v>
      </c>
      <c r="T386" s="11">
        <f t="shared" si="45"/>
        <v>42010.781793981485</v>
      </c>
      <c r="U386">
        <f t="shared" si="46"/>
        <v>4</v>
      </c>
      <c r="V386">
        <f t="shared" si="47"/>
        <v>4</v>
      </c>
    </row>
    <row r="387" spans="1:22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ROUND(SUM((E387/D387)*100),2)</f>
        <v>105.98</v>
      </c>
      <c r="P387">
        <f t="shared" ref="P387:P450" si="49">ROUND(AVERAGE(E387/L387),2)</f>
        <v>111.8</v>
      </c>
      <c r="Q387" t="str">
        <f t="shared" ref="Q387:Q450" si="50">LEFT(N387,SEARCH("/",N387)-1)</f>
        <v>film &amp; video</v>
      </c>
      <c r="R387" t="str">
        <f t="shared" ref="R387:R450" si="51">RIGHT(N387,LEN(N387)-SEARCH("/",N387))</f>
        <v>documentary</v>
      </c>
      <c r="S387" s="11">
        <f t="shared" ref="S387:S450" si="52">(J387/86400)+DATE(1970,1,1)</f>
        <v>41934.584502314814</v>
      </c>
      <c r="T387" s="11">
        <f t="shared" ref="T387:T450" si="53">(I387/86400)+DATE(1970,1,1)</f>
        <v>41964.626168981486</v>
      </c>
      <c r="U387">
        <f t="shared" ref="U387:U450" si="54">ROUND(((T387-S387)/7),0)</f>
        <v>4</v>
      </c>
      <c r="V387">
        <f t="shared" ref="V387:V450" si="55">U387</f>
        <v>4</v>
      </c>
    </row>
    <row r="388" spans="1:22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100.17</v>
      </c>
      <c r="P388">
        <f t="shared" si="49"/>
        <v>46.23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42211.951284722221</v>
      </c>
      <c r="T388" s="11">
        <f t="shared" si="53"/>
        <v>42226.951284722221</v>
      </c>
      <c r="U388">
        <f t="shared" si="54"/>
        <v>2</v>
      </c>
      <c r="V388">
        <f t="shared" si="55"/>
        <v>2</v>
      </c>
    </row>
    <row r="389" spans="1:22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213.99</v>
      </c>
      <c r="P389">
        <f t="shared" si="49"/>
        <v>144.69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42200.67659722222</v>
      </c>
      <c r="T389" s="11">
        <f t="shared" si="53"/>
        <v>42231.25</v>
      </c>
      <c r="U389">
        <f t="shared" si="54"/>
        <v>4</v>
      </c>
      <c r="V389">
        <f t="shared" si="55"/>
        <v>4</v>
      </c>
    </row>
    <row r="390" spans="1:22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126.16</v>
      </c>
      <c r="P390">
        <f t="shared" si="49"/>
        <v>88.85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42549.076157407406</v>
      </c>
      <c r="T390" s="11">
        <f t="shared" si="53"/>
        <v>42579.076157407406</v>
      </c>
      <c r="U390">
        <f t="shared" si="54"/>
        <v>4</v>
      </c>
      <c r="V390">
        <f t="shared" si="55"/>
        <v>4</v>
      </c>
    </row>
    <row r="391" spans="1:22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181.54</v>
      </c>
      <c r="P391">
        <f t="shared" si="49"/>
        <v>81.75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41674.063078703708</v>
      </c>
      <c r="T391" s="11">
        <f t="shared" si="53"/>
        <v>41705.957638888889</v>
      </c>
      <c r="U391">
        <f t="shared" si="54"/>
        <v>5</v>
      </c>
      <c r="V391">
        <f t="shared" si="55"/>
        <v>5</v>
      </c>
    </row>
    <row r="392" spans="1:22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71.430000000000007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42112.036712962959</v>
      </c>
      <c r="T392" s="11">
        <f t="shared" si="53"/>
        <v>42132.036712962959</v>
      </c>
      <c r="U392">
        <f t="shared" si="54"/>
        <v>3</v>
      </c>
      <c r="V392">
        <f t="shared" si="55"/>
        <v>3</v>
      </c>
    </row>
    <row r="393" spans="1:22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100.61</v>
      </c>
      <c r="P393">
        <f t="shared" si="49"/>
        <v>104.26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40865.042256944442</v>
      </c>
      <c r="T393" s="11">
        <f t="shared" si="53"/>
        <v>40895.040972222225</v>
      </c>
      <c r="U393">
        <f t="shared" si="54"/>
        <v>4</v>
      </c>
      <c r="V393">
        <f t="shared" si="55"/>
        <v>4</v>
      </c>
    </row>
    <row r="394" spans="1:22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100.9</v>
      </c>
      <c r="P394">
        <f t="shared" si="49"/>
        <v>90.62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40763.717256944445</v>
      </c>
      <c r="T394" s="11">
        <f t="shared" si="53"/>
        <v>40794.125</v>
      </c>
      <c r="U394">
        <f t="shared" si="54"/>
        <v>4</v>
      </c>
      <c r="V394">
        <f t="shared" si="55"/>
        <v>4</v>
      </c>
    </row>
    <row r="395" spans="1:22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110.45</v>
      </c>
      <c r="P395">
        <f t="shared" si="49"/>
        <v>157.33000000000001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41526.708935185183</v>
      </c>
      <c r="T395" s="11">
        <f t="shared" si="53"/>
        <v>41557.708935185183</v>
      </c>
      <c r="U395">
        <f t="shared" si="54"/>
        <v>4</v>
      </c>
      <c r="V395">
        <f t="shared" si="55"/>
        <v>4</v>
      </c>
    </row>
    <row r="396" spans="1:22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111.89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42417.818078703705</v>
      </c>
      <c r="T396" s="11">
        <f t="shared" si="53"/>
        <v>42477.776412037041</v>
      </c>
      <c r="U396">
        <f t="shared" si="54"/>
        <v>9</v>
      </c>
      <c r="V396">
        <f t="shared" si="55"/>
        <v>9</v>
      </c>
    </row>
    <row r="397" spans="1:22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108.04</v>
      </c>
      <c r="P397">
        <f t="shared" si="49"/>
        <v>58.72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40990.909259259257</v>
      </c>
      <c r="T397" s="11">
        <f t="shared" si="53"/>
        <v>41026.897222222222</v>
      </c>
      <c r="U397">
        <f t="shared" si="54"/>
        <v>5</v>
      </c>
      <c r="V397">
        <f t="shared" si="55"/>
        <v>5</v>
      </c>
    </row>
    <row r="398" spans="1:22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106.67</v>
      </c>
      <c r="P398">
        <f t="shared" si="49"/>
        <v>81.63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41082.564884259264</v>
      </c>
      <c r="T398" s="11">
        <f t="shared" si="53"/>
        <v>41097.564884259264</v>
      </c>
      <c r="U398">
        <f t="shared" si="54"/>
        <v>2</v>
      </c>
      <c r="V398">
        <f t="shared" si="55"/>
        <v>2</v>
      </c>
    </row>
    <row r="399" spans="1:22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103.9</v>
      </c>
      <c r="P399">
        <f t="shared" si="49"/>
        <v>56.46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40379.776435185187</v>
      </c>
      <c r="T399" s="11">
        <f t="shared" si="53"/>
        <v>40422.155555555553</v>
      </c>
      <c r="U399">
        <f t="shared" si="54"/>
        <v>6</v>
      </c>
      <c r="V399">
        <f t="shared" si="55"/>
        <v>6</v>
      </c>
    </row>
    <row r="400" spans="1:22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125.16</v>
      </c>
      <c r="P400">
        <f t="shared" si="49"/>
        <v>140.1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42078.793124999997</v>
      </c>
      <c r="T400" s="11">
        <f t="shared" si="53"/>
        <v>42123.793124999997</v>
      </c>
      <c r="U400">
        <f t="shared" si="54"/>
        <v>6</v>
      </c>
      <c r="V400">
        <f t="shared" si="55"/>
        <v>6</v>
      </c>
    </row>
    <row r="401" spans="1:22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106.81</v>
      </c>
      <c r="P401">
        <f t="shared" si="49"/>
        <v>224.85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42687.875775462962</v>
      </c>
      <c r="T401" s="11">
        <f t="shared" si="53"/>
        <v>42718.5</v>
      </c>
      <c r="U401">
        <f t="shared" si="54"/>
        <v>4</v>
      </c>
      <c r="V401">
        <f t="shared" si="55"/>
        <v>4</v>
      </c>
    </row>
    <row r="402" spans="1:22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112.3</v>
      </c>
      <c r="P402">
        <f t="shared" si="49"/>
        <v>181.13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41745.635960648149</v>
      </c>
      <c r="T402" s="11">
        <f t="shared" si="53"/>
        <v>41776.145833333336</v>
      </c>
      <c r="U402">
        <f t="shared" si="54"/>
        <v>4</v>
      </c>
      <c r="V402">
        <f t="shared" si="55"/>
        <v>4</v>
      </c>
    </row>
    <row r="403" spans="1:22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103.81</v>
      </c>
      <c r="P403">
        <f t="shared" si="49"/>
        <v>711.04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40732.842245370368</v>
      </c>
      <c r="T403" s="11">
        <f t="shared" si="53"/>
        <v>40762.842245370368</v>
      </c>
      <c r="U403">
        <f t="shared" si="54"/>
        <v>4</v>
      </c>
      <c r="V403">
        <f t="shared" si="55"/>
        <v>4</v>
      </c>
    </row>
    <row r="404" spans="1:22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141.65</v>
      </c>
      <c r="P404">
        <f t="shared" si="49"/>
        <v>65.88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42292.539548611108</v>
      </c>
      <c r="T404" s="11">
        <f t="shared" si="53"/>
        <v>42313.58121527778</v>
      </c>
      <c r="U404">
        <f t="shared" si="54"/>
        <v>3</v>
      </c>
      <c r="V404">
        <f t="shared" si="55"/>
        <v>3</v>
      </c>
    </row>
    <row r="405" spans="1:22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105.26</v>
      </c>
      <c r="P405">
        <f t="shared" si="49"/>
        <v>75.19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40718.310659722221</v>
      </c>
      <c r="T405" s="11">
        <f t="shared" si="53"/>
        <v>40765.297222222223</v>
      </c>
      <c r="U405">
        <f t="shared" si="54"/>
        <v>7</v>
      </c>
      <c r="V405">
        <f t="shared" si="55"/>
        <v>7</v>
      </c>
    </row>
    <row r="406" spans="1:22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103.09</v>
      </c>
      <c r="P406">
        <f t="shared" si="49"/>
        <v>133.13999999999999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41646.628032407403</v>
      </c>
      <c r="T406" s="11">
        <f t="shared" si="53"/>
        <v>41675.961111111115</v>
      </c>
      <c r="U406">
        <f t="shared" si="54"/>
        <v>4</v>
      </c>
      <c r="V406">
        <f t="shared" si="55"/>
        <v>4</v>
      </c>
    </row>
    <row r="407" spans="1:22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107.66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41674.08494212963</v>
      </c>
      <c r="T407" s="11">
        <f t="shared" si="53"/>
        <v>41704.08494212963</v>
      </c>
      <c r="U407">
        <f t="shared" si="54"/>
        <v>4</v>
      </c>
      <c r="V407">
        <f t="shared" si="55"/>
        <v>4</v>
      </c>
    </row>
    <row r="408" spans="1:22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107.7</v>
      </c>
      <c r="P408">
        <f t="shared" si="49"/>
        <v>86.16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40638.162465277775</v>
      </c>
      <c r="T408" s="11">
        <f t="shared" si="53"/>
        <v>40672.249305555553</v>
      </c>
      <c r="U408">
        <f t="shared" si="54"/>
        <v>5</v>
      </c>
      <c r="V408">
        <f t="shared" si="55"/>
        <v>5</v>
      </c>
    </row>
    <row r="409" spans="1:22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101.55</v>
      </c>
      <c r="P409">
        <f t="shared" si="49"/>
        <v>92.32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40806.870949074073</v>
      </c>
      <c r="T409" s="11">
        <f t="shared" si="53"/>
        <v>40866.912615740745</v>
      </c>
      <c r="U409">
        <f t="shared" si="54"/>
        <v>9</v>
      </c>
      <c r="V409">
        <f t="shared" si="55"/>
        <v>9</v>
      </c>
    </row>
    <row r="410" spans="1:22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101.44</v>
      </c>
      <c r="P410">
        <f t="shared" si="49"/>
        <v>160.16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41543.735995370371</v>
      </c>
      <c r="T410" s="11">
        <f t="shared" si="53"/>
        <v>41583.777662037035</v>
      </c>
      <c r="U410">
        <f t="shared" si="54"/>
        <v>6</v>
      </c>
      <c r="V410">
        <f t="shared" si="55"/>
        <v>6</v>
      </c>
    </row>
    <row r="411" spans="1:22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136.80000000000001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42543.862777777773</v>
      </c>
      <c r="T411" s="11">
        <f t="shared" si="53"/>
        <v>42573.862777777773</v>
      </c>
      <c r="U411">
        <f t="shared" si="54"/>
        <v>4</v>
      </c>
      <c r="V411">
        <f t="shared" si="55"/>
        <v>4</v>
      </c>
    </row>
    <row r="412" spans="1:22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128.30000000000001</v>
      </c>
      <c r="P412">
        <f t="shared" si="49"/>
        <v>183.29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42113.981446759259</v>
      </c>
      <c r="T412" s="11">
        <f t="shared" si="53"/>
        <v>42173.981446759259</v>
      </c>
      <c r="U412">
        <f t="shared" si="54"/>
        <v>9</v>
      </c>
      <c r="V412">
        <f t="shared" si="55"/>
        <v>9</v>
      </c>
    </row>
    <row r="413" spans="1:22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101.05</v>
      </c>
      <c r="P413">
        <f t="shared" si="49"/>
        <v>125.79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41598.17597222222</v>
      </c>
      <c r="T413" s="11">
        <f t="shared" si="53"/>
        <v>41630.208333333336</v>
      </c>
      <c r="U413">
        <f t="shared" si="54"/>
        <v>5</v>
      </c>
      <c r="V413">
        <f t="shared" si="55"/>
        <v>5</v>
      </c>
    </row>
    <row r="414" spans="1:22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126.84</v>
      </c>
      <c r="P414">
        <f t="shared" si="49"/>
        <v>57.65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41099.742800925924</v>
      </c>
      <c r="T414" s="11">
        <f t="shared" si="53"/>
        <v>41115.742800925924</v>
      </c>
      <c r="U414">
        <f t="shared" si="54"/>
        <v>2</v>
      </c>
      <c r="V414">
        <f t="shared" si="55"/>
        <v>2</v>
      </c>
    </row>
    <row r="415" spans="1:22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105.09</v>
      </c>
      <c r="P415">
        <f t="shared" si="49"/>
        <v>78.66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41079.877442129626</v>
      </c>
      <c r="T415" s="11">
        <f t="shared" si="53"/>
        <v>41109.877442129626</v>
      </c>
      <c r="U415">
        <f t="shared" si="54"/>
        <v>4</v>
      </c>
      <c r="V415">
        <f t="shared" si="55"/>
        <v>4</v>
      </c>
    </row>
    <row r="416" spans="1:22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102.85</v>
      </c>
      <c r="P416">
        <f t="shared" si="49"/>
        <v>91.48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41529.063252314816</v>
      </c>
      <c r="T416" s="11">
        <f t="shared" si="53"/>
        <v>41559.063252314816</v>
      </c>
      <c r="U416">
        <f t="shared" si="54"/>
        <v>4</v>
      </c>
      <c r="V416">
        <f t="shared" si="55"/>
        <v>4</v>
      </c>
    </row>
    <row r="417" spans="1:22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102.15</v>
      </c>
      <c r="P417">
        <f t="shared" si="49"/>
        <v>68.099999999999994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41904.851875</v>
      </c>
      <c r="T417" s="11">
        <f t="shared" si="53"/>
        <v>41929.5</v>
      </c>
      <c r="U417">
        <f t="shared" si="54"/>
        <v>4</v>
      </c>
      <c r="V417">
        <f t="shared" si="55"/>
        <v>4</v>
      </c>
    </row>
    <row r="418" spans="1:22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120.22</v>
      </c>
      <c r="P418">
        <f t="shared" si="49"/>
        <v>48.09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41648.396192129629</v>
      </c>
      <c r="T418" s="11">
        <f t="shared" si="53"/>
        <v>41678.396192129629</v>
      </c>
      <c r="U418">
        <f t="shared" si="54"/>
        <v>4</v>
      </c>
      <c r="V418">
        <f t="shared" si="55"/>
        <v>4</v>
      </c>
    </row>
    <row r="419" spans="1:22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100.25</v>
      </c>
      <c r="P419">
        <f t="shared" si="49"/>
        <v>202.42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41360.970601851848</v>
      </c>
      <c r="T419" s="11">
        <f t="shared" si="53"/>
        <v>41372.189583333333</v>
      </c>
      <c r="U419">
        <f t="shared" si="54"/>
        <v>2</v>
      </c>
      <c r="V419">
        <f t="shared" si="55"/>
        <v>2</v>
      </c>
    </row>
    <row r="420" spans="1:22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100.63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42178.282372685186</v>
      </c>
      <c r="T420" s="11">
        <f t="shared" si="53"/>
        <v>42208.282372685186</v>
      </c>
      <c r="U420">
        <f t="shared" si="54"/>
        <v>4</v>
      </c>
      <c r="V420">
        <f t="shared" si="55"/>
        <v>4</v>
      </c>
    </row>
    <row r="421" spans="1:22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100.44</v>
      </c>
      <c r="P421">
        <f t="shared" si="49"/>
        <v>110.07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41394.842442129629</v>
      </c>
      <c r="T421" s="11">
        <f t="shared" si="53"/>
        <v>41454.842442129629</v>
      </c>
      <c r="U421">
        <f t="shared" si="54"/>
        <v>9</v>
      </c>
      <c r="V421">
        <f t="shared" si="55"/>
        <v>9</v>
      </c>
    </row>
    <row r="422" spans="1:22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0.44</v>
      </c>
      <c r="P422">
        <f t="shared" si="49"/>
        <v>4.83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U422">
        <f t="shared" si="54"/>
        <v>4</v>
      </c>
      <c r="V422">
        <f t="shared" si="55"/>
        <v>4</v>
      </c>
    </row>
    <row r="423" spans="1:22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2.0099999999999998</v>
      </c>
      <c r="P423">
        <f t="shared" si="49"/>
        <v>50.17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U423">
        <f t="shared" si="54"/>
        <v>9</v>
      </c>
      <c r="V423">
        <f t="shared" si="55"/>
        <v>9</v>
      </c>
    </row>
    <row r="424" spans="1:22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1.08</v>
      </c>
      <c r="P424">
        <f t="shared" si="49"/>
        <v>35.83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41863.260381944448</v>
      </c>
      <c r="T424" s="11">
        <f t="shared" si="53"/>
        <v>41893.260381944448</v>
      </c>
      <c r="U424">
        <f t="shared" si="54"/>
        <v>4</v>
      </c>
      <c r="V424">
        <f t="shared" si="55"/>
        <v>4</v>
      </c>
    </row>
    <row r="425" spans="1:22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0.77</v>
      </c>
      <c r="P425">
        <f t="shared" si="49"/>
        <v>11.77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U425">
        <f t="shared" si="54"/>
        <v>4</v>
      </c>
      <c r="V425">
        <f t="shared" si="55"/>
        <v>4</v>
      </c>
    </row>
    <row r="426" spans="1:22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6.8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U426">
        <f t="shared" si="54"/>
        <v>9</v>
      </c>
      <c r="V426">
        <f t="shared" si="55"/>
        <v>9</v>
      </c>
    </row>
    <row r="427" spans="1:22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0.01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U427">
        <f t="shared" si="54"/>
        <v>9</v>
      </c>
      <c r="V427">
        <f t="shared" si="55"/>
        <v>9</v>
      </c>
    </row>
    <row r="428" spans="1:22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1.33</v>
      </c>
      <c r="P428">
        <f t="shared" si="49"/>
        <v>16.63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U428">
        <f t="shared" si="54"/>
        <v>4</v>
      </c>
      <c r="V428">
        <f t="shared" si="55"/>
        <v>4</v>
      </c>
    </row>
    <row r="429" spans="1:22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42285.90902777778</v>
      </c>
      <c r="T429" s="11">
        <f t="shared" si="53"/>
        <v>42299.790972222225</v>
      </c>
      <c r="U429">
        <f t="shared" si="54"/>
        <v>2</v>
      </c>
      <c r="V429">
        <f t="shared" si="55"/>
        <v>2</v>
      </c>
    </row>
    <row r="430" spans="1:22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5.63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U430">
        <f t="shared" si="54"/>
        <v>4</v>
      </c>
      <c r="V430">
        <f t="shared" si="55"/>
        <v>4</v>
      </c>
    </row>
    <row r="431" spans="1:22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U431">
        <f t="shared" si="54"/>
        <v>10</v>
      </c>
      <c r="V431">
        <f t="shared" si="55"/>
        <v>10</v>
      </c>
    </row>
    <row r="432" spans="1:22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2.4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U432">
        <f t="shared" si="54"/>
        <v>2</v>
      </c>
      <c r="V432">
        <f t="shared" si="55"/>
        <v>2</v>
      </c>
    </row>
    <row r="433" spans="1:22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13.83</v>
      </c>
      <c r="P433">
        <f t="shared" si="49"/>
        <v>51.88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42526.871331018519</v>
      </c>
      <c r="T433" s="11">
        <f t="shared" si="53"/>
        <v>42556.871331018519</v>
      </c>
      <c r="U433">
        <f t="shared" si="54"/>
        <v>4</v>
      </c>
      <c r="V433">
        <f t="shared" si="55"/>
        <v>4</v>
      </c>
    </row>
    <row r="434" spans="1:22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9.5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U434">
        <f t="shared" si="54"/>
        <v>9</v>
      </c>
      <c r="V434">
        <f t="shared" si="55"/>
        <v>9</v>
      </c>
    </row>
    <row r="435" spans="1:22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42228.629884259259</v>
      </c>
      <c r="T435" s="11">
        <f t="shared" si="53"/>
        <v>42288.629884259259</v>
      </c>
      <c r="U435">
        <f t="shared" si="54"/>
        <v>9</v>
      </c>
      <c r="V435">
        <f t="shared" si="55"/>
        <v>9</v>
      </c>
    </row>
    <row r="436" spans="1:22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U436">
        <f t="shared" si="54"/>
        <v>5</v>
      </c>
      <c r="V436">
        <f t="shared" si="55"/>
        <v>5</v>
      </c>
    </row>
    <row r="437" spans="1:22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0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U437">
        <f t="shared" si="54"/>
        <v>4</v>
      </c>
      <c r="V437">
        <f t="shared" si="55"/>
        <v>4</v>
      </c>
    </row>
    <row r="438" spans="1:22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U438">
        <f t="shared" si="54"/>
        <v>4</v>
      </c>
      <c r="V438">
        <f t="shared" si="55"/>
        <v>4</v>
      </c>
    </row>
    <row r="439" spans="1:22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U439">
        <f t="shared" si="54"/>
        <v>9</v>
      </c>
      <c r="V439">
        <f t="shared" si="55"/>
        <v>9</v>
      </c>
    </row>
    <row r="440" spans="1:22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9.3800000000000008</v>
      </c>
      <c r="P440">
        <f t="shared" si="49"/>
        <v>170.55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U440">
        <f t="shared" si="54"/>
        <v>4</v>
      </c>
      <c r="V440">
        <f t="shared" si="55"/>
        <v>4</v>
      </c>
    </row>
    <row r="441" spans="1:22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41919.761782407411</v>
      </c>
      <c r="T441" s="11">
        <f t="shared" si="53"/>
        <v>41929.761782407411</v>
      </c>
      <c r="U441">
        <f t="shared" si="54"/>
        <v>1</v>
      </c>
      <c r="V441">
        <f t="shared" si="55"/>
        <v>1</v>
      </c>
    </row>
    <row r="442" spans="1:22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0.1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U442">
        <f t="shared" si="54"/>
        <v>4</v>
      </c>
      <c r="V442">
        <f t="shared" si="55"/>
        <v>4</v>
      </c>
    </row>
    <row r="443" spans="1:22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U443">
        <f t="shared" si="54"/>
        <v>4</v>
      </c>
      <c r="V443">
        <f t="shared" si="55"/>
        <v>4</v>
      </c>
    </row>
    <row r="444" spans="1:22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39.36</v>
      </c>
      <c r="P444">
        <f t="shared" si="49"/>
        <v>393.59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U444">
        <f t="shared" si="54"/>
        <v>4</v>
      </c>
      <c r="V444">
        <f t="shared" si="55"/>
        <v>4</v>
      </c>
    </row>
    <row r="445" spans="1:22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0.1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U445">
        <f t="shared" si="54"/>
        <v>4</v>
      </c>
      <c r="V445">
        <f t="shared" si="55"/>
        <v>4</v>
      </c>
    </row>
    <row r="446" spans="1:22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U446">
        <f t="shared" si="54"/>
        <v>9</v>
      </c>
      <c r="V446">
        <f t="shared" si="55"/>
        <v>9</v>
      </c>
    </row>
    <row r="447" spans="1:22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0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U447">
        <f t="shared" si="54"/>
        <v>2</v>
      </c>
      <c r="V447">
        <f t="shared" si="55"/>
        <v>2</v>
      </c>
    </row>
    <row r="448" spans="1:22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7.3</v>
      </c>
      <c r="P448">
        <f t="shared" si="49"/>
        <v>47.88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U448">
        <f t="shared" si="54"/>
        <v>4</v>
      </c>
      <c r="V448">
        <f t="shared" si="55"/>
        <v>4</v>
      </c>
    </row>
    <row r="449" spans="1:22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0.02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U449">
        <f t="shared" si="54"/>
        <v>4</v>
      </c>
      <c r="V449">
        <f t="shared" si="55"/>
        <v>4</v>
      </c>
    </row>
    <row r="450" spans="1:22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3.28</v>
      </c>
      <c r="P450">
        <f t="shared" si="49"/>
        <v>20.5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41753.758043981477</v>
      </c>
      <c r="T450" s="11">
        <f t="shared" si="53"/>
        <v>41773.758043981477</v>
      </c>
      <c r="U450">
        <f t="shared" si="54"/>
        <v>3</v>
      </c>
      <c r="V450">
        <f t="shared" si="55"/>
        <v>3</v>
      </c>
    </row>
    <row r="451" spans="1:22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ROUND(SUM((E451/D451)*100),2)</f>
        <v>2.25</v>
      </c>
      <c r="P451">
        <f t="shared" ref="P451:P514" si="57">ROUND(AVERAGE(E451/L451),2)</f>
        <v>9</v>
      </c>
      <c r="Q451" t="str">
        <f t="shared" ref="Q451:Q514" si="58">LEFT(N451,SEARCH("/",N451)-1)</f>
        <v>film &amp; video</v>
      </c>
      <c r="R451" t="str">
        <f t="shared" ref="R451:R514" si="59">RIGHT(N451,LEN(N451)-SEARCH("/",N451))</f>
        <v>animation</v>
      </c>
      <c r="S451" s="11">
        <f t="shared" ref="S451:S514" si="60">(J451/86400)+DATE(1970,1,1)</f>
        <v>41534.568113425928</v>
      </c>
      <c r="T451" s="11">
        <f t="shared" ref="T451:T514" si="61">(I451/86400)+DATE(1970,1,1)</f>
        <v>41564.568113425928</v>
      </c>
      <c r="U451">
        <f t="shared" ref="U451:U514" si="62">ROUND(((T451-S451)/7),0)</f>
        <v>4</v>
      </c>
      <c r="V451">
        <f t="shared" ref="V451:V514" si="63">U451</f>
        <v>4</v>
      </c>
    </row>
    <row r="452" spans="1:22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0.79</v>
      </c>
      <c r="P452">
        <f t="shared" si="57"/>
        <v>56.57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U452">
        <f t="shared" si="62"/>
        <v>4</v>
      </c>
      <c r="V452">
        <f t="shared" si="63"/>
        <v>4</v>
      </c>
    </row>
    <row r="453" spans="1:22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U453">
        <f t="shared" si="62"/>
        <v>4</v>
      </c>
      <c r="V453">
        <f t="shared" si="63"/>
        <v>4</v>
      </c>
    </row>
    <row r="454" spans="1:22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42107.703877314816</v>
      </c>
      <c r="T454" s="11">
        <f t="shared" si="61"/>
        <v>42137.703877314816</v>
      </c>
      <c r="U454">
        <f t="shared" si="62"/>
        <v>4</v>
      </c>
      <c r="V454">
        <f t="shared" si="63"/>
        <v>4</v>
      </c>
    </row>
    <row r="455" spans="1:22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0.03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U455">
        <f t="shared" si="62"/>
        <v>2</v>
      </c>
      <c r="V455">
        <f t="shared" si="63"/>
        <v>2</v>
      </c>
    </row>
    <row r="456" spans="1:22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0.82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U456">
        <f t="shared" si="62"/>
        <v>4</v>
      </c>
      <c r="V456">
        <f t="shared" si="63"/>
        <v>4</v>
      </c>
    </row>
    <row r="457" spans="1:22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7.0000000000000007E-2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40971.002569444448</v>
      </c>
      <c r="T457" s="11">
        <f t="shared" si="61"/>
        <v>41016.021527777775</v>
      </c>
      <c r="U457">
        <f t="shared" si="62"/>
        <v>6</v>
      </c>
      <c r="V457">
        <f t="shared" si="63"/>
        <v>6</v>
      </c>
    </row>
    <row r="458" spans="1:22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0.69</v>
      </c>
      <c r="P458">
        <f t="shared" si="57"/>
        <v>20.329999999999998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41547.694456018522</v>
      </c>
      <c r="T458" s="11">
        <f t="shared" si="61"/>
        <v>41569.165972222225</v>
      </c>
      <c r="U458">
        <f t="shared" si="62"/>
        <v>3</v>
      </c>
      <c r="V458">
        <f t="shared" si="63"/>
        <v>3</v>
      </c>
    </row>
    <row r="459" spans="1:22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U459">
        <f t="shared" si="62"/>
        <v>4</v>
      </c>
      <c r="V459">
        <f t="shared" si="63"/>
        <v>4</v>
      </c>
    </row>
    <row r="460" spans="1:22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8.2100000000000009</v>
      </c>
      <c r="P460">
        <f t="shared" si="57"/>
        <v>16.760000000000002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U460">
        <f t="shared" si="62"/>
        <v>4</v>
      </c>
      <c r="V460">
        <f t="shared" si="63"/>
        <v>4</v>
      </c>
    </row>
    <row r="461" spans="1:22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0.06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U461">
        <f t="shared" si="62"/>
        <v>9</v>
      </c>
      <c r="V461">
        <f t="shared" si="63"/>
        <v>9</v>
      </c>
    </row>
    <row r="462" spans="1:22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0.28999999999999998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U462">
        <f t="shared" si="62"/>
        <v>5</v>
      </c>
      <c r="V462">
        <f t="shared" si="63"/>
        <v>5</v>
      </c>
    </row>
    <row r="463" spans="1:22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U463">
        <f t="shared" si="62"/>
        <v>3</v>
      </c>
      <c r="V463">
        <f t="shared" si="63"/>
        <v>3</v>
      </c>
    </row>
    <row r="464" spans="1:22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</v>
      </c>
      <c r="T464" s="11">
        <f t="shared" si="61"/>
        <v>40765.12663194444</v>
      </c>
      <c r="U464">
        <f t="shared" si="62"/>
        <v>9</v>
      </c>
      <c r="V464">
        <f t="shared" si="63"/>
        <v>9</v>
      </c>
    </row>
    <row r="465" spans="1:22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2.27</v>
      </c>
      <c r="P465">
        <f t="shared" si="57"/>
        <v>113.64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U465">
        <f t="shared" si="62"/>
        <v>9</v>
      </c>
      <c r="V465">
        <f t="shared" si="63"/>
        <v>9</v>
      </c>
    </row>
    <row r="466" spans="1:22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0.1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</v>
      </c>
      <c r="T466" s="11">
        <f t="shared" si="61"/>
        <v>42508.84878472222</v>
      </c>
      <c r="U466">
        <f t="shared" si="62"/>
        <v>3</v>
      </c>
      <c r="V466">
        <f t="shared" si="63"/>
        <v>3</v>
      </c>
    </row>
    <row r="467" spans="1:22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26.95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U467">
        <f t="shared" si="62"/>
        <v>2</v>
      </c>
      <c r="V467">
        <f t="shared" si="63"/>
        <v>2</v>
      </c>
    </row>
    <row r="468" spans="1:22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0.76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U468">
        <f t="shared" si="62"/>
        <v>4</v>
      </c>
      <c r="V468">
        <f t="shared" si="63"/>
        <v>4</v>
      </c>
    </row>
    <row r="469" spans="1:22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21.58</v>
      </c>
      <c r="P469">
        <f t="shared" si="57"/>
        <v>110.64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U469">
        <f t="shared" si="62"/>
        <v>6</v>
      </c>
      <c r="V469">
        <f t="shared" si="63"/>
        <v>6</v>
      </c>
    </row>
    <row r="470" spans="1:22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41041.167627314819</v>
      </c>
      <c r="T470" s="11">
        <f t="shared" si="61"/>
        <v>41101.160474537035</v>
      </c>
      <c r="U470">
        <f t="shared" si="62"/>
        <v>9</v>
      </c>
      <c r="V470">
        <f t="shared" si="63"/>
        <v>9</v>
      </c>
    </row>
    <row r="471" spans="1:22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U471">
        <f t="shared" si="62"/>
        <v>9</v>
      </c>
      <c r="V471">
        <f t="shared" si="63"/>
        <v>9</v>
      </c>
    </row>
    <row r="472" spans="1:22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1.02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U472">
        <f t="shared" si="62"/>
        <v>7</v>
      </c>
      <c r="V472">
        <f t="shared" si="63"/>
        <v>7</v>
      </c>
    </row>
    <row r="473" spans="1:22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11.89</v>
      </c>
      <c r="P473">
        <f t="shared" si="57"/>
        <v>38.479999999999997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U473">
        <f t="shared" si="62"/>
        <v>6</v>
      </c>
      <c r="V473">
        <f t="shared" si="63"/>
        <v>6</v>
      </c>
    </row>
    <row r="474" spans="1:22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17.63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U474">
        <f t="shared" si="62"/>
        <v>4</v>
      </c>
      <c r="V474">
        <f t="shared" si="63"/>
        <v>4</v>
      </c>
    </row>
    <row r="475" spans="1:22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2.87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U475">
        <f t="shared" si="62"/>
        <v>4</v>
      </c>
      <c r="V475">
        <f t="shared" si="63"/>
        <v>4</v>
      </c>
    </row>
    <row r="476" spans="1:22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0.03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U476">
        <f t="shared" si="62"/>
        <v>4</v>
      </c>
      <c r="V476">
        <f t="shared" si="63"/>
        <v>4</v>
      </c>
    </row>
    <row r="477" spans="1:22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U477">
        <f t="shared" si="62"/>
        <v>4</v>
      </c>
      <c r="V477">
        <f t="shared" si="63"/>
        <v>4</v>
      </c>
    </row>
    <row r="478" spans="1:22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2.23</v>
      </c>
      <c r="P478">
        <f t="shared" si="57"/>
        <v>39.57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U478">
        <f t="shared" si="62"/>
        <v>5</v>
      </c>
      <c r="V478">
        <f t="shared" si="63"/>
        <v>5</v>
      </c>
    </row>
    <row r="479" spans="1:22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U479">
        <f t="shared" si="62"/>
        <v>9</v>
      </c>
      <c r="V479">
        <f t="shared" si="63"/>
        <v>9</v>
      </c>
    </row>
    <row r="480" spans="1:22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U480">
        <f t="shared" si="62"/>
        <v>4</v>
      </c>
      <c r="V480">
        <f t="shared" si="63"/>
        <v>4</v>
      </c>
    </row>
    <row r="481" spans="1:22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32.56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U481">
        <f t="shared" si="62"/>
        <v>9</v>
      </c>
      <c r="V481">
        <f t="shared" si="63"/>
        <v>9</v>
      </c>
    </row>
    <row r="482" spans="1:22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19.41</v>
      </c>
      <c r="P482">
        <f t="shared" si="57"/>
        <v>55.46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41465.500173611115</v>
      </c>
      <c r="T482" s="11">
        <f t="shared" si="61"/>
        <v>41495.500173611115</v>
      </c>
      <c r="U482">
        <f t="shared" si="62"/>
        <v>4</v>
      </c>
      <c r="V482">
        <f t="shared" si="63"/>
        <v>4</v>
      </c>
    </row>
    <row r="483" spans="1:22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6.1</v>
      </c>
      <c r="P483">
        <f t="shared" si="57"/>
        <v>87.14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U483">
        <f t="shared" si="62"/>
        <v>4</v>
      </c>
      <c r="V483">
        <f t="shared" si="63"/>
        <v>4</v>
      </c>
    </row>
    <row r="484" spans="1:22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0.1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42447.896874999999</v>
      </c>
      <c r="T484" s="11">
        <f t="shared" si="61"/>
        <v>42474.606944444444</v>
      </c>
      <c r="U484">
        <f t="shared" si="62"/>
        <v>4</v>
      </c>
      <c r="V484">
        <f t="shared" si="63"/>
        <v>4</v>
      </c>
    </row>
    <row r="485" spans="1:22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50.2</v>
      </c>
      <c r="P485">
        <f t="shared" si="57"/>
        <v>51.22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U485">
        <f t="shared" si="62"/>
        <v>9</v>
      </c>
      <c r="V485">
        <f t="shared" si="63"/>
        <v>9</v>
      </c>
    </row>
    <row r="486" spans="1:22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0.19</v>
      </c>
      <c r="P486">
        <f t="shared" si="57"/>
        <v>13.55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U486">
        <f t="shared" si="62"/>
        <v>6</v>
      </c>
      <c r="V486">
        <f t="shared" si="63"/>
        <v>6</v>
      </c>
    </row>
    <row r="487" spans="1:22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21.91</v>
      </c>
      <c r="P487">
        <f t="shared" si="57"/>
        <v>66.52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41381.505775462967</v>
      </c>
      <c r="T487" s="11">
        <f t="shared" si="61"/>
        <v>41411.505775462967</v>
      </c>
      <c r="U487">
        <f t="shared" si="62"/>
        <v>4</v>
      </c>
      <c r="V487">
        <f t="shared" si="63"/>
        <v>4</v>
      </c>
    </row>
    <row r="488" spans="1:22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0.01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U488">
        <f t="shared" si="62"/>
        <v>4</v>
      </c>
      <c r="V488">
        <f t="shared" si="63"/>
        <v>4</v>
      </c>
    </row>
    <row r="489" spans="1:22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U489">
        <f t="shared" si="62"/>
        <v>9</v>
      </c>
      <c r="V489">
        <f t="shared" si="63"/>
        <v>9</v>
      </c>
    </row>
    <row r="490" spans="1:22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U490">
        <f t="shared" si="62"/>
        <v>4</v>
      </c>
      <c r="V490">
        <f t="shared" si="63"/>
        <v>4</v>
      </c>
    </row>
    <row r="491" spans="1:22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0.28999999999999998</v>
      </c>
      <c r="P491">
        <f t="shared" si="57"/>
        <v>71.67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U491">
        <f t="shared" si="62"/>
        <v>4</v>
      </c>
      <c r="V491">
        <f t="shared" si="63"/>
        <v>4</v>
      </c>
    </row>
    <row r="492" spans="1:22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41113.968576388885</v>
      </c>
      <c r="T492" s="11">
        <f t="shared" si="61"/>
        <v>41143.968576388885</v>
      </c>
      <c r="U492">
        <f t="shared" si="62"/>
        <v>4</v>
      </c>
      <c r="V492">
        <f t="shared" si="63"/>
        <v>4</v>
      </c>
    </row>
    <row r="493" spans="1:22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42366.982627314814</v>
      </c>
      <c r="T493" s="11">
        <f t="shared" si="61"/>
        <v>42396.982627314814</v>
      </c>
      <c r="U493">
        <f t="shared" si="62"/>
        <v>4</v>
      </c>
      <c r="V493">
        <f t="shared" si="63"/>
        <v>4</v>
      </c>
    </row>
    <row r="494" spans="1:22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U494">
        <f t="shared" si="62"/>
        <v>9</v>
      </c>
      <c r="V494">
        <f t="shared" si="63"/>
        <v>9</v>
      </c>
    </row>
    <row r="495" spans="1:22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42114.726134259261</v>
      </c>
      <c r="T495" s="11">
        <f t="shared" si="61"/>
        <v>42144.726134259261</v>
      </c>
      <c r="U495">
        <f t="shared" si="62"/>
        <v>4</v>
      </c>
      <c r="V495">
        <f t="shared" si="63"/>
        <v>4</v>
      </c>
    </row>
    <row r="496" spans="1:22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0.16</v>
      </c>
      <c r="P496">
        <f t="shared" si="57"/>
        <v>10.33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U496">
        <f t="shared" si="62"/>
        <v>3</v>
      </c>
      <c r="V496">
        <f t="shared" si="63"/>
        <v>3</v>
      </c>
    </row>
    <row r="497" spans="1:22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U497">
        <f t="shared" si="62"/>
        <v>4</v>
      </c>
      <c r="V497">
        <f t="shared" si="63"/>
        <v>4</v>
      </c>
    </row>
    <row r="498" spans="1:22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0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U498">
        <f t="shared" si="62"/>
        <v>9</v>
      </c>
      <c r="V498">
        <f t="shared" si="63"/>
        <v>9</v>
      </c>
    </row>
    <row r="499" spans="1:22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0.67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U499">
        <f t="shared" si="62"/>
        <v>8</v>
      </c>
      <c r="V499">
        <f t="shared" si="63"/>
        <v>8</v>
      </c>
    </row>
    <row r="500" spans="1:22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4.5999999999999996</v>
      </c>
      <c r="P500">
        <f t="shared" si="57"/>
        <v>136.09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U500">
        <f t="shared" si="62"/>
        <v>6</v>
      </c>
      <c r="V500">
        <f t="shared" si="63"/>
        <v>6</v>
      </c>
    </row>
    <row r="501" spans="1:22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9.5500000000000007</v>
      </c>
      <c r="P501">
        <f t="shared" si="57"/>
        <v>73.459999999999994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U501">
        <f t="shared" si="62"/>
        <v>8</v>
      </c>
      <c r="V501">
        <f t="shared" si="63"/>
        <v>8</v>
      </c>
    </row>
    <row r="502" spans="1:22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3.31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40247.886006944442</v>
      </c>
      <c r="T502" s="11">
        <f t="shared" si="61"/>
        <v>40306.927777777775</v>
      </c>
      <c r="U502">
        <f t="shared" si="62"/>
        <v>8</v>
      </c>
      <c r="V502">
        <f t="shared" si="63"/>
        <v>8</v>
      </c>
    </row>
    <row r="503" spans="1:22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U503">
        <f t="shared" si="62"/>
        <v>4</v>
      </c>
      <c r="V503">
        <f t="shared" si="63"/>
        <v>4</v>
      </c>
    </row>
    <row r="504" spans="1:22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1.1499999999999999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U504">
        <f t="shared" si="62"/>
        <v>4</v>
      </c>
      <c r="V504">
        <f t="shared" si="63"/>
        <v>4</v>
      </c>
    </row>
    <row r="505" spans="1:22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1.75</v>
      </c>
      <c r="P505">
        <f t="shared" si="57"/>
        <v>12.67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U505">
        <f t="shared" si="62"/>
        <v>4</v>
      </c>
      <c r="V505">
        <f t="shared" si="63"/>
        <v>4</v>
      </c>
    </row>
    <row r="506" spans="1:22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1.37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U506">
        <f t="shared" si="62"/>
        <v>9</v>
      </c>
      <c r="V506">
        <f t="shared" si="63"/>
        <v>9</v>
      </c>
    </row>
    <row r="507" spans="1:22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0.43</v>
      </c>
      <c r="P507">
        <f t="shared" si="57"/>
        <v>3.71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U507">
        <f t="shared" si="62"/>
        <v>6</v>
      </c>
      <c r="V507">
        <f t="shared" si="63"/>
        <v>6</v>
      </c>
    </row>
    <row r="508" spans="1:22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0.13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U508">
        <f t="shared" si="62"/>
        <v>4</v>
      </c>
      <c r="V508">
        <f t="shared" si="63"/>
        <v>4</v>
      </c>
    </row>
    <row r="509" spans="1:22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3.2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U509">
        <f t="shared" si="62"/>
        <v>6</v>
      </c>
      <c r="V509">
        <f t="shared" si="63"/>
        <v>6</v>
      </c>
    </row>
    <row r="510" spans="1:22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0.8</v>
      </c>
      <c r="P510">
        <f t="shared" si="57"/>
        <v>133.33000000000001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U510">
        <f t="shared" si="62"/>
        <v>9</v>
      </c>
      <c r="V510">
        <f t="shared" si="63"/>
        <v>9</v>
      </c>
    </row>
    <row r="511" spans="1:22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0.2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U511">
        <f t="shared" si="62"/>
        <v>4</v>
      </c>
      <c r="V511">
        <f t="shared" si="63"/>
        <v>4</v>
      </c>
    </row>
    <row r="512" spans="1:22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U512">
        <f t="shared" si="62"/>
        <v>4</v>
      </c>
      <c r="V512">
        <f t="shared" si="63"/>
        <v>4</v>
      </c>
    </row>
    <row r="513" spans="1:22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U513">
        <f t="shared" si="62"/>
        <v>4</v>
      </c>
      <c r="V513">
        <f t="shared" si="63"/>
        <v>4</v>
      </c>
    </row>
    <row r="514" spans="1:22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0.14000000000000001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42649.742210648154</v>
      </c>
      <c r="T514" s="11">
        <f t="shared" si="61"/>
        <v>42694.783877314811</v>
      </c>
      <c r="U514">
        <f t="shared" si="62"/>
        <v>6</v>
      </c>
      <c r="V514">
        <f t="shared" si="63"/>
        <v>6</v>
      </c>
    </row>
    <row r="515" spans="1:22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ROUND(SUM((E515/D515)*100),2)</f>
        <v>13.92</v>
      </c>
      <c r="P515">
        <f t="shared" ref="P515:P578" si="65">ROUND(AVERAGE(E515/L515),2)</f>
        <v>102.38</v>
      </c>
      <c r="Q515" t="str">
        <f t="shared" ref="Q515:Q578" si="66">LEFT(N515,SEARCH("/",N515)-1)</f>
        <v>film &amp; video</v>
      </c>
      <c r="R515" t="str">
        <f t="shared" ref="R515:R578" si="67">RIGHT(N515,LEN(N515)-SEARCH("/",N515))</f>
        <v>animation</v>
      </c>
      <c r="S515" s="11">
        <f t="shared" ref="S515:S578" si="68">(J515/86400)+DATE(1970,1,1)</f>
        <v>42552.653993055559</v>
      </c>
      <c r="T515" s="11">
        <f t="shared" ref="T515:T578" si="69">(I515/86400)+DATE(1970,1,1)</f>
        <v>42597.291666666672</v>
      </c>
      <c r="U515">
        <f t="shared" ref="U515:U578" si="70">ROUND(((T515-S515)/7),0)</f>
        <v>6</v>
      </c>
      <c r="V515">
        <f t="shared" ref="V515:V578" si="71">U515</f>
        <v>6</v>
      </c>
    </row>
    <row r="516" spans="1:22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3.33</v>
      </c>
      <c r="P516">
        <f t="shared" si="65"/>
        <v>16.670000000000002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U516">
        <f t="shared" si="70"/>
        <v>4</v>
      </c>
      <c r="V516">
        <f t="shared" si="71"/>
        <v>4</v>
      </c>
    </row>
    <row r="517" spans="1:22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25.41</v>
      </c>
      <c r="P517">
        <f t="shared" si="65"/>
        <v>725.03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U517">
        <f t="shared" si="70"/>
        <v>6</v>
      </c>
      <c r="V517">
        <f t="shared" si="71"/>
        <v>6</v>
      </c>
    </row>
    <row r="518" spans="1:22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U518">
        <f t="shared" si="70"/>
        <v>9</v>
      </c>
      <c r="V518">
        <f t="shared" si="71"/>
        <v>9</v>
      </c>
    </row>
    <row r="519" spans="1:22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1.37</v>
      </c>
      <c r="P519">
        <f t="shared" si="65"/>
        <v>68.33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U519">
        <f t="shared" si="70"/>
        <v>4</v>
      </c>
      <c r="V519">
        <f t="shared" si="71"/>
        <v>4</v>
      </c>
    </row>
    <row r="520" spans="1:22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U520">
        <f t="shared" si="70"/>
        <v>4</v>
      </c>
      <c r="V520">
        <f t="shared" si="71"/>
        <v>4</v>
      </c>
    </row>
    <row r="521" spans="1:22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22.88</v>
      </c>
      <c r="P521">
        <f t="shared" si="65"/>
        <v>39.229999999999997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41218.391446759255</v>
      </c>
      <c r="T521" s="11">
        <f t="shared" si="69"/>
        <v>41248.391446759255</v>
      </c>
      <c r="U521">
        <f t="shared" si="70"/>
        <v>4</v>
      </c>
      <c r="V521">
        <f t="shared" si="71"/>
        <v>4</v>
      </c>
    </row>
    <row r="522" spans="1:22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102.1</v>
      </c>
      <c r="P522">
        <f t="shared" si="65"/>
        <v>150.15</v>
      </c>
      <c r="Q522" t="str">
        <f t="shared" si="66"/>
        <v>theater</v>
      </c>
      <c r="R522" t="str">
        <f t="shared" si="67"/>
        <v>plays</v>
      </c>
      <c r="S522" s="11">
        <f t="shared" si="68"/>
        <v>42318.702094907407</v>
      </c>
      <c r="T522" s="11">
        <f t="shared" si="69"/>
        <v>42348.702094907407</v>
      </c>
      <c r="U522">
        <f t="shared" si="70"/>
        <v>4</v>
      </c>
      <c r="V522">
        <f t="shared" si="71"/>
        <v>4</v>
      </c>
    </row>
    <row r="523" spans="1:22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104.64</v>
      </c>
      <c r="P523">
        <f t="shared" si="65"/>
        <v>93.43</v>
      </c>
      <c r="Q523" t="str">
        <f t="shared" si="66"/>
        <v>theater</v>
      </c>
      <c r="R523" t="str">
        <f t="shared" si="67"/>
        <v>plays</v>
      </c>
      <c r="S523" s="11">
        <f t="shared" si="68"/>
        <v>42646.092812499999</v>
      </c>
      <c r="T523" s="11">
        <f t="shared" si="69"/>
        <v>42675.207638888889</v>
      </c>
      <c r="U523">
        <f t="shared" si="70"/>
        <v>4</v>
      </c>
      <c r="V523">
        <f t="shared" si="71"/>
        <v>4</v>
      </c>
    </row>
    <row r="524" spans="1:22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114.67</v>
      </c>
      <c r="P524">
        <f t="shared" si="65"/>
        <v>110.97</v>
      </c>
      <c r="Q524" t="str">
        <f t="shared" si="66"/>
        <v>theater</v>
      </c>
      <c r="R524" t="str">
        <f t="shared" si="67"/>
        <v>plays</v>
      </c>
      <c r="S524" s="11">
        <f t="shared" si="68"/>
        <v>42430.040798611109</v>
      </c>
      <c r="T524" s="11">
        <f t="shared" si="69"/>
        <v>42449.999131944445</v>
      </c>
      <c r="U524">
        <f t="shared" si="70"/>
        <v>3</v>
      </c>
      <c r="V524">
        <f t="shared" si="71"/>
        <v>3</v>
      </c>
    </row>
    <row r="525" spans="1:22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120.6</v>
      </c>
      <c r="P525">
        <f t="shared" si="65"/>
        <v>71.790000000000006</v>
      </c>
      <c r="Q525" t="str">
        <f t="shared" si="66"/>
        <v>theater</v>
      </c>
      <c r="R525" t="str">
        <f t="shared" si="67"/>
        <v>plays</v>
      </c>
      <c r="S525" s="11">
        <f t="shared" si="68"/>
        <v>42238.13282407407</v>
      </c>
      <c r="T525" s="11">
        <f t="shared" si="69"/>
        <v>42268.13282407407</v>
      </c>
      <c r="U525">
        <f t="shared" si="70"/>
        <v>4</v>
      </c>
      <c r="V525">
        <f t="shared" si="71"/>
        <v>4</v>
      </c>
    </row>
    <row r="526" spans="1:22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108.67</v>
      </c>
      <c r="P526">
        <f t="shared" si="65"/>
        <v>29.26</v>
      </c>
      <c r="Q526" t="str">
        <f t="shared" si="66"/>
        <v>theater</v>
      </c>
      <c r="R526" t="str">
        <f t="shared" si="67"/>
        <v>plays</v>
      </c>
      <c r="S526" s="11">
        <f t="shared" si="68"/>
        <v>42492.717233796298</v>
      </c>
      <c r="T526" s="11">
        <f t="shared" si="69"/>
        <v>42522.717233796298</v>
      </c>
      <c r="U526">
        <f t="shared" si="70"/>
        <v>4</v>
      </c>
      <c r="V526">
        <f t="shared" si="71"/>
        <v>4</v>
      </c>
    </row>
    <row r="527" spans="1:22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41850.400937500002</v>
      </c>
      <c r="T527" s="11">
        <f t="shared" si="69"/>
        <v>41895.400937500002</v>
      </c>
      <c r="U527">
        <f t="shared" si="70"/>
        <v>6</v>
      </c>
      <c r="V527">
        <f t="shared" si="71"/>
        <v>6</v>
      </c>
    </row>
    <row r="528" spans="1:22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>
        <f t="shared" si="65"/>
        <v>74.349999999999994</v>
      </c>
      <c r="Q528" t="str">
        <f t="shared" si="66"/>
        <v>theater</v>
      </c>
      <c r="R528" t="str">
        <f t="shared" si="67"/>
        <v>plays</v>
      </c>
      <c r="S528" s="11">
        <f t="shared" si="68"/>
        <v>42192.591944444444</v>
      </c>
      <c r="T528" s="11">
        <f t="shared" si="69"/>
        <v>42223.708333333328</v>
      </c>
      <c r="U528">
        <f t="shared" si="70"/>
        <v>4</v>
      </c>
      <c r="V528">
        <f t="shared" si="71"/>
        <v>4</v>
      </c>
    </row>
    <row r="529" spans="1:22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100.85</v>
      </c>
      <c r="P529">
        <f t="shared" si="65"/>
        <v>63.83</v>
      </c>
      <c r="Q529" t="str">
        <f t="shared" si="66"/>
        <v>theater</v>
      </c>
      <c r="R529" t="str">
        <f t="shared" si="67"/>
        <v>plays</v>
      </c>
      <c r="S529" s="11">
        <f t="shared" si="68"/>
        <v>42753.205625000002</v>
      </c>
      <c r="T529" s="11">
        <f t="shared" si="69"/>
        <v>42783.670138888891</v>
      </c>
      <c r="U529">
        <f t="shared" si="70"/>
        <v>4</v>
      </c>
      <c r="V529">
        <f t="shared" si="71"/>
        <v>4</v>
      </c>
    </row>
    <row r="530" spans="1:22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115.65</v>
      </c>
      <c r="P530">
        <f t="shared" si="65"/>
        <v>44.33</v>
      </c>
      <c r="Q530" t="str">
        <f t="shared" si="66"/>
        <v>theater</v>
      </c>
      <c r="R530" t="str">
        <f t="shared" si="67"/>
        <v>plays</v>
      </c>
      <c r="S530" s="11">
        <f t="shared" si="68"/>
        <v>42155.920219907406</v>
      </c>
      <c r="T530" s="11">
        <f t="shared" si="69"/>
        <v>42176.888888888891</v>
      </c>
      <c r="U530">
        <f t="shared" si="70"/>
        <v>3</v>
      </c>
      <c r="V530">
        <f t="shared" si="71"/>
        <v>3</v>
      </c>
    </row>
    <row r="531" spans="1:22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130.41999999999999</v>
      </c>
      <c r="P531">
        <f t="shared" si="65"/>
        <v>86.94</v>
      </c>
      <c r="Q531" t="str">
        <f t="shared" si="66"/>
        <v>theater</v>
      </c>
      <c r="R531" t="str">
        <f t="shared" si="67"/>
        <v>plays</v>
      </c>
      <c r="S531" s="11">
        <f t="shared" si="68"/>
        <v>42725.031180555554</v>
      </c>
      <c r="T531" s="11">
        <f t="shared" si="69"/>
        <v>42746.208333333328</v>
      </c>
      <c r="U531">
        <f t="shared" si="70"/>
        <v>3</v>
      </c>
      <c r="V531">
        <f t="shared" si="71"/>
        <v>3</v>
      </c>
    </row>
    <row r="532" spans="1:22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107.78</v>
      </c>
      <c r="P532">
        <f t="shared" si="65"/>
        <v>126.55</v>
      </c>
      <c r="Q532" t="str">
        <f t="shared" si="66"/>
        <v>theater</v>
      </c>
      <c r="R532" t="str">
        <f t="shared" si="67"/>
        <v>plays</v>
      </c>
      <c r="S532" s="11">
        <f t="shared" si="68"/>
        <v>42157.591064814813</v>
      </c>
      <c r="T532" s="11">
        <f t="shared" si="69"/>
        <v>42179.083333333328</v>
      </c>
      <c r="U532">
        <f t="shared" si="70"/>
        <v>3</v>
      </c>
      <c r="V532">
        <f t="shared" si="71"/>
        <v>3</v>
      </c>
    </row>
    <row r="533" spans="1:22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129.03</v>
      </c>
      <c r="Q533" t="str">
        <f t="shared" si="66"/>
        <v>theater</v>
      </c>
      <c r="R533" t="str">
        <f t="shared" si="67"/>
        <v>plays</v>
      </c>
      <c r="S533" s="11">
        <f t="shared" si="68"/>
        <v>42676.065150462964</v>
      </c>
      <c r="T533" s="11">
        <f t="shared" si="69"/>
        <v>42721.290972222225</v>
      </c>
      <c r="U533">
        <f t="shared" si="70"/>
        <v>6</v>
      </c>
      <c r="V533">
        <f t="shared" si="71"/>
        <v>6</v>
      </c>
    </row>
    <row r="534" spans="1:22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123.25</v>
      </c>
      <c r="P534">
        <f t="shared" si="65"/>
        <v>71.239999999999995</v>
      </c>
      <c r="Q534" t="str">
        <f t="shared" si="66"/>
        <v>theater</v>
      </c>
      <c r="R534" t="str">
        <f t="shared" si="67"/>
        <v>plays</v>
      </c>
      <c r="S534" s="11">
        <f t="shared" si="68"/>
        <v>42473.007037037038</v>
      </c>
      <c r="T534" s="11">
        <f t="shared" si="69"/>
        <v>42503.007037037038</v>
      </c>
      <c r="U534">
        <f t="shared" si="70"/>
        <v>4</v>
      </c>
      <c r="V534">
        <f t="shared" si="71"/>
        <v>4</v>
      </c>
    </row>
    <row r="535" spans="1:22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100.2</v>
      </c>
      <c r="P535">
        <f t="shared" si="65"/>
        <v>117.88</v>
      </c>
      <c r="Q535" t="str">
        <f t="shared" si="66"/>
        <v>theater</v>
      </c>
      <c r="R535" t="str">
        <f t="shared" si="67"/>
        <v>plays</v>
      </c>
      <c r="S535" s="11">
        <f t="shared" si="68"/>
        <v>42482.43478009259</v>
      </c>
      <c r="T535" s="11">
        <f t="shared" si="69"/>
        <v>42506.43478009259</v>
      </c>
      <c r="U535">
        <f t="shared" si="70"/>
        <v>3</v>
      </c>
      <c r="V535">
        <f t="shared" si="71"/>
        <v>3</v>
      </c>
    </row>
    <row r="536" spans="1:22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104.67</v>
      </c>
      <c r="P536">
        <f t="shared" si="65"/>
        <v>327.08</v>
      </c>
      <c r="Q536" t="str">
        <f t="shared" si="66"/>
        <v>theater</v>
      </c>
      <c r="R536" t="str">
        <f t="shared" si="67"/>
        <v>plays</v>
      </c>
      <c r="S536" s="11">
        <f t="shared" si="68"/>
        <v>42270.810995370368</v>
      </c>
      <c r="T536" s="11">
        <f t="shared" si="69"/>
        <v>42309.958333333328</v>
      </c>
      <c r="U536">
        <f t="shared" si="70"/>
        <v>6</v>
      </c>
      <c r="V536">
        <f t="shared" si="71"/>
        <v>6</v>
      </c>
    </row>
    <row r="537" spans="1:22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102.5</v>
      </c>
      <c r="P537">
        <f t="shared" si="65"/>
        <v>34.75</v>
      </c>
      <c r="Q537" t="str">
        <f t="shared" si="66"/>
        <v>theater</v>
      </c>
      <c r="R537" t="str">
        <f t="shared" si="67"/>
        <v>plays</v>
      </c>
      <c r="S537" s="11">
        <f t="shared" si="68"/>
        <v>42711.54519675926</v>
      </c>
      <c r="T537" s="11">
        <f t="shared" si="69"/>
        <v>42741.54519675926</v>
      </c>
      <c r="U537">
        <f t="shared" si="70"/>
        <v>4</v>
      </c>
      <c r="V537">
        <f t="shared" si="71"/>
        <v>4</v>
      </c>
    </row>
    <row r="538" spans="1:22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118.26</v>
      </c>
      <c r="P538">
        <f t="shared" si="65"/>
        <v>100.06</v>
      </c>
      <c r="Q538" t="str">
        <f t="shared" si="66"/>
        <v>theater</v>
      </c>
      <c r="R538" t="str">
        <f t="shared" si="67"/>
        <v>plays</v>
      </c>
      <c r="S538" s="11">
        <f t="shared" si="68"/>
        <v>42179.344988425924</v>
      </c>
      <c r="T538" s="11">
        <f t="shared" si="69"/>
        <v>42219.75</v>
      </c>
      <c r="U538">
        <f t="shared" si="70"/>
        <v>6</v>
      </c>
      <c r="V538">
        <f t="shared" si="71"/>
        <v>6</v>
      </c>
    </row>
    <row r="539" spans="1:22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120.5</v>
      </c>
      <c r="P539">
        <f t="shared" si="65"/>
        <v>40.85</v>
      </c>
      <c r="Q539" t="str">
        <f t="shared" si="66"/>
        <v>theater</v>
      </c>
      <c r="R539" t="str">
        <f t="shared" si="67"/>
        <v>plays</v>
      </c>
      <c r="S539" s="11">
        <f t="shared" si="68"/>
        <v>42282.768414351856</v>
      </c>
      <c r="T539" s="11">
        <f t="shared" si="69"/>
        <v>42312.810081018513</v>
      </c>
      <c r="U539">
        <f t="shared" si="70"/>
        <v>4</v>
      </c>
      <c r="V539">
        <f t="shared" si="71"/>
        <v>4</v>
      </c>
    </row>
    <row r="540" spans="1:22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302.42</v>
      </c>
      <c r="P540">
        <f t="shared" si="65"/>
        <v>252.02</v>
      </c>
      <c r="Q540" t="str">
        <f t="shared" si="66"/>
        <v>theater</v>
      </c>
      <c r="R540" t="str">
        <f t="shared" si="67"/>
        <v>plays</v>
      </c>
      <c r="S540" s="11">
        <f t="shared" si="68"/>
        <v>42473.794710648144</v>
      </c>
      <c r="T540" s="11">
        <f t="shared" si="69"/>
        <v>42503.794710648144</v>
      </c>
      <c r="U540">
        <f t="shared" si="70"/>
        <v>4</v>
      </c>
      <c r="V540">
        <f t="shared" si="71"/>
        <v>4</v>
      </c>
    </row>
    <row r="541" spans="1:22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100.64</v>
      </c>
      <c r="P541">
        <f t="shared" si="65"/>
        <v>25.16</v>
      </c>
      <c r="Q541" t="str">
        <f t="shared" si="66"/>
        <v>theater</v>
      </c>
      <c r="R541" t="str">
        <f t="shared" si="67"/>
        <v>plays</v>
      </c>
      <c r="S541" s="11">
        <f t="shared" si="68"/>
        <v>42535.049849537041</v>
      </c>
      <c r="T541" s="11">
        <f t="shared" si="69"/>
        <v>42556.049849537041</v>
      </c>
      <c r="U541">
        <f t="shared" si="70"/>
        <v>3</v>
      </c>
      <c r="V541">
        <f t="shared" si="71"/>
        <v>3</v>
      </c>
    </row>
    <row r="542" spans="1:22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0.01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U542">
        <f t="shared" si="70"/>
        <v>4</v>
      </c>
      <c r="V542">
        <f t="shared" si="71"/>
        <v>4</v>
      </c>
    </row>
    <row r="543" spans="1:22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0.56000000000000005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U543">
        <f t="shared" si="70"/>
        <v>4</v>
      </c>
      <c r="V543">
        <f t="shared" si="71"/>
        <v>4</v>
      </c>
    </row>
    <row r="544" spans="1:22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0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U544">
        <f t="shared" si="70"/>
        <v>9</v>
      </c>
      <c r="V544">
        <f t="shared" si="71"/>
        <v>9</v>
      </c>
    </row>
    <row r="545" spans="1:22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0.32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U545">
        <f t="shared" si="70"/>
        <v>4</v>
      </c>
      <c r="V545">
        <f t="shared" si="71"/>
        <v>4</v>
      </c>
    </row>
    <row r="546" spans="1:22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1.2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U546">
        <f t="shared" si="70"/>
        <v>4</v>
      </c>
      <c r="V546">
        <f t="shared" si="71"/>
        <v>4</v>
      </c>
    </row>
    <row r="547" spans="1:22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27.38</v>
      </c>
      <c r="P547">
        <f t="shared" si="65"/>
        <v>402.71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U547">
        <f t="shared" si="70"/>
        <v>6</v>
      </c>
      <c r="V547">
        <f t="shared" si="71"/>
        <v>6</v>
      </c>
    </row>
    <row r="548" spans="1:22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0.09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U548">
        <f t="shared" si="70"/>
        <v>6</v>
      </c>
      <c r="V548">
        <f t="shared" si="71"/>
        <v>6</v>
      </c>
    </row>
    <row r="549" spans="1:22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U549">
        <f t="shared" si="70"/>
        <v>4</v>
      </c>
      <c r="V549">
        <f t="shared" si="71"/>
        <v>4</v>
      </c>
    </row>
    <row r="550" spans="1:22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0.09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U550">
        <f t="shared" si="70"/>
        <v>4</v>
      </c>
      <c r="V550">
        <f t="shared" si="71"/>
        <v>4</v>
      </c>
    </row>
    <row r="551" spans="1:22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2.72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U551">
        <f t="shared" si="70"/>
        <v>4</v>
      </c>
      <c r="V551">
        <f t="shared" si="71"/>
        <v>4</v>
      </c>
    </row>
    <row r="552" spans="1:22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0.7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U552">
        <f t="shared" si="70"/>
        <v>2</v>
      </c>
      <c r="V552">
        <f t="shared" si="71"/>
        <v>2</v>
      </c>
    </row>
    <row r="553" spans="1:22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5.04</v>
      </c>
      <c r="P553">
        <f t="shared" si="65"/>
        <v>135.04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U553">
        <f t="shared" si="70"/>
        <v>6</v>
      </c>
      <c r="V553">
        <f t="shared" si="71"/>
        <v>6</v>
      </c>
    </row>
    <row r="554" spans="1:22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U554">
        <f t="shared" si="70"/>
        <v>9</v>
      </c>
      <c r="V554">
        <f t="shared" si="71"/>
        <v>9</v>
      </c>
    </row>
    <row r="555" spans="1:22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0.49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U555">
        <f t="shared" si="70"/>
        <v>4</v>
      </c>
      <c r="V555">
        <f t="shared" si="71"/>
        <v>4</v>
      </c>
    </row>
    <row r="556" spans="1:22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36.590000000000003</v>
      </c>
      <c r="P556">
        <f t="shared" si="65"/>
        <v>64.36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U556">
        <f t="shared" si="70"/>
        <v>4</v>
      </c>
      <c r="V556">
        <f t="shared" si="71"/>
        <v>4</v>
      </c>
    </row>
    <row r="557" spans="1:22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U557">
        <f t="shared" si="70"/>
        <v>4</v>
      </c>
      <c r="V557">
        <f t="shared" si="71"/>
        <v>4</v>
      </c>
    </row>
    <row r="558" spans="1:22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2.5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U558">
        <f t="shared" si="70"/>
        <v>4</v>
      </c>
      <c r="V558">
        <f t="shared" si="71"/>
        <v>4</v>
      </c>
    </row>
    <row r="559" spans="1:22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0.91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U559">
        <f t="shared" si="70"/>
        <v>4</v>
      </c>
      <c r="V559">
        <f t="shared" si="71"/>
        <v>4</v>
      </c>
    </row>
    <row r="560" spans="1:22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U560">
        <f t="shared" si="70"/>
        <v>4</v>
      </c>
      <c r="V560">
        <f t="shared" si="71"/>
        <v>4</v>
      </c>
    </row>
    <row r="561" spans="1:22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0.02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U561">
        <f t="shared" si="70"/>
        <v>4</v>
      </c>
      <c r="V561">
        <f t="shared" si="71"/>
        <v>4</v>
      </c>
    </row>
    <row r="562" spans="1:22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0.01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U562">
        <f t="shared" si="70"/>
        <v>4</v>
      </c>
      <c r="V562">
        <f t="shared" si="71"/>
        <v>4</v>
      </c>
    </row>
    <row r="563" spans="1:22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0.37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U563">
        <f t="shared" si="70"/>
        <v>5</v>
      </c>
      <c r="V563">
        <f t="shared" si="71"/>
        <v>5</v>
      </c>
    </row>
    <row r="564" spans="1:22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42692.389062499999</v>
      </c>
      <c r="T564" s="11">
        <f t="shared" si="69"/>
        <v>42722.389062499999</v>
      </c>
      <c r="U564">
        <f t="shared" si="70"/>
        <v>4</v>
      </c>
      <c r="V564">
        <f t="shared" si="71"/>
        <v>4</v>
      </c>
    </row>
    <row r="565" spans="1:22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0.09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U565">
        <f t="shared" si="70"/>
        <v>4</v>
      </c>
      <c r="V565">
        <f t="shared" si="71"/>
        <v>4</v>
      </c>
    </row>
    <row r="566" spans="1:22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0.01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U566">
        <f t="shared" si="70"/>
        <v>4</v>
      </c>
      <c r="V566">
        <f t="shared" si="71"/>
        <v>4</v>
      </c>
    </row>
    <row r="567" spans="1:22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</v>
      </c>
      <c r="T567" s="11">
        <f t="shared" si="69"/>
        <v>42195.78528935185</v>
      </c>
      <c r="U567">
        <f t="shared" si="70"/>
        <v>4</v>
      </c>
      <c r="V567">
        <f t="shared" si="71"/>
        <v>4</v>
      </c>
    </row>
    <row r="568" spans="1:22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0.02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U568">
        <f t="shared" si="70"/>
        <v>4</v>
      </c>
      <c r="V568">
        <f t="shared" si="71"/>
        <v>4</v>
      </c>
    </row>
    <row r="569" spans="1:22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U569">
        <f t="shared" si="70"/>
        <v>4</v>
      </c>
      <c r="V569">
        <f t="shared" si="71"/>
        <v>4</v>
      </c>
    </row>
    <row r="570" spans="1:22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U570">
        <f t="shared" si="70"/>
        <v>5</v>
      </c>
      <c r="V570">
        <f t="shared" si="71"/>
        <v>5</v>
      </c>
    </row>
    <row r="571" spans="1:22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0.8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U571">
        <f t="shared" si="70"/>
        <v>4</v>
      </c>
      <c r="V571">
        <f t="shared" si="71"/>
        <v>4</v>
      </c>
    </row>
    <row r="572" spans="1:22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0.17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42388.798252314809</v>
      </c>
      <c r="T572" s="11">
        <f t="shared" si="69"/>
        <v>42418.798252314809</v>
      </c>
      <c r="U572">
        <f t="shared" si="70"/>
        <v>4</v>
      </c>
      <c r="V572">
        <f t="shared" si="71"/>
        <v>4</v>
      </c>
    </row>
    <row r="573" spans="1:22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0.42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U573">
        <f t="shared" si="70"/>
        <v>3</v>
      </c>
      <c r="V573">
        <f t="shared" si="71"/>
        <v>3</v>
      </c>
    </row>
    <row r="574" spans="1:22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42282.716296296298</v>
      </c>
      <c r="T574" s="11">
        <f t="shared" si="69"/>
        <v>42312.757962962962</v>
      </c>
      <c r="U574">
        <f t="shared" si="70"/>
        <v>4</v>
      </c>
      <c r="V574">
        <f t="shared" si="71"/>
        <v>4</v>
      </c>
    </row>
    <row r="575" spans="1:22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0.39</v>
      </c>
      <c r="P575">
        <f t="shared" si="65"/>
        <v>38.44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U575">
        <f t="shared" si="70"/>
        <v>8</v>
      </c>
      <c r="V575">
        <f t="shared" si="71"/>
        <v>8</v>
      </c>
    </row>
    <row r="576" spans="1:22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0.72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U576">
        <f t="shared" si="70"/>
        <v>4</v>
      </c>
      <c r="V576">
        <f t="shared" si="71"/>
        <v>4</v>
      </c>
    </row>
    <row r="577" spans="1:22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0.43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U577">
        <f t="shared" si="70"/>
        <v>4</v>
      </c>
      <c r="V577">
        <f t="shared" si="71"/>
        <v>4</v>
      </c>
    </row>
    <row r="578" spans="1:22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0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42031.471666666665</v>
      </c>
      <c r="T578" s="11">
        <f t="shared" si="69"/>
        <v>42091.43</v>
      </c>
      <c r="U578">
        <f t="shared" si="70"/>
        <v>9</v>
      </c>
      <c r="V578">
        <f t="shared" si="71"/>
        <v>9</v>
      </c>
    </row>
    <row r="579" spans="1:22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ROUND(SUM((E579/D579)*100),2)</f>
        <v>0.2</v>
      </c>
      <c r="P579">
        <f t="shared" ref="P579:P642" si="73">ROUND(AVERAGE(E579/L579),2)</f>
        <v>10</v>
      </c>
      <c r="Q579" t="str">
        <f t="shared" ref="Q579:Q642" si="74">LEFT(N579,SEARCH("/",N579)-1)</f>
        <v>technology</v>
      </c>
      <c r="R579" t="str">
        <f t="shared" ref="R579:R642" si="75">RIGHT(N579,LEN(N579)-SEARCH("/",N579))</f>
        <v>web</v>
      </c>
      <c r="S579" s="11">
        <f t="shared" ref="S579:S642" si="76">(J579/86400)+DATE(1970,1,1)</f>
        <v>42450.589143518519</v>
      </c>
      <c r="T579" s="11">
        <f t="shared" ref="T579:T642" si="77">(I579/86400)+DATE(1970,1,1)</f>
        <v>42510.589143518519</v>
      </c>
      <c r="U579">
        <f t="shared" ref="U579:U642" si="78">ROUND(((T579-S579)/7),0)</f>
        <v>9</v>
      </c>
      <c r="V579">
        <f t="shared" ref="V579:V642" si="79">U579</f>
        <v>9</v>
      </c>
    </row>
    <row r="580" spans="1:22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0.01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U580">
        <f t="shared" si="78"/>
        <v>3</v>
      </c>
      <c r="V580">
        <f t="shared" si="79"/>
        <v>3</v>
      </c>
    </row>
    <row r="581" spans="1:22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1.46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U581">
        <f t="shared" si="78"/>
        <v>4</v>
      </c>
      <c r="V581">
        <f t="shared" si="79"/>
        <v>4</v>
      </c>
    </row>
    <row r="582" spans="1:22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0.03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U582">
        <f t="shared" si="78"/>
        <v>4</v>
      </c>
      <c r="V582">
        <f t="shared" si="79"/>
        <v>4</v>
      </c>
    </row>
    <row r="583" spans="1:22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U583">
        <f t="shared" si="78"/>
        <v>4</v>
      </c>
      <c r="V583">
        <f t="shared" si="79"/>
        <v>4</v>
      </c>
    </row>
    <row r="584" spans="1:22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U584">
        <f t="shared" si="78"/>
        <v>3</v>
      </c>
      <c r="V584">
        <f t="shared" si="79"/>
        <v>3</v>
      </c>
    </row>
    <row r="585" spans="1:22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0.01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U585">
        <f t="shared" si="78"/>
        <v>4</v>
      </c>
      <c r="V585">
        <f t="shared" si="79"/>
        <v>4</v>
      </c>
    </row>
    <row r="586" spans="1:22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U586">
        <f t="shared" si="78"/>
        <v>4</v>
      </c>
      <c r="V586">
        <f t="shared" si="79"/>
        <v>4</v>
      </c>
    </row>
    <row r="587" spans="1:22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U587">
        <f t="shared" si="78"/>
        <v>8</v>
      </c>
      <c r="V587">
        <f t="shared" si="79"/>
        <v>8</v>
      </c>
    </row>
    <row r="588" spans="1:22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0.56000000000000005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U588">
        <f t="shared" si="78"/>
        <v>4</v>
      </c>
      <c r="V588">
        <f t="shared" si="79"/>
        <v>4</v>
      </c>
    </row>
    <row r="589" spans="1:22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9.08</v>
      </c>
      <c r="P589">
        <f t="shared" si="73"/>
        <v>389.29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U589">
        <f t="shared" si="78"/>
        <v>4</v>
      </c>
      <c r="V589">
        <f t="shared" si="79"/>
        <v>4</v>
      </c>
    </row>
    <row r="590" spans="1:22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3.34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42631.769513888888</v>
      </c>
      <c r="T590" s="11">
        <f t="shared" si="77"/>
        <v>42691.811180555553</v>
      </c>
      <c r="U590">
        <f t="shared" si="78"/>
        <v>9</v>
      </c>
      <c r="V590">
        <f t="shared" si="79"/>
        <v>9</v>
      </c>
    </row>
    <row r="591" spans="1:22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0.01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U591">
        <f t="shared" si="78"/>
        <v>2</v>
      </c>
      <c r="V591">
        <f t="shared" si="79"/>
        <v>2</v>
      </c>
    </row>
    <row r="592" spans="1:22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4.46</v>
      </c>
      <c r="P592">
        <f t="shared" si="73"/>
        <v>24.78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U592">
        <f t="shared" si="78"/>
        <v>4</v>
      </c>
      <c r="V592">
        <f t="shared" si="79"/>
        <v>4</v>
      </c>
    </row>
    <row r="593" spans="1:22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0.06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U593">
        <f t="shared" si="78"/>
        <v>4</v>
      </c>
      <c r="V593">
        <f t="shared" si="79"/>
        <v>4</v>
      </c>
    </row>
    <row r="594" spans="1:22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3.33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U594">
        <f t="shared" si="78"/>
        <v>4</v>
      </c>
      <c r="V594">
        <f t="shared" si="79"/>
        <v>4</v>
      </c>
    </row>
    <row r="595" spans="1:22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16.43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U595">
        <f t="shared" si="78"/>
        <v>4</v>
      </c>
      <c r="V595">
        <f t="shared" si="79"/>
        <v>4</v>
      </c>
    </row>
    <row r="596" spans="1:22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0.1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U596">
        <f t="shared" si="78"/>
        <v>4</v>
      </c>
      <c r="V596">
        <f t="shared" si="79"/>
        <v>4</v>
      </c>
    </row>
    <row r="597" spans="1:22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0.43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42083.069884259261</v>
      </c>
      <c r="T597" s="11">
        <f t="shared" si="77"/>
        <v>42128.069884259261</v>
      </c>
      <c r="U597">
        <f t="shared" si="78"/>
        <v>6</v>
      </c>
      <c r="V597">
        <f t="shared" si="79"/>
        <v>6</v>
      </c>
    </row>
    <row r="598" spans="1:22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0.03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U598">
        <f t="shared" si="78"/>
        <v>4</v>
      </c>
      <c r="V598">
        <f t="shared" si="79"/>
        <v>4</v>
      </c>
    </row>
    <row r="599" spans="1:22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0.27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U599">
        <f t="shared" si="78"/>
        <v>5</v>
      </c>
      <c r="V599">
        <f t="shared" si="79"/>
        <v>5</v>
      </c>
    </row>
    <row r="600" spans="1:22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121.43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U600">
        <f t="shared" si="78"/>
        <v>4</v>
      </c>
      <c r="V600">
        <f t="shared" si="79"/>
        <v>4</v>
      </c>
    </row>
    <row r="601" spans="1:22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0.06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U601">
        <f t="shared" si="78"/>
        <v>3</v>
      </c>
      <c r="V601">
        <f t="shared" si="79"/>
        <v>3</v>
      </c>
    </row>
    <row r="602" spans="1:22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U602">
        <f t="shared" si="78"/>
        <v>9</v>
      </c>
      <c r="V602">
        <f t="shared" si="79"/>
        <v>9</v>
      </c>
    </row>
    <row r="603" spans="1:22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1.4</v>
      </c>
      <c r="P603">
        <f t="shared" si="73"/>
        <v>23.33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U603">
        <f t="shared" si="78"/>
        <v>4</v>
      </c>
      <c r="V603">
        <f t="shared" si="79"/>
        <v>4</v>
      </c>
    </row>
    <row r="604" spans="1:22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U604">
        <f t="shared" si="78"/>
        <v>4</v>
      </c>
      <c r="V604">
        <f t="shared" si="79"/>
        <v>4</v>
      </c>
    </row>
    <row r="605" spans="1:22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3.93</v>
      </c>
      <c r="P605">
        <f t="shared" si="73"/>
        <v>45.39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U605">
        <f t="shared" si="78"/>
        <v>4</v>
      </c>
      <c r="V605">
        <f t="shared" si="79"/>
        <v>4</v>
      </c>
    </row>
    <row r="606" spans="1:22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U606">
        <f t="shared" si="78"/>
        <v>4</v>
      </c>
      <c r="V606">
        <f t="shared" si="79"/>
        <v>4</v>
      </c>
    </row>
    <row r="607" spans="1:22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2.62</v>
      </c>
      <c r="P607">
        <f t="shared" si="73"/>
        <v>16.38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42194.357731481483</v>
      </c>
      <c r="T607" s="11">
        <f t="shared" si="77"/>
        <v>42239.357731481483</v>
      </c>
      <c r="U607">
        <f t="shared" si="78"/>
        <v>6</v>
      </c>
      <c r="V607">
        <f t="shared" si="79"/>
        <v>6</v>
      </c>
    </row>
    <row r="608" spans="1:22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0.2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U608">
        <f t="shared" si="78"/>
        <v>7</v>
      </c>
      <c r="V608">
        <f t="shared" si="79"/>
        <v>7</v>
      </c>
    </row>
    <row r="609" spans="1:22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U609">
        <f t="shared" si="78"/>
        <v>4</v>
      </c>
      <c r="V609">
        <f t="shared" si="79"/>
        <v>4</v>
      </c>
    </row>
    <row r="610" spans="1:22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0.97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U610">
        <f t="shared" si="78"/>
        <v>4</v>
      </c>
      <c r="V610">
        <f t="shared" si="79"/>
        <v>4</v>
      </c>
    </row>
    <row r="611" spans="1:22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0.64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U611">
        <f t="shared" si="78"/>
        <v>4</v>
      </c>
      <c r="V611">
        <f t="shared" si="79"/>
        <v>4</v>
      </c>
    </row>
    <row r="612" spans="1:22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U612">
        <f t="shared" si="78"/>
        <v>4</v>
      </c>
      <c r="V612">
        <f t="shared" si="79"/>
        <v>4</v>
      </c>
    </row>
    <row r="613" spans="1:22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U613">
        <f t="shared" si="78"/>
        <v>9</v>
      </c>
      <c r="V613">
        <f t="shared" si="79"/>
        <v>9</v>
      </c>
    </row>
    <row r="614" spans="1:22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42585.031782407408</v>
      </c>
      <c r="T614" s="11">
        <f t="shared" si="77"/>
        <v>42615.031782407408</v>
      </c>
      <c r="U614">
        <f t="shared" si="78"/>
        <v>4</v>
      </c>
      <c r="V614">
        <f t="shared" si="79"/>
        <v>4</v>
      </c>
    </row>
    <row r="615" spans="1:22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21.36</v>
      </c>
      <c r="P615">
        <f t="shared" si="73"/>
        <v>105.93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U615">
        <f t="shared" si="78"/>
        <v>4</v>
      </c>
      <c r="V615">
        <f t="shared" si="79"/>
        <v>4</v>
      </c>
    </row>
    <row r="616" spans="1:22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U616">
        <f t="shared" si="78"/>
        <v>4</v>
      </c>
      <c r="V616">
        <f t="shared" si="79"/>
        <v>4</v>
      </c>
    </row>
    <row r="617" spans="1:22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U617">
        <f t="shared" si="78"/>
        <v>4</v>
      </c>
      <c r="V617">
        <f t="shared" si="79"/>
        <v>4</v>
      </c>
    </row>
    <row r="618" spans="1:22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42761.376238425924</v>
      </c>
      <c r="T618" s="11">
        <f t="shared" si="77"/>
        <v>42791.376238425924</v>
      </c>
      <c r="U618">
        <f t="shared" si="78"/>
        <v>4</v>
      </c>
      <c r="V618">
        <f t="shared" si="79"/>
        <v>4</v>
      </c>
    </row>
    <row r="619" spans="1:22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U619">
        <f t="shared" si="78"/>
        <v>6</v>
      </c>
      <c r="V619">
        <f t="shared" si="79"/>
        <v>6</v>
      </c>
    </row>
    <row r="620" spans="1:22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U620">
        <f t="shared" si="78"/>
        <v>4</v>
      </c>
      <c r="V620">
        <f t="shared" si="79"/>
        <v>4</v>
      </c>
    </row>
    <row r="621" spans="1:22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0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U621">
        <f t="shared" si="78"/>
        <v>9</v>
      </c>
      <c r="V621">
        <f t="shared" si="79"/>
        <v>9</v>
      </c>
    </row>
    <row r="622" spans="1:22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U622">
        <f t="shared" si="78"/>
        <v>6</v>
      </c>
      <c r="V622">
        <f t="shared" si="79"/>
        <v>6</v>
      </c>
    </row>
    <row r="623" spans="1:22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1.04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U623">
        <f t="shared" si="78"/>
        <v>4</v>
      </c>
      <c r="V623">
        <f t="shared" si="79"/>
        <v>4</v>
      </c>
    </row>
    <row r="624" spans="1:22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5.68</v>
      </c>
      <c r="P624">
        <f t="shared" si="73"/>
        <v>37.89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U624">
        <f t="shared" si="78"/>
        <v>3</v>
      </c>
      <c r="V624">
        <f t="shared" si="79"/>
        <v>3</v>
      </c>
    </row>
    <row r="625" spans="1:22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U625">
        <f t="shared" si="78"/>
        <v>4</v>
      </c>
      <c r="V625">
        <f t="shared" si="79"/>
        <v>4</v>
      </c>
    </row>
    <row r="626" spans="1:22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U626">
        <f t="shared" si="78"/>
        <v>4</v>
      </c>
      <c r="V626">
        <f t="shared" si="79"/>
        <v>4</v>
      </c>
    </row>
    <row r="627" spans="1:22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U627">
        <f t="shared" si="78"/>
        <v>4</v>
      </c>
      <c r="V627">
        <f t="shared" si="79"/>
        <v>4</v>
      </c>
    </row>
    <row r="628" spans="1:22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17.38</v>
      </c>
      <c r="P628">
        <f t="shared" si="73"/>
        <v>111.41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U628">
        <f t="shared" si="78"/>
        <v>5</v>
      </c>
      <c r="V628">
        <f t="shared" si="79"/>
        <v>5</v>
      </c>
    </row>
    <row r="629" spans="1:22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0.02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U629">
        <f t="shared" si="78"/>
        <v>9</v>
      </c>
      <c r="V629">
        <f t="shared" si="79"/>
        <v>9</v>
      </c>
    </row>
    <row r="630" spans="1:22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U630">
        <f t="shared" si="78"/>
        <v>4</v>
      </c>
      <c r="V630">
        <f t="shared" si="79"/>
        <v>4</v>
      </c>
    </row>
    <row r="631" spans="1:22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0.18</v>
      </c>
      <c r="P631">
        <f t="shared" si="73"/>
        <v>116.67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U631">
        <f t="shared" si="78"/>
        <v>4</v>
      </c>
      <c r="V631">
        <f t="shared" si="79"/>
        <v>4</v>
      </c>
    </row>
    <row r="632" spans="1:22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0.08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U632">
        <f t="shared" si="78"/>
        <v>4</v>
      </c>
      <c r="V632">
        <f t="shared" si="79"/>
        <v>4</v>
      </c>
    </row>
    <row r="633" spans="1:22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1.38</v>
      </c>
      <c r="P633">
        <f t="shared" si="73"/>
        <v>76.67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U633">
        <f t="shared" si="78"/>
        <v>4</v>
      </c>
      <c r="V633">
        <f t="shared" si="79"/>
        <v>4</v>
      </c>
    </row>
    <row r="634" spans="1:22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U634">
        <f t="shared" si="78"/>
        <v>4</v>
      </c>
      <c r="V634">
        <f t="shared" si="79"/>
        <v>4</v>
      </c>
    </row>
    <row r="635" spans="1:22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12.45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42507.299328703702</v>
      </c>
      <c r="T635" s="11">
        <f t="shared" si="77"/>
        <v>42538.958333333328</v>
      </c>
      <c r="U635">
        <f t="shared" si="78"/>
        <v>5</v>
      </c>
      <c r="V635">
        <f t="shared" si="79"/>
        <v>5</v>
      </c>
    </row>
    <row r="636" spans="1:22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0.02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U636">
        <f t="shared" si="78"/>
        <v>4</v>
      </c>
      <c r="V636">
        <f t="shared" si="79"/>
        <v>4</v>
      </c>
    </row>
    <row r="637" spans="1:22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0.01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U637">
        <f t="shared" si="78"/>
        <v>4</v>
      </c>
      <c r="V637">
        <f t="shared" si="79"/>
        <v>4</v>
      </c>
    </row>
    <row r="638" spans="1:22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0.2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U638">
        <f t="shared" si="78"/>
        <v>4</v>
      </c>
      <c r="V638">
        <f t="shared" si="79"/>
        <v>4</v>
      </c>
    </row>
    <row r="639" spans="1:22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U639">
        <f t="shared" si="78"/>
        <v>4</v>
      </c>
      <c r="V639">
        <f t="shared" si="79"/>
        <v>4</v>
      </c>
    </row>
    <row r="640" spans="1:22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0.01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U640">
        <f t="shared" si="78"/>
        <v>9</v>
      </c>
      <c r="V640">
        <f t="shared" si="79"/>
        <v>9</v>
      </c>
    </row>
    <row r="641" spans="1:22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0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U641">
        <f t="shared" si="78"/>
        <v>9</v>
      </c>
      <c r="V641">
        <f t="shared" si="79"/>
        <v>9</v>
      </c>
    </row>
    <row r="642" spans="1:22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144.29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42683.420312499999</v>
      </c>
      <c r="T642" s="11">
        <f t="shared" si="77"/>
        <v>42698.958333333328</v>
      </c>
      <c r="U642">
        <f t="shared" si="78"/>
        <v>2</v>
      </c>
      <c r="V642">
        <f t="shared" si="79"/>
        <v>2</v>
      </c>
    </row>
    <row r="643" spans="1:22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ROUND(SUM((E643/D643)*100),2)</f>
        <v>119.16</v>
      </c>
      <c r="P643">
        <f t="shared" ref="P643:P706" si="81">ROUND(AVERAGE(E643/L643),2)</f>
        <v>151.32</v>
      </c>
      <c r="Q643" t="str">
        <f t="shared" ref="Q643:Q706" si="82">LEFT(N643,SEARCH("/",N643)-1)</f>
        <v>technology</v>
      </c>
      <c r="R643" t="str">
        <f t="shared" ref="R643:R706" si="83">RIGHT(N643,LEN(N643)-SEARCH("/",N643))</f>
        <v>wearables</v>
      </c>
      <c r="S643" s="11">
        <f t="shared" ref="S643:S706" si="84">(J643/86400)+DATE(1970,1,1)</f>
        <v>42199.57</v>
      </c>
      <c r="T643" s="11">
        <f t="shared" ref="T643:T706" si="85">(I643/86400)+DATE(1970,1,1)</f>
        <v>42229.57</v>
      </c>
      <c r="U643">
        <f t="shared" ref="U643:U706" si="86">ROUND(((T643-S643)/7),0)</f>
        <v>4</v>
      </c>
      <c r="V643">
        <f t="shared" ref="V643:V706" si="87">U643</f>
        <v>4</v>
      </c>
    </row>
    <row r="644" spans="1:22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1460.49</v>
      </c>
      <c r="P644">
        <f t="shared" si="81"/>
        <v>134.36000000000001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42199.651319444441</v>
      </c>
      <c r="T644" s="11">
        <f t="shared" si="85"/>
        <v>42235.651319444441</v>
      </c>
      <c r="U644">
        <f t="shared" si="86"/>
        <v>5</v>
      </c>
      <c r="V644">
        <f t="shared" si="87"/>
        <v>5</v>
      </c>
    </row>
    <row r="645" spans="1:22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105.81</v>
      </c>
      <c r="P645">
        <f t="shared" si="81"/>
        <v>174.03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42100.642071759255</v>
      </c>
      <c r="T645" s="11">
        <f t="shared" si="85"/>
        <v>42155.642071759255</v>
      </c>
      <c r="U645">
        <f t="shared" si="86"/>
        <v>8</v>
      </c>
      <c r="V645">
        <f t="shared" si="87"/>
        <v>8</v>
      </c>
    </row>
    <row r="646" spans="1:22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300.12</v>
      </c>
      <c r="P646">
        <f t="shared" si="81"/>
        <v>73.489999999999995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41898.665960648148</v>
      </c>
      <c r="T646" s="11">
        <f t="shared" si="85"/>
        <v>41941.041666666664</v>
      </c>
      <c r="U646">
        <f t="shared" si="86"/>
        <v>6</v>
      </c>
      <c r="V646">
        <f t="shared" si="87"/>
        <v>6</v>
      </c>
    </row>
    <row r="647" spans="1:22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278.7</v>
      </c>
      <c r="P647">
        <f t="shared" si="81"/>
        <v>23.52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42564.026319444441</v>
      </c>
      <c r="T647" s="11">
        <f t="shared" si="85"/>
        <v>42594.026319444441</v>
      </c>
      <c r="U647">
        <f t="shared" si="86"/>
        <v>4</v>
      </c>
      <c r="V647">
        <f t="shared" si="87"/>
        <v>4</v>
      </c>
    </row>
    <row r="648" spans="1:22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131.88</v>
      </c>
      <c r="P648">
        <f t="shared" si="81"/>
        <v>39.07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41832.852627314816</v>
      </c>
      <c r="T648" s="11">
        <f t="shared" si="85"/>
        <v>41862.852627314816</v>
      </c>
      <c r="U648">
        <f t="shared" si="86"/>
        <v>4</v>
      </c>
      <c r="V648">
        <f t="shared" si="87"/>
        <v>4</v>
      </c>
    </row>
    <row r="649" spans="1:22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107.05</v>
      </c>
      <c r="P649">
        <f t="shared" si="81"/>
        <v>125.94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42416.767928240741</v>
      </c>
      <c r="T649" s="11">
        <f t="shared" si="85"/>
        <v>42446.726261574076</v>
      </c>
      <c r="U649">
        <f t="shared" si="86"/>
        <v>4</v>
      </c>
      <c r="V649">
        <f t="shared" si="87"/>
        <v>4</v>
      </c>
    </row>
    <row r="650" spans="1:22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126.82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41891.693379629629</v>
      </c>
      <c r="T650" s="11">
        <f t="shared" si="85"/>
        <v>41926.693379629629</v>
      </c>
      <c r="U650">
        <f t="shared" si="86"/>
        <v>5</v>
      </c>
      <c r="V650">
        <f t="shared" si="87"/>
        <v>5</v>
      </c>
    </row>
    <row r="651" spans="1:22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139.96</v>
      </c>
      <c r="P651">
        <f t="shared" si="81"/>
        <v>42.67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41877.912187499998</v>
      </c>
      <c r="T651" s="11">
        <f t="shared" si="85"/>
        <v>41898.912187499998</v>
      </c>
      <c r="U651">
        <f t="shared" si="86"/>
        <v>3</v>
      </c>
      <c r="V651">
        <f t="shared" si="87"/>
        <v>3</v>
      </c>
    </row>
    <row r="652" spans="1:22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112.4</v>
      </c>
      <c r="P652">
        <f t="shared" si="81"/>
        <v>35.130000000000003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41932.036851851852</v>
      </c>
      <c r="T652" s="11">
        <f t="shared" si="85"/>
        <v>41992.078518518523</v>
      </c>
      <c r="U652">
        <f t="shared" si="86"/>
        <v>9</v>
      </c>
      <c r="V652">
        <f t="shared" si="87"/>
        <v>9</v>
      </c>
    </row>
    <row r="653" spans="1:22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100.53</v>
      </c>
      <c r="P653">
        <f t="shared" si="81"/>
        <v>239.35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41956.017488425925</v>
      </c>
      <c r="T653" s="11">
        <f t="shared" si="85"/>
        <v>41986.017488425925</v>
      </c>
      <c r="U653">
        <f t="shared" si="86"/>
        <v>4</v>
      </c>
      <c r="V653">
        <f t="shared" si="87"/>
        <v>4</v>
      </c>
    </row>
    <row r="654" spans="1:22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100.47</v>
      </c>
      <c r="P654">
        <f t="shared" si="81"/>
        <v>107.64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42675.690393518518</v>
      </c>
      <c r="T654" s="11">
        <f t="shared" si="85"/>
        <v>42705.732060185182</v>
      </c>
      <c r="U654">
        <f t="shared" si="86"/>
        <v>4</v>
      </c>
      <c r="V654">
        <f t="shared" si="87"/>
        <v>4</v>
      </c>
    </row>
    <row r="655" spans="1:22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141.44999999999999</v>
      </c>
      <c r="P655">
        <f t="shared" si="81"/>
        <v>95.83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42199.618518518517</v>
      </c>
      <c r="T655" s="11">
        <f t="shared" si="85"/>
        <v>42236.618518518517</v>
      </c>
      <c r="U655">
        <f t="shared" si="86"/>
        <v>5</v>
      </c>
      <c r="V655">
        <f t="shared" si="87"/>
        <v>5</v>
      </c>
    </row>
    <row r="656" spans="1:22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267.29000000000002</v>
      </c>
      <c r="P656">
        <f t="shared" si="81"/>
        <v>31.66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42163.957326388889</v>
      </c>
      <c r="T656" s="11">
        <f t="shared" si="85"/>
        <v>42193.957326388889</v>
      </c>
      <c r="U656">
        <f t="shared" si="86"/>
        <v>4</v>
      </c>
      <c r="V656">
        <f t="shared" si="87"/>
        <v>4</v>
      </c>
    </row>
    <row r="657" spans="1:22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146.88999999999999</v>
      </c>
      <c r="P657">
        <f t="shared" si="81"/>
        <v>42.89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42045.957314814819</v>
      </c>
      <c r="T657" s="11">
        <f t="shared" si="85"/>
        <v>42075.915648148148</v>
      </c>
      <c r="U657">
        <f t="shared" si="86"/>
        <v>4</v>
      </c>
      <c r="V657">
        <f t="shared" si="87"/>
        <v>4</v>
      </c>
    </row>
    <row r="658" spans="1:22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213.56</v>
      </c>
      <c r="P658">
        <f t="shared" si="81"/>
        <v>122.74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42417.804618055554</v>
      </c>
      <c r="T658" s="11">
        <f t="shared" si="85"/>
        <v>42477.76295138889</v>
      </c>
      <c r="U658">
        <f t="shared" si="86"/>
        <v>9</v>
      </c>
      <c r="V658">
        <f t="shared" si="87"/>
        <v>9</v>
      </c>
    </row>
    <row r="659" spans="1:22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125.7</v>
      </c>
      <c r="P659">
        <f t="shared" si="81"/>
        <v>190.45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42331.84574074074</v>
      </c>
      <c r="T659" s="11">
        <f t="shared" si="85"/>
        <v>42361.84574074074</v>
      </c>
      <c r="U659">
        <f t="shared" si="86"/>
        <v>4</v>
      </c>
      <c r="V659">
        <f t="shared" si="87"/>
        <v>4</v>
      </c>
    </row>
    <row r="660" spans="1:22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104.46</v>
      </c>
      <c r="P660">
        <f t="shared" si="81"/>
        <v>109.34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42179.160752314812</v>
      </c>
      <c r="T660" s="11">
        <f t="shared" si="85"/>
        <v>42211.75</v>
      </c>
      <c r="U660">
        <f t="shared" si="86"/>
        <v>5</v>
      </c>
      <c r="V660">
        <f t="shared" si="87"/>
        <v>5</v>
      </c>
    </row>
    <row r="661" spans="1:22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100.57</v>
      </c>
      <c r="P661">
        <f t="shared" si="81"/>
        <v>143.66999999999999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42209.593692129631</v>
      </c>
      <c r="T661" s="11">
        <f t="shared" si="85"/>
        <v>42239.593692129631</v>
      </c>
      <c r="U661">
        <f t="shared" si="86"/>
        <v>4</v>
      </c>
      <c r="V661">
        <f t="shared" si="87"/>
        <v>4</v>
      </c>
    </row>
    <row r="662" spans="1:22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3.06</v>
      </c>
      <c r="P662">
        <f t="shared" si="81"/>
        <v>84.94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41952.783321759256</v>
      </c>
      <c r="U662">
        <f t="shared" si="86"/>
        <v>4</v>
      </c>
      <c r="V662">
        <f t="shared" si="87"/>
        <v>4</v>
      </c>
    </row>
    <row r="663" spans="1:22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0.95</v>
      </c>
      <c r="P663">
        <f t="shared" si="81"/>
        <v>10.56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U663">
        <f t="shared" si="86"/>
        <v>4</v>
      </c>
      <c r="V663">
        <f t="shared" si="87"/>
        <v>4</v>
      </c>
    </row>
    <row r="664" spans="1:22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0.4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U664">
        <f t="shared" si="86"/>
        <v>4</v>
      </c>
      <c r="V664">
        <f t="shared" si="87"/>
        <v>4</v>
      </c>
    </row>
    <row r="665" spans="1:22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0.35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U665">
        <f t="shared" si="86"/>
        <v>4</v>
      </c>
      <c r="V665">
        <f t="shared" si="87"/>
        <v>4</v>
      </c>
    </row>
    <row r="666" spans="1:22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7.53</v>
      </c>
      <c r="P666">
        <f t="shared" si="81"/>
        <v>31.17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U666">
        <f t="shared" si="86"/>
        <v>4</v>
      </c>
      <c r="V666">
        <f t="shared" si="87"/>
        <v>4</v>
      </c>
    </row>
    <row r="667" spans="1:22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18.64</v>
      </c>
      <c r="P667">
        <f t="shared" si="81"/>
        <v>155.33000000000001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U667">
        <f t="shared" si="86"/>
        <v>9</v>
      </c>
      <c r="V667">
        <f t="shared" si="87"/>
        <v>9</v>
      </c>
    </row>
    <row r="668" spans="1:22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0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41838.832152777773</v>
      </c>
      <c r="T668" s="11">
        <f t="shared" si="85"/>
        <v>41868.832152777773</v>
      </c>
      <c r="U668">
        <f t="shared" si="86"/>
        <v>4</v>
      </c>
      <c r="V668">
        <f t="shared" si="87"/>
        <v>4</v>
      </c>
    </row>
    <row r="669" spans="1:22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10.02</v>
      </c>
      <c r="P669">
        <f t="shared" si="81"/>
        <v>178.93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U669">
        <f t="shared" si="86"/>
        <v>6</v>
      </c>
      <c r="V669">
        <f t="shared" si="87"/>
        <v>6</v>
      </c>
    </row>
    <row r="670" spans="1:22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4.5599999999999996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U670">
        <f t="shared" si="86"/>
        <v>6</v>
      </c>
      <c r="V670">
        <f t="shared" si="87"/>
        <v>6</v>
      </c>
    </row>
    <row r="671" spans="1:22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21.51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U671">
        <f t="shared" si="86"/>
        <v>4</v>
      </c>
      <c r="V671">
        <f t="shared" si="87"/>
        <v>4</v>
      </c>
    </row>
    <row r="672" spans="1:22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29.28</v>
      </c>
      <c r="P672">
        <f t="shared" si="81"/>
        <v>85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U672">
        <f t="shared" si="86"/>
        <v>5</v>
      </c>
      <c r="V672">
        <f t="shared" si="87"/>
        <v>5</v>
      </c>
    </row>
    <row r="673" spans="1:22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39.43</v>
      </c>
      <c r="P673">
        <f t="shared" si="81"/>
        <v>788.53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U673">
        <f t="shared" si="86"/>
        <v>5</v>
      </c>
      <c r="V673">
        <f t="shared" si="87"/>
        <v>5</v>
      </c>
    </row>
    <row r="674" spans="1:22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21.63</v>
      </c>
      <c r="P674">
        <f t="shared" si="81"/>
        <v>50.3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U674">
        <f t="shared" si="86"/>
        <v>4</v>
      </c>
      <c r="V674">
        <f t="shared" si="87"/>
        <v>4</v>
      </c>
    </row>
    <row r="675" spans="1:22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0.21</v>
      </c>
      <c r="P675">
        <f t="shared" si="81"/>
        <v>68.33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U675">
        <f t="shared" si="86"/>
        <v>6</v>
      </c>
      <c r="V675">
        <f t="shared" si="87"/>
        <v>6</v>
      </c>
    </row>
    <row r="676" spans="1:22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0.03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U676">
        <f t="shared" si="86"/>
        <v>9</v>
      </c>
      <c r="V676">
        <f t="shared" si="87"/>
        <v>9</v>
      </c>
    </row>
    <row r="677" spans="1:22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14.85</v>
      </c>
      <c r="P677">
        <f t="shared" si="81"/>
        <v>34.270000000000003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U677">
        <f t="shared" si="86"/>
        <v>4</v>
      </c>
      <c r="V677">
        <f t="shared" si="87"/>
        <v>4</v>
      </c>
    </row>
    <row r="678" spans="1:22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1.47</v>
      </c>
      <c r="P678">
        <f t="shared" si="81"/>
        <v>61.29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</v>
      </c>
      <c r="T678" s="11">
        <f t="shared" si="85"/>
        <v>42042.76829861111</v>
      </c>
      <c r="U678">
        <f t="shared" si="86"/>
        <v>4</v>
      </c>
      <c r="V678">
        <f t="shared" si="87"/>
        <v>4</v>
      </c>
    </row>
    <row r="679" spans="1:22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25.58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U679">
        <f t="shared" si="86"/>
        <v>6</v>
      </c>
      <c r="V679">
        <f t="shared" si="87"/>
        <v>6</v>
      </c>
    </row>
    <row r="680" spans="1:22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3.82</v>
      </c>
      <c r="P680">
        <f t="shared" si="81"/>
        <v>65.180000000000007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U680">
        <f t="shared" si="86"/>
        <v>4</v>
      </c>
      <c r="V680">
        <f t="shared" si="87"/>
        <v>4</v>
      </c>
    </row>
    <row r="681" spans="1:22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15.49</v>
      </c>
      <c r="P681">
        <f t="shared" si="81"/>
        <v>93.9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U681">
        <f t="shared" si="86"/>
        <v>9</v>
      </c>
      <c r="V681">
        <f t="shared" si="87"/>
        <v>9</v>
      </c>
    </row>
    <row r="682" spans="1:22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25.91</v>
      </c>
      <c r="P682">
        <f t="shared" si="81"/>
        <v>150.65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U682">
        <f t="shared" si="86"/>
        <v>5</v>
      </c>
      <c r="V682">
        <f t="shared" si="87"/>
        <v>5</v>
      </c>
    </row>
    <row r="683" spans="1:22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0.04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U683">
        <f t="shared" si="86"/>
        <v>4</v>
      </c>
      <c r="V683">
        <f t="shared" si="87"/>
        <v>4</v>
      </c>
    </row>
    <row r="684" spans="1:22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0.11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42808.723634259259</v>
      </c>
      <c r="U684">
        <f t="shared" si="86"/>
        <v>4</v>
      </c>
      <c r="V684">
        <f t="shared" si="87"/>
        <v>4</v>
      </c>
    </row>
    <row r="685" spans="1:22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0.85</v>
      </c>
      <c r="P685">
        <f t="shared" si="81"/>
        <v>99.33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U685">
        <f t="shared" si="86"/>
        <v>6</v>
      </c>
      <c r="V685">
        <f t="shared" si="87"/>
        <v>6</v>
      </c>
    </row>
    <row r="686" spans="1:22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7.48</v>
      </c>
      <c r="P686">
        <f t="shared" si="81"/>
        <v>177.39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U686">
        <f t="shared" si="86"/>
        <v>5</v>
      </c>
      <c r="V686">
        <f t="shared" si="87"/>
        <v>5</v>
      </c>
    </row>
    <row r="687" spans="1:22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27.65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U687">
        <f t="shared" si="86"/>
        <v>6</v>
      </c>
      <c r="V687">
        <f t="shared" si="87"/>
        <v>6</v>
      </c>
    </row>
    <row r="688" spans="1:22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U688">
        <f t="shared" si="86"/>
        <v>4</v>
      </c>
      <c r="V688">
        <f t="shared" si="87"/>
        <v>4</v>
      </c>
    </row>
    <row r="689" spans="1:22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3.55</v>
      </c>
      <c r="P689">
        <f t="shared" si="81"/>
        <v>591.66999999999996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U689">
        <f t="shared" si="86"/>
        <v>9</v>
      </c>
      <c r="V689">
        <f t="shared" si="87"/>
        <v>9</v>
      </c>
    </row>
    <row r="690" spans="1:22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72.989999999999995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U690">
        <f t="shared" si="86"/>
        <v>4</v>
      </c>
      <c r="V690">
        <f t="shared" si="87"/>
        <v>4</v>
      </c>
    </row>
    <row r="691" spans="1:22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57.65</v>
      </c>
      <c r="P691">
        <f t="shared" si="81"/>
        <v>343.15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U691">
        <f t="shared" si="86"/>
        <v>5</v>
      </c>
      <c r="V691">
        <f t="shared" si="87"/>
        <v>5</v>
      </c>
    </row>
    <row r="692" spans="1:22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12.34</v>
      </c>
      <c r="P692">
        <f t="shared" si="81"/>
        <v>72.59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U692">
        <f t="shared" si="86"/>
        <v>6</v>
      </c>
      <c r="V692">
        <f t="shared" si="87"/>
        <v>6</v>
      </c>
    </row>
    <row r="693" spans="1:22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0.52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U693">
        <f t="shared" si="86"/>
        <v>4</v>
      </c>
      <c r="V693">
        <f t="shared" si="87"/>
        <v>4</v>
      </c>
    </row>
    <row r="694" spans="1:22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6.53</v>
      </c>
      <c r="P694">
        <f t="shared" si="81"/>
        <v>6.5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U694">
        <f t="shared" si="86"/>
        <v>4</v>
      </c>
      <c r="V694">
        <f t="shared" si="87"/>
        <v>4</v>
      </c>
    </row>
    <row r="695" spans="1:22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35.340000000000003</v>
      </c>
      <c r="P695">
        <f t="shared" si="81"/>
        <v>119.39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U695">
        <f t="shared" si="86"/>
        <v>4</v>
      </c>
      <c r="V695">
        <f t="shared" si="87"/>
        <v>4</v>
      </c>
    </row>
    <row r="696" spans="1:22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0.39</v>
      </c>
      <c r="P696">
        <f t="shared" si="81"/>
        <v>84.29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U696">
        <f t="shared" si="86"/>
        <v>4</v>
      </c>
      <c r="V696">
        <f t="shared" si="87"/>
        <v>4</v>
      </c>
    </row>
    <row r="697" spans="1:22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1.06</v>
      </c>
      <c r="P697">
        <f t="shared" si="81"/>
        <v>90.86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U697">
        <f t="shared" si="86"/>
        <v>4</v>
      </c>
      <c r="V697">
        <f t="shared" si="87"/>
        <v>4</v>
      </c>
    </row>
    <row r="698" spans="1:22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0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U698">
        <f t="shared" si="86"/>
        <v>4</v>
      </c>
      <c r="V698">
        <f t="shared" si="87"/>
        <v>4</v>
      </c>
    </row>
    <row r="699" spans="1:22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46.38</v>
      </c>
      <c r="P699">
        <f t="shared" si="81"/>
        <v>20.34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U699">
        <f t="shared" si="86"/>
        <v>2</v>
      </c>
      <c r="V699">
        <f t="shared" si="87"/>
        <v>2</v>
      </c>
    </row>
    <row r="700" spans="1:22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15.39</v>
      </c>
      <c r="P700">
        <f t="shared" si="81"/>
        <v>530.69000000000005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41866.931076388893</v>
      </c>
      <c r="T700" s="11">
        <f t="shared" si="85"/>
        <v>41900.083333333336</v>
      </c>
      <c r="U700">
        <f t="shared" si="86"/>
        <v>5</v>
      </c>
      <c r="V700">
        <f t="shared" si="87"/>
        <v>5</v>
      </c>
    </row>
    <row r="701" spans="1:22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82.42</v>
      </c>
      <c r="P701">
        <f t="shared" si="81"/>
        <v>120.39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U701">
        <f t="shared" si="86"/>
        <v>5</v>
      </c>
      <c r="V701">
        <f t="shared" si="87"/>
        <v>5</v>
      </c>
    </row>
    <row r="702" spans="1:22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2.69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U702">
        <f t="shared" si="86"/>
        <v>4</v>
      </c>
      <c r="V702">
        <f t="shared" si="87"/>
        <v>4</v>
      </c>
    </row>
    <row r="703" spans="1:22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26.6</v>
      </c>
      <c r="P703">
        <f t="shared" si="81"/>
        <v>291.33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U703">
        <f t="shared" si="86"/>
        <v>4</v>
      </c>
      <c r="V703">
        <f t="shared" si="87"/>
        <v>4</v>
      </c>
    </row>
    <row r="704" spans="1:22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30.81</v>
      </c>
      <c r="P704">
        <f t="shared" si="81"/>
        <v>124.92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42698.768368055556</v>
      </c>
      <c r="U704">
        <f t="shared" si="86"/>
        <v>4</v>
      </c>
      <c r="V704">
        <f t="shared" si="87"/>
        <v>4</v>
      </c>
    </row>
    <row r="705" spans="1:22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5.58</v>
      </c>
      <c r="P705">
        <f t="shared" si="81"/>
        <v>119.57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U705">
        <f t="shared" si="86"/>
        <v>8</v>
      </c>
      <c r="V705">
        <f t="shared" si="87"/>
        <v>8</v>
      </c>
    </row>
    <row r="706" spans="1:22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0.87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42726.192916666667</v>
      </c>
      <c r="T706" s="11">
        <f t="shared" si="85"/>
        <v>42786.192916666667</v>
      </c>
      <c r="U706">
        <f t="shared" si="86"/>
        <v>9</v>
      </c>
      <c r="V706">
        <f t="shared" si="87"/>
        <v>9</v>
      </c>
    </row>
    <row r="707" spans="1:22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ROUND(SUM((E707/D707)*100),2)</f>
        <v>0.98</v>
      </c>
      <c r="P707">
        <f t="shared" ref="P707:P770" si="89">ROUND(AVERAGE(E707/L707),2)</f>
        <v>195.4</v>
      </c>
      <c r="Q707" t="str">
        <f t="shared" ref="Q707:Q770" si="90">LEFT(N707,SEARCH("/",N707)-1)</f>
        <v>technology</v>
      </c>
      <c r="R707" t="str">
        <f t="shared" ref="R707:R770" si="91">RIGHT(N707,LEN(N707)-SEARCH("/",N707))</f>
        <v>wearables</v>
      </c>
      <c r="S707" s="11">
        <f t="shared" ref="S707:S770" si="92">(J707/86400)+DATE(1970,1,1)</f>
        <v>42726.491643518515</v>
      </c>
      <c r="T707" s="11">
        <f t="shared" ref="T707:T770" si="93">(I707/86400)+DATE(1970,1,1)</f>
        <v>42756.491643518515</v>
      </c>
      <c r="U707">
        <f t="shared" ref="U707:U770" si="94">ROUND(((T707-S707)/7),0)</f>
        <v>4</v>
      </c>
      <c r="V707">
        <f t="shared" ref="V707:V770" si="95">U707</f>
        <v>4</v>
      </c>
    </row>
    <row r="708" spans="1:22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U708">
        <f t="shared" si="94"/>
        <v>6</v>
      </c>
      <c r="V708">
        <f t="shared" si="95"/>
        <v>6</v>
      </c>
    </row>
    <row r="709" spans="1:22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78.930000000000007</v>
      </c>
      <c r="P709">
        <f t="shared" si="89"/>
        <v>117.7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U709">
        <f t="shared" si="94"/>
        <v>6</v>
      </c>
      <c r="V709">
        <f t="shared" si="95"/>
        <v>6</v>
      </c>
    </row>
    <row r="710" spans="1:22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22.09</v>
      </c>
      <c r="P710">
        <f t="shared" si="89"/>
        <v>23.95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U710">
        <f t="shared" si="94"/>
        <v>9</v>
      </c>
      <c r="V710">
        <f t="shared" si="95"/>
        <v>9</v>
      </c>
    </row>
    <row r="711" spans="1:22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0.41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U711">
        <f t="shared" si="94"/>
        <v>4</v>
      </c>
      <c r="V711">
        <f t="shared" si="95"/>
        <v>4</v>
      </c>
    </row>
    <row r="712" spans="1:22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U712">
        <f t="shared" si="94"/>
        <v>5</v>
      </c>
      <c r="V712">
        <f t="shared" si="95"/>
        <v>5</v>
      </c>
    </row>
    <row r="713" spans="1:22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33.79</v>
      </c>
      <c r="P713">
        <f t="shared" si="89"/>
        <v>99.97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U713">
        <f t="shared" si="94"/>
        <v>6</v>
      </c>
      <c r="V713">
        <f t="shared" si="95"/>
        <v>6</v>
      </c>
    </row>
    <row r="714" spans="1:22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0.22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42384.680925925924</v>
      </c>
      <c r="T714" s="11">
        <f t="shared" si="93"/>
        <v>42414.680925925924</v>
      </c>
      <c r="U714">
        <f t="shared" si="94"/>
        <v>4</v>
      </c>
      <c r="V714">
        <f t="shared" si="95"/>
        <v>4</v>
      </c>
    </row>
    <row r="715" spans="1:22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0.8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U715">
        <f t="shared" si="94"/>
        <v>4</v>
      </c>
      <c r="V715">
        <f t="shared" si="95"/>
        <v>4</v>
      </c>
    </row>
    <row r="716" spans="1:22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14.99</v>
      </c>
      <c r="P716">
        <f t="shared" si="89"/>
        <v>80.319999999999993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U716">
        <f t="shared" si="94"/>
        <v>9</v>
      </c>
      <c r="V716">
        <f t="shared" si="95"/>
        <v>9</v>
      </c>
    </row>
    <row r="717" spans="1:22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5.05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U717">
        <f t="shared" si="94"/>
        <v>6</v>
      </c>
      <c r="V717">
        <f t="shared" si="95"/>
        <v>6</v>
      </c>
    </row>
    <row r="718" spans="1:22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10.210000000000001</v>
      </c>
      <c r="P718">
        <f t="shared" si="89"/>
        <v>44.69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U718">
        <f t="shared" si="94"/>
        <v>5</v>
      </c>
      <c r="V718">
        <f t="shared" si="95"/>
        <v>5</v>
      </c>
    </row>
    <row r="719" spans="1:22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0.31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41857.854189814811</v>
      </c>
      <c r="T719" s="11">
        <f t="shared" si="93"/>
        <v>41887.854189814811</v>
      </c>
      <c r="U719">
        <f t="shared" si="94"/>
        <v>4</v>
      </c>
      <c r="V719">
        <f t="shared" si="95"/>
        <v>4</v>
      </c>
    </row>
    <row r="720" spans="1:22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0.75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U720">
        <f t="shared" si="94"/>
        <v>4</v>
      </c>
      <c r="V720">
        <f t="shared" si="95"/>
        <v>4</v>
      </c>
    </row>
    <row r="721" spans="1:22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1.29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U721">
        <f t="shared" si="94"/>
        <v>2</v>
      </c>
      <c r="V721">
        <f t="shared" si="95"/>
        <v>2</v>
      </c>
    </row>
    <row r="722" spans="1:22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143.94999999999999</v>
      </c>
      <c r="P722">
        <f t="shared" si="89"/>
        <v>66.709999999999994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40909.649201388893</v>
      </c>
      <c r="T722" s="11">
        <f t="shared" si="93"/>
        <v>40937.649201388893</v>
      </c>
      <c r="U722">
        <f t="shared" si="94"/>
        <v>4</v>
      </c>
      <c r="V722">
        <f t="shared" si="95"/>
        <v>4</v>
      </c>
    </row>
    <row r="723" spans="1:22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122.11</v>
      </c>
      <c r="P723">
        <f t="shared" si="89"/>
        <v>84.14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41807.571840277778</v>
      </c>
      <c r="T723" s="11">
        <f t="shared" si="93"/>
        <v>41852.571840277778</v>
      </c>
      <c r="U723">
        <f t="shared" si="94"/>
        <v>6</v>
      </c>
      <c r="V723">
        <f t="shared" si="95"/>
        <v>6</v>
      </c>
    </row>
    <row r="724" spans="1:22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132.02000000000001</v>
      </c>
      <c r="P724">
        <f t="shared" si="89"/>
        <v>215.73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40977.805300925924</v>
      </c>
      <c r="T724" s="11">
        <f t="shared" si="93"/>
        <v>41007.76363425926</v>
      </c>
      <c r="U724">
        <f t="shared" si="94"/>
        <v>4</v>
      </c>
      <c r="V724">
        <f t="shared" si="95"/>
        <v>4</v>
      </c>
    </row>
    <row r="725" spans="1:22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109.38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42184.81653935185</v>
      </c>
      <c r="T725" s="11">
        <f t="shared" si="93"/>
        <v>42215.165972222225</v>
      </c>
      <c r="U725">
        <f t="shared" si="94"/>
        <v>4</v>
      </c>
      <c r="V725">
        <f t="shared" si="95"/>
        <v>4</v>
      </c>
    </row>
    <row r="726" spans="1:22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105.47</v>
      </c>
      <c r="P726">
        <f t="shared" si="89"/>
        <v>51.63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40694.638460648144</v>
      </c>
      <c r="T726" s="11">
        <f t="shared" si="93"/>
        <v>40724.638460648144</v>
      </c>
      <c r="U726">
        <f t="shared" si="94"/>
        <v>4</v>
      </c>
      <c r="V726">
        <f t="shared" si="95"/>
        <v>4</v>
      </c>
    </row>
    <row r="727" spans="1:22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100.35</v>
      </c>
      <c r="P727">
        <f t="shared" si="89"/>
        <v>143.36000000000001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42321.626296296294</v>
      </c>
      <c r="T727" s="11">
        <f t="shared" si="93"/>
        <v>42351.626296296294</v>
      </c>
      <c r="U727">
        <f t="shared" si="94"/>
        <v>4</v>
      </c>
      <c r="V727">
        <f t="shared" si="95"/>
        <v>4</v>
      </c>
    </row>
    <row r="728" spans="1:22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101.4</v>
      </c>
      <c r="P728">
        <f t="shared" si="89"/>
        <v>72.430000000000007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41346.042673611111</v>
      </c>
      <c r="T728" s="11">
        <f t="shared" si="93"/>
        <v>41376.042673611111</v>
      </c>
      <c r="U728">
        <f t="shared" si="94"/>
        <v>4</v>
      </c>
      <c r="V728">
        <f t="shared" si="95"/>
        <v>4</v>
      </c>
    </row>
    <row r="729" spans="1:22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155.51</v>
      </c>
      <c r="P729">
        <f t="shared" si="89"/>
        <v>36.53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41247.020243055558</v>
      </c>
      <c r="T729" s="11">
        <f t="shared" si="93"/>
        <v>41288.888888888891</v>
      </c>
      <c r="U729">
        <f t="shared" si="94"/>
        <v>6</v>
      </c>
      <c r="V729">
        <f t="shared" si="95"/>
        <v>6</v>
      </c>
    </row>
    <row r="730" spans="1:22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105.57</v>
      </c>
      <c r="P730">
        <f t="shared" si="89"/>
        <v>60.9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40731.837465277778</v>
      </c>
      <c r="T730" s="11">
        <f t="shared" si="93"/>
        <v>40776.837465277778</v>
      </c>
      <c r="U730">
        <f t="shared" si="94"/>
        <v>6</v>
      </c>
      <c r="V730">
        <f t="shared" si="95"/>
        <v>6</v>
      </c>
    </row>
    <row r="731" spans="1:22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130.65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41111.185891203706</v>
      </c>
      <c r="T731" s="11">
        <f t="shared" si="93"/>
        <v>41171.185891203706</v>
      </c>
      <c r="U731">
        <f t="shared" si="94"/>
        <v>9</v>
      </c>
      <c r="V731">
        <f t="shared" si="95"/>
        <v>9</v>
      </c>
    </row>
    <row r="732" spans="1:22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132.19</v>
      </c>
      <c r="P732">
        <f t="shared" si="89"/>
        <v>99.77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40854.745266203703</v>
      </c>
      <c r="T732" s="11">
        <f t="shared" si="93"/>
        <v>40884.745266203703</v>
      </c>
      <c r="U732">
        <f t="shared" si="94"/>
        <v>4</v>
      </c>
      <c r="V732">
        <f t="shared" si="95"/>
        <v>4</v>
      </c>
    </row>
    <row r="733" spans="1:22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88.73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40879.795682870368</v>
      </c>
      <c r="T733" s="11">
        <f t="shared" si="93"/>
        <v>40930.25</v>
      </c>
      <c r="U733">
        <f t="shared" si="94"/>
        <v>7</v>
      </c>
      <c r="V733">
        <f t="shared" si="95"/>
        <v>7</v>
      </c>
    </row>
    <row r="734" spans="1:22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4.92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41486.424317129626</v>
      </c>
      <c r="T734" s="11">
        <f t="shared" si="93"/>
        <v>41546.424317129626</v>
      </c>
      <c r="U734">
        <f t="shared" si="94"/>
        <v>9</v>
      </c>
      <c r="V734">
        <f t="shared" si="95"/>
        <v>9</v>
      </c>
    </row>
    <row r="735" spans="1:22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120.48</v>
      </c>
      <c r="P735">
        <f t="shared" si="89"/>
        <v>17.82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41598.420046296298</v>
      </c>
      <c r="T735" s="11">
        <f t="shared" si="93"/>
        <v>41628.420046296298</v>
      </c>
      <c r="U735">
        <f t="shared" si="94"/>
        <v>4</v>
      </c>
      <c r="V735">
        <f t="shared" si="95"/>
        <v>4</v>
      </c>
    </row>
    <row r="736" spans="1:22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125.53</v>
      </c>
      <c r="P736">
        <f t="shared" si="89"/>
        <v>187.19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42102.164583333331</v>
      </c>
      <c r="T736" s="11">
        <f t="shared" si="93"/>
        <v>42133.208333333328</v>
      </c>
      <c r="U736">
        <f t="shared" si="94"/>
        <v>4</v>
      </c>
      <c r="V736">
        <f t="shared" si="95"/>
        <v>4</v>
      </c>
    </row>
    <row r="737" spans="1:22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114.41</v>
      </c>
      <c r="P737">
        <f t="shared" si="89"/>
        <v>234.81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41946.029467592591</v>
      </c>
      <c r="T737" s="11">
        <f t="shared" si="93"/>
        <v>41977.027083333334</v>
      </c>
      <c r="U737">
        <f t="shared" si="94"/>
        <v>4</v>
      </c>
      <c r="V737">
        <f t="shared" si="95"/>
        <v>4</v>
      </c>
    </row>
    <row r="738" spans="1:22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315.14</v>
      </c>
      <c r="P738">
        <f t="shared" si="89"/>
        <v>105.05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41579.734259259261</v>
      </c>
      <c r="T738" s="11">
        <f t="shared" si="93"/>
        <v>41599.207638888889</v>
      </c>
      <c r="U738">
        <f t="shared" si="94"/>
        <v>3</v>
      </c>
      <c r="V738">
        <f t="shared" si="95"/>
        <v>3</v>
      </c>
    </row>
    <row r="739" spans="1:22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122.4</v>
      </c>
      <c r="P739">
        <f t="shared" si="89"/>
        <v>56.67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41667.275312500002</v>
      </c>
      <c r="T739" s="11">
        <f t="shared" si="93"/>
        <v>41684.833333333336</v>
      </c>
      <c r="U739">
        <f t="shared" si="94"/>
        <v>3</v>
      </c>
      <c r="V739">
        <f t="shared" si="95"/>
        <v>3</v>
      </c>
    </row>
    <row r="740" spans="1:22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106.73</v>
      </c>
      <c r="P740">
        <f t="shared" si="89"/>
        <v>39.049999999999997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41943.604097222225</v>
      </c>
      <c r="T740" s="11">
        <f t="shared" si="93"/>
        <v>41974.207638888889</v>
      </c>
      <c r="U740">
        <f t="shared" si="94"/>
        <v>4</v>
      </c>
      <c r="V740">
        <f t="shared" si="95"/>
        <v>4</v>
      </c>
    </row>
    <row r="741" spans="1:22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158.33000000000001</v>
      </c>
      <c r="P741">
        <f t="shared" si="89"/>
        <v>68.349999999999994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41829.502650462964</v>
      </c>
      <c r="T741" s="11">
        <f t="shared" si="93"/>
        <v>41862.502650462964</v>
      </c>
      <c r="U741">
        <f t="shared" si="94"/>
        <v>5</v>
      </c>
      <c r="V741">
        <f t="shared" si="95"/>
        <v>5</v>
      </c>
    </row>
    <row r="742" spans="1:22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107.4</v>
      </c>
      <c r="P742">
        <f t="shared" si="89"/>
        <v>169.58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42162.146782407406</v>
      </c>
      <c r="T742" s="11">
        <f t="shared" si="93"/>
        <v>42176.146782407406</v>
      </c>
      <c r="U742">
        <f t="shared" si="94"/>
        <v>2</v>
      </c>
      <c r="V742">
        <f t="shared" si="95"/>
        <v>2</v>
      </c>
    </row>
    <row r="743" spans="1:22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102.26</v>
      </c>
      <c r="P743">
        <f t="shared" si="89"/>
        <v>141.41999999999999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41401.648217592592</v>
      </c>
      <c r="T743" s="11">
        <f t="shared" si="93"/>
        <v>41436.648217592592</v>
      </c>
      <c r="U743">
        <f t="shared" si="94"/>
        <v>5</v>
      </c>
      <c r="V743">
        <f t="shared" si="95"/>
        <v>5</v>
      </c>
    </row>
    <row r="744" spans="1:22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110.71</v>
      </c>
      <c r="P744">
        <f t="shared" si="89"/>
        <v>67.39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41689.917962962965</v>
      </c>
      <c r="T744" s="11">
        <f t="shared" si="93"/>
        <v>41719.876296296294</v>
      </c>
      <c r="U744">
        <f t="shared" si="94"/>
        <v>4</v>
      </c>
      <c r="V744">
        <f t="shared" si="95"/>
        <v>4</v>
      </c>
    </row>
    <row r="745" spans="1:22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54.27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40990.709317129629</v>
      </c>
      <c r="T745" s="11">
        <f t="shared" si="93"/>
        <v>41015.875</v>
      </c>
      <c r="U745">
        <f t="shared" si="94"/>
        <v>4</v>
      </c>
      <c r="V745">
        <f t="shared" si="95"/>
        <v>4</v>
      </c>
    </row>
    <row r="746" spans="1:22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102.32</v>
      </c>
      <c r="P746">
        <f t="shared" si="89"/>
        <v>82.52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41226.95721064815</v>
      </c>
      <c r="T746" s="11">
        <f t="shared" si="93"/>
        <v>41256.95721064815</v>
      </c>
      <c r="U746">
        <f t="shared" si="94"/>
        <v>4</v>
      </c>
      <c r="V746">
        <f t="shared" si="95"/>
        <v>4</v>
      </c>
    </row>
    <row r="747" spans="1:22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179.1</v>
      </c>
      <c r="P747">
        <f t="shared" si="89"/>
        <v>53.73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41367.572280092594</v>
      </c>
      <c r="T747" s="11">
        <f t="shared" si="93"/>
        <v>41397.572280092594</v>
      </c>
      <c r="U747">
        <f t="shared" si="94"/>
        <v>4</v>
      </c>
      <c r="V747">
        <f t="shared" si="95"/>
        <v>4</v>
      </c>
    </row>
    <row r="748" spans="1:22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111.08</v>
      </c>
      <c r="P748">
        <f t="shared" si="89"/>
        <v>34.21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41157.042928240742</v>
      </c>
      <c r="T748" s="11">
        <f t="shared" si="93"/>
        <v>41175.165972222225</v>
      </c>
      <c r="U748">
        <f t="shared" si="94"/>
        <v>3</v>
      </c>
      <c r="V748">
        <f t="shared" si="95"/>
        <v>3</v>
      </c>
    </row>
    <row r="749" spans="1:22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100.04</v>
      </c>
      <c r="P749">
        <f t="shared" si="89"/>
        <v>127.33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41988.548831018517</v>
      </c>
      <c r="T749" s="11">
        <f t="shared" si="93"/>
        <v>42019.454166666663</v>
      </c>
      <c r="U749">
        <f t="shared" si="94"/>
        <v>4</v>
      </c>
      <c r="V749">
        <f t="shared" si="95"/>
        <v>4</v>
      </c>
    </row>
    <row r="750" spans="1:22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100.25</v>
      </c>
      <c r="P750">
        <f t="shared" si="89"/>
        <v>45.57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41831.846828703703</v>
      </c>
      <c r="T750" s="11">
        <f t="shared" si="93"/>
        <v>41861.846828703703</v>
      </c>
      <c r="U750">
        <f t="shared" si="94"/>
        <v>4</v>
      </c>
      <c r="V750">
        <f t="shared" si="95"/>
        <v>4</v>
      </c>
    </row>
    <row r="751" spans="1:22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105.56</v>
      </c>
      <c r="P751">
        <f t="shared" si="89"/>
        <v>95.96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42733.94131944445</v>
      </c>
      <c r="T751" s="11">
        <f t="shared" si="93"/>
        <v>42763.94131944445</v>
      </c>
      <c r="U751">
        <f t="shared" si="94"/>
        <v>4</v>
      </c>
      <c r="V751">
        <f t="shared" si="95"/>
        <v>4</v>
      </c>
    </row>
    <row r="752" spans="1:22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102.59</v>
      </c>
      <c r="P752">
        <f t="shared" si="89"/>
        <v>77.27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41299.878148148149</v>
      </c>
      <c r="T752" s="11">
        <f t="shared" si="93"/>
        <v>41329.878148148149</v>
      </c>
      <c r="U752">
        <f t="shared" si="94"/>
        <v>4</v>
      </c>
      <c r="V752">
        <f t="shared" si="95"/>
        <v>4</v>
      </c>
    </row>
    <row r="753" spans="1:22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118.5</v>
      </c>
      <c r="P753">
        <f t="shared" si="89"/>
        <v>57.34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40713.630497685182</v>
      </c>
      <c r="T753" s="11">
        <f t="shared" si="93"/>
        <v>40759.630497685182</v>
      </c>
      <c r="U753">
        <f t="shared" si="94"/>
        <v>7</v>
      </c>
      <c r="V753">
        <f t="shared" si="95"/>
        <v>7</v>
      </c>
    </row>
    <row r="754" spans="1:22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111.7</v>
      </c>
      <c r="P754">
        <f t="shared" si="89"/>
        <v>53.19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42639.421493055561</v>
      </c>
      <c r="T754" s="11">
        <f t="shared" si="93"/>
        <v>42659.458333333328</v>
      </c>
      <c r="U754">
        <f t="shared" si="94"/>
        <v>3</v>
      </c>
      <c r="V754">
        <f t="shared" si="95"/>
        <v>3</v>
      </c>
    </row>
    <row r="755" spans="1:22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492.31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42019.590173611112</v>
      </c>
      <c r="T755" s="11">
        <f t="shared" si="93"/>
        <v>42049.590173611112</v>
      </c>
      <c r="U755">
        <f t="shared" si="94"/>
        <v>4</v>
      </c>
      <c r="V755">
        <f t="shared" si="95"/>
        <v>4</v>
      </c>
    </row>
    <row r="756" spans="1:22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103.75</v>
      </c>
      <c r="P756">
        <f t="shared" si="89"/>
        <v>42.35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41249.749085648145</v>
      </c>
      <c r="T756" s="11">
        <f t="shared" si="93"/>
        <v>41279.749085648145</v>
      </c>
      <c r="U756">
        <f t="shared" si="94"/>
        <v>4</v>
      </c>
      <c r="V756">
        <f t="shared" si="95"/>
        <v>4</v>
      </c>
    </row>
    <row r="757" spans="1:22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101.91</v>
      </c>
      <c r="P757">
        <f t="shared" si="89"/>
        <v>37.47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41383.605057870373</v>
      </c>
      <c r="T757" s="11">
        <f t="shared" si="93"/>
        <v>41414.02847222222</v>
      </c>
      <c r="U757">
        <f t="shared" si="94"/>
        <v>4</v>
      </c>
      <c r="V757">
        <f t="shared" si="95"/>
        <v>4</v>
      </c>
    </row>
    <row r="758" spans="1:22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117.71</v>
      </c>
      <c r="P758">
        <f t="shared" si="89"/>
        <v>37.450000000000003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40590.766886574071</v>
      </c>
      <c r="T758" s="11">
        <f t="shared" si="93"/>
        <v>40651.725219907406</v>
      </c>
      <c r="U758">
        <f t="shared" si="94"/>
        <v>9</v>
      </c>
      <c r="V758">
        <f t="shared" si="95"/>
        <v>9</v>
      </c>
    </row>
    <row r="759" spans="1:22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33.06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41235.054560185185</v>
      </c>
      <c r="T759" s="11">
        <f t="shared" si="93"/>
        <v>41249.054560185185</v>
      </c>
      <c r="U759">
        <f t="shared" si="94"/>
        <v>2</v>
      </c>
      <c r="V759">
        <f t="shared" si="95"/>
        <v>2</v>
      </c>
    </row>
    <row r="760" spans="1:22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134.21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40429.836435185185</v>
      </c>
      <c r="T760" s="11">
        <f t="shared" si="93"/>
        <v>40459.836435185185</v>
      </c>
      <c r="U760">
        <f t="shared" si="94"/>
        <v>4</v>
      </c>
      <c r="V760">
        <f t="shared" si="95"/>
        <v>4</v>
      </c>
    </row>
    <row r="761" spans="1:22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101.92</v>
      </c>
      <c r="P761">
        <f t="shared" si="89"/>
        <v>51.47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41789.330312500002</v>
      </c>
      <c r="T761" s="11">
        <f t="shared" si="93"/>
        <v>41829.330312500002</v>
      </c>
      <c r="U761">
        <f t="shared" si="94"/>
        <v>6</v>
      </c>
      <c r="V761">
        <f t="shared" si="95"/>
        <v>6</v>
      </c>
    </row>
    <row r="762" spans="1:22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42700.805706018524</v>
      </c>
      <c r="U762">
        <f t="shared" si="94"/>
        <v>4</v>
      </c>
      <c r="V762">
        <f t="shared" si="95"/>
        <v>4</v>
      </c>
    </row>
    <row r="763" spans="1:22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4.7</v>
      </c>
      <c r="P763">
        <f t="shared" si="89"/>
        <v>39.17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U763">
        <f t="shared" si="94"/>
        <v>4</v>
      </c>
      <c r="V763">
        <f t="shared" si="95"/>
        <v>4</v>
      </c>
    </row>
    <row r="764" spans="1:22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U764">
        <f t="shared" si="94"/>
        <v>2</v>
      </c>
      <c r="V764">
        <f t="shared" si="95"/>
        <v>2</v>
      </c>
    </row>
    <row r="765" spans="1:22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0.12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41471.446851851855</v>
      </c>
      <c r="T765" s="11">
        <f t="shared" si="93"/>
        <v>41501.446851851855</v>
      </c>
      <c r="U765">
        <f t="shared" si="94"/>
        <v>4</v>
      </c>
      <c r="V765">
        <f t="shared" si="95"/>
        <v>4</v>
      </c>
    </row>
    <row r="766" spans="1:22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U766">
        <f t="shared" si="94"/>
        <v>4</v>
      </c>
      <c r="V766">
        <f t="shared" si="95"/>
        <v>4</v>
      </c>
    </row>
    <row r="767" spans="1:22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36.01</v>
      </c>
      <c r="P767">
        <f t="shared" si="89"/>
        <v>57.3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U767">
        <f t="shared" si="94"/>
        <v>4</v>
      </c>
      <c r="V767">
        <f t="shared" si="95"/>
        <v>4</v>
      </c>
    </row>
    <row r="768" spans="1:22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U768">
        <f t="shared" si="94"/>
        <v>4</v>
      </c>
      <c r="V768">
        <f t="shared" si="95"/>
        <v>4</v>
      </c>
    </row>
    <row r="769" spans="1:22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3.54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U769">
        <f t="shared" si="94"/>
        <v>4</v>
      </c>
      <c r="V769">
        <f t="shared" si="95"/>
        <v>4</v>
      </c>
    </row>
    <row r="770" spans="1:22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1">
        <f t="shared" si="92"/>
        <v>41594.207060185188</v>
      </c>
      <c r="T770" s="11">
        <f t="shared" si="93"/>
        <v>41624.207060185188</v>
      </c>
      <c r="U770">
        <f t="shared" si="94"/>
        <v>4</v>
      </c>
      <c r="V770">
        <f t="shared" si="95"/>
        <v>4</v>
      </c>
    </row>
    <row r="771" spans="1:22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ROUND(SUM((E771/D771)*100),2)</f>
        <v>41.4</v>
      </c>
      <c r="P771">
        <f t="shared" ref="P771:P834" si="97">ROUND(AVERAGE(E771/L771),2)</f>
        <v>31.85</v>
      </c>
      <c r="Q771" t="str">
        <f t="shared" ref="Q771:Q834" si="98">LEFT(N771,SEARCH("/",N771)-1)</f>
        <v>publishing</v>
      </c>
      <c r="R771" t="str">
        <f t="shared" ref="R771:R834" si="99">RIGHT(N771,LEN(N771)-SEARCH("/",N771))</f>
        <v>fiction</v>
      </c>
      <c r="S771" s="11">
        <f t="shared" ref="S771:S834" si="100">(J771/86400)+DATE(1970,1,1)</f>
        <v>41604.996458333335</v>
      </c>
      <c r="T771" s="11">
        <f t="shared" ref="T771:T834" si="101">(I771/86400)+DATE(1970,1,1)</f>
        <v>41634.996458333335</v>
      </c>
      <c r="U771">
        <f t="shared" ref="U771:U834" si="102">ROUND(((T771-S771)/7),0)</f>
        <v>4</v>
      </c>
      <c r="V771">
        <f t="shared" ref="V771:V834" si="103">U771</f>
        <v>4</v>
      </c>
    </row>
    <row r="772" spans="1:22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</v>
      </c>
      <c r="T772" s="11">
        <f t="shared" si="101"/>
        <v>41329.9996412037</v>
      </c>
      <c r="U772">
        <f t="shared" si="102"/>
        <v>6</v>
      </c>
      <c r="V772">
        <f t="shared" si="103"/>
        <v>6</v>
      </c>
    </row>
    <row r="773" spans="1:22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0.03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U773">
        <f t="shared" si="102"/>
        <v>7</v>
      </c>
      <c r="V773">
        <f t="shared" si="103"/>
        <v>7</v>
      </c>
    </row>
    <row r="774" spans="1:22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3.33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U774">
        <f t="shared" si="102"/>
        <v>7</v>
      </c>
      <c r="V774">
        <f t="shared" si="103"/>
        <v>7</v>
      </c>
    </row>
    <row r="775" spans="1:22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0.85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42100.735937500001</v>
      </c>
      <c r="T775" s="11">
        <f t="shared" si="101"/>
        <v>42134.959027777775</v>
      </c>
      <c r="U775">
        <f t="shared" si="102"/>
        <v>5</v>
      </c>
      <c r="V775">
        <f t="shared" si="103"/>
        <v>5</v>
      </c>
    </row>
    <row r="776" spans="1:22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70.2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U776">
        <f t="shared" si="102"/>
        <v>4</v>
      </c>
      <c r="V776">
        <f t="shared" si="103"/>
        <v>4</v>
      </c>
    </row>
    <row r="777" spans="1:22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1.7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U777">
        <f t="shared" si="102"/>
        <v>4</v>
      </c>
      <c r="V777">
        <f t="shared" si="103"/>
        <v>4</v>
      </c>
    </row>
    <row r="778" spans="1:22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51.4</v>
      </c>
      <c r="P778">
        <f t="shared" si="97"/>
        <v>63.12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U778">
        <f t="shared" si="102"/>
        <v>5</v>
      </c>
      <c r="V778">
        <f t="shared" si="103"/>
        <v>5</v>
      </c>
    </row>
    <row r="779" spans="1:22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0.7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U779">
        <f t="shared" si="102"/>
        <v>4</v>
      </c>
      <c r="V779">
        <f t="shared" si="103"/>
        <v>4</v>
      </c>
    </row>
    <row r="780" spans="1:22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0.4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U780">
        <f t="shared" si="102"/>
        <v>4</v>
      </c>
      <c r="V780">
        <f t="shared" si="103"/>
        <v>4</v>
      </c>
    </row>
    <row r="781" spans="1:22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2.67</v>
      </c>
      <c r="P781">
        <f t="shared" si="97"/>
        <v>66.67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U781">
        <f t="shared" si="102"/>
        <v>4</v>
      </c>
      <c r="V781">
        <f t="shared" si="103"/>
        <v>4</v>
      </c>
    </row>
    <row r="782" spans="1:22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38.520000000000003</v>
      </c>
      <c r="Q782" t="str">
        <f t="shared" si="98"/>
        <v>music</v>
      </c>
      <c r="R782" t="str">
        <f t="shared" si="99"/>
        <v>rock</v>
      </c>
      <c r="S782" s="11">
        <f t="shared" si="100"/>
        <v>40636.673900462964</v>
      </c>
      <c r="T782" s="11">
        <f t="shared" si="101"/>
        <v>40666.673900462964</v>
      </c>
      <c r="U782">
        <f t="shared" si="102"/>
        <v>4</v>
      </c>
      <c r="V782">
        <f t="shared" si="103"/>
        <v>4</v>
      </c>
    </row>
    <row r="783" spans="1:22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133.15</v>
      </c>
      <c r="P783">
        <f t="shared" si="97"/>
        <v>42.61</v>
      </c>
      <c r="Q783" t="str">
        <f t="shared" si="98"/>
        <v>music</v>
      </c>
      <c r="R783" t="str">
        <f t="shared" si="99"/>
        <v>rock</v>
      </c>
      <c r="S783" s="11">
        <f t="shared" si="100"/>
        <v>41403.000856481478</v>
      </c>
      <c r="T783" s="11">
        <f t="shared" si="101"/>
        <v>41433.000856481478</v>
      </c>
      <c r="U783">
        <f t="shared" si="102"/>
        <v>4</v>
      </c>
      <c r="V783">
        <f t="shared" si="103"/>
        <v>4</v>
      </c>
    </row>
    <row r="784" spans="1:22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41116.758125</v>
      </c>
      <c r="T784" s="11">
        <f t="shared" si="101"/>
        <v>41146.758125</v>
      </c>
      <c r="U784">
        <f t="shared" si="102"/>
        <v>4</v>
      </c>
      <c r="V784">
        <f t="shared" si="103"/>
        <v>4</v>
      </c>
    </row>
    <row r="785" spans="1:22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148.13</v>
      </c>
      <c r="P785">
        <f t="shared" si="97"/>
        <v>63.49</v>
      </c>
      <c r="Q785" t="str">
        <f t="shared" si="98"/>
        <v>music</v>
      </c>
      <c r="R785" t="str">
        <f t="shared" si="99"/>
        <v>rock</v>
      </c>
      <c r="S785" s="11">
        <f t="shared" si="100"/>
        <v>40987.773715277777</v>
      </c>
      <c r="T785" s="11">
        <f t="shared" si="101"/>
        <v>41026.916666666664</v>
      </c>
      <c r="U785">
        <f t="shared" si="102"/>
        <v>6</v>
      </c>
      <c r="V785">
        <f t="shared" si="103"/>
        <v>6</v>
      </c>
    </row>
    <row r="786" spans="1:22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102.5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41675.149525462963</v>
      </c>
      <c r="T786" s="11">
        <f t="shared" si="101"/>
        <v>41715.107858796298</v>
      </c>
      <c r="U786">
        <f t="shared" si="102"/>
        <v>6</v>
      </c>
      <c r="V786">
        <f t="shared" si="103"/>
        <v>6</v>
      </c>
    </row>
    <row r="787" spans="1:22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180.63</v>
      </c>
      <c r="P787">
        <f t="shared" si="97"/>
        <v>31.14</v>
      </c>
      <c r="Q787" t="str">
        <f t="shared" si="98"/>
        <v>music</v>
      </c>
      <c r="R787" t="str">
        <f t="shared" si="99"/>
        <v>rock</v>
      </c>
      <c r="S787" s="11">
        <f t="shared" si="100"/>
        <v>41303.593923611115</v>
      </c>
      <c r="T787" s="11">
        <f t="shared" si="101"/>
        <v>41333.593923611115</v>
      </c>
      <c r="U787">
        <f t="shared" si="102"/>
        <v>4</v>
      </c>
      <c r="V787">
        <f t="shared" si="103"/>
        <v>4</v>
      </c>
    </row>
    <row r="788" spans="1:22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142.80000000000001</v>
      </c>
      <c r="P788">
        <f t="shared" si="97"/>
        <v>162.27000000000001</v>
      </c>
      <c r="Q788" t="str">
        <f t="shared" si="98"/>
        <v>music</v>
      </c>
      <c r="R788" t="str">
        <f t="shared" si="99"/>
        <v>rock</v>
      </c>
      <c r="S788" s="11">
        <f t="shared" si="100"/>
        <v>40983.055949074071</v>
      </c>
      <c r="T788" s="11">
        <f t="shared" si="101"/>
        <v>41040.657638888893</v>
      </c>
      <c r="U788">
        <f t="shared" si="102"/>
        <v>8</v>
      </c>
      <c r="V788">
        <f t="shared" si="103"/>
        <v>8</v>
      </c>
    </row>
    <row r="789" spans="1:22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114.17</v>
      </c>
      <c r="P789">
        <f t="shared" si="97"/>
        <v>80.59</v>
      </c>
      <c r="Q789" t="str">
        <f t="shared" si="98"/>
        <v>music</v>
      </c>
      <c r="R789" t="str">
        <f t="shared" si="99"/>
        <v>rock</v>
      </c>
      <c r="S789" s="11">
        <f t="shared" si="100"/>
        <v>41549.627615740741</v>
      </c>
      <c r="T789" s="11">
        <f t="shared" si="101"/>
        <v>41579.627615740741</v>
      </c>
      <c r="U789">
        <f t="shared" si="102"/>
        <v>4</v>
      </c>
      <c r="V789">
        <f t="shared" si="103"/>
        <v>4</v>
      </c>
    </row>
    <row r="790" spans="1:22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203.51</v>
      </c>
      <c r="P790">
        <f t="shared" si="97"/>
        <v>59.85</v>
      </c>
      <c r="Q790" t="str">
        <f t="shared" si="98"/>
        <v>music</v>
      </c>
      <c r="R790" t="str">
        <f t="shared" si="99"/>
        <v>rock</v>
      </c>
      <c r="S790" s="11">
        <f t="shared" si="100"/>
        <v>41059.006805555553</v>
      </c>
      <c r="T790" s="11">
        <f t="shared" si="101"/>
        <v>41097.165972222225</v>
      </c>
      <c r="U790">
        <f t="shared" si="102"/>
        <v>5</v>
      </c>
      <c r="V790">
        <f t="shared" si="103"/>
        <v>5</v>
      </c>
    </row>
    <row r="791" spans="1:22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109.41</v>
      </c>
      <c r="P791">
        <f t="shared" si="97"/>
        <v>132.86000000000001</v>
      </c>
      <c r="Q791" t="str">
        <f t="shared" si="98"/>
        <v>music</v>
      </c>
      <c r="R791" t="str">
        <f t="shared" si="99"/>
        <v>rock</v>
      </c>
      <c r="S791" s="11">
        <f t="shared" si="100"/>
        <v>41277.186111111107</v>
      </c>
      <c r="T791" s="11">
        <f t="shared" si="101"/>
        <v>41295.332638888889</v>
      </c>
      <c r="U791">
        <f t="shared" si="102"/>
        <v>3</v>
      </c>
      <c r="V791">
        <f t="shared" si="103"/>
        <v>3</v>
      </c>
    </row>
    <row r="792" spans="1:22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144.37</v>
      </c>
      <c r="P792">
        <f t="shared" si="97"/>
        <v>92.55</v>
      </c>
      <c r="Q792" t="str">
        <f t="shared" si="98"/>
        <v>music</v>
      </c>
      <c r="R792" t="str">
        <f t="shared" si="99"/>
        <v>rock</v>
      </c>
      <c r="S792" s="11">
        <f t="shared" si="100"/>
        <v>41276.047905092593</v>
      </c>
      <c r="T792" s="11">
        <f t="shared" si="101"/>
        <v>41306.047905092593</v>
      </c>
      <c r="U792">
        <f t="shared" si="102"/>
        <v>4</v>
      </c>
      <c r="V792">
        <f t="shared" si="103"/>
        <v>4</v>
      </c>
    </row>
    <row r="793" spans="1:22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103.87</v>
      </c>
      <c r="P793">
        <f t="shared" si="97"/>
        <v>60.86</v>
      </c>
      <c r="Q793" t="str">
        <f t="shared" si="98"/>
        <v>music</v>
      </c>
      <c r="R793" t="str">
        <f t="shared" si="99"/>
        <v>rock</v>
      </c>
      <c r="S793" s="11">
        <f t="shared" si="100"/>
        <v>41557.780624999999</v>
      </c>
      <c r="T793" s="11">
        <f t="shared" si="101"/>
        <v>41591.249305555553</v>
      </c>
      <c r="U793">
        <f t="shared" si="102"/>
        <v>5</v>
      </c>
      <c r="V793">
        <f t="shared" si="103"/>
        <v>5</v>
      </c>
    </row>
    <row r="794" spans="1:22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100.44</v>
      </c>
      <c r="P794">
        <f t="shared" si="97"/>
        <v>41.85</v>
      </c>
      <c r="Q794" t="str">
        <f t="shared" si="98"/>
        <v>music</v>
      </c>
      <c r="R794" t="str">
        <f t="shared" si="99"/>
        <v>rock</v>
      </c>
      <c r="S794" s="11">
        <f t="shared" si="100"/>
        <v>41555.87364583333</v>
      </c>
      <c r="T794" s="11">
        <f t="shared" si="101"/>
        <v>41585.915312500001</v>
      </c>
      <c r="U794">
        <f t="shared" si="102"/>
        <v>4</v>
      </c>
      <c r="V794">
        <f t="shared" si="103"/>
        <v>4</v>
      </c>
    </row>
    <row r="795" spans="1:22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102.78</v>
      </c>
      <c r="P795">
        <f t="shared" si="97"/>
        <v>88.33</v>
      </c>
      <c r="Q795" t="str">
        <f t="shared" si="98"/>
        <v>music</v>
      </c>
      <c r="R795" t="str">
        <f t="shared" si="99"/>
        <v>rock</v>
      </c>
      <c r="S795" s="11">
        <f t="shared" si="100"/>
        <v>41442.741249999999</v>
      </c>
      <c r="T795" s="11">
        <f t="shared" si="101"/>
        <v>41458.207638888889</v>
      </c>
      <c r="U795">
        <f t="shared" si="102"/>
        <v>2</v>
      </c>
      <c r="V795">
        <f t="shared" si="103"/>
        <v>2</v>
      </c>
    </row>
    <row r="796" spans="1:22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105.31</v>
      </c>
      <c r="P796">
        <f t="shared" si="97"/>
        <v>158.96</v>
      </c>
      <c r="Q796" t="str">
        <f t="shared" si="98"/>
        <v>music</v>
      </c>
      <c r="R796" t="str">
        <f t="shared" si="99"/>
        <v>rock</v>
      </c>
      <c r="S796" s="11">
        <f t="shared" si="100"/>
        <v>40736.115011574075</v>
      </c>
      <c r="T796" s="11">
        <f t="shared" si="101"/>
        <v>40791.712500000001</v>
      </c>
      <c r="U796">
        <f t="shared" si="102"/>
        <v>8</v>
      </c>
      <c r="V796">
        <f t="shared" si="103"/>
        <v>8</v>
      </c>
    </row>
    <row r="797" spans="1:22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111.79</v>
      </c>
      <c r="P797">
        <f t="shared" si="97"/>
        <v>85.05</v>
      </c>
      <c r="Q797" t="str">
        <f t="shared" si="98"/>
        <v>music</v>
      </c>
      <c r="R797" t="str">
        <f t="shared" si="99"/>
        <v>rock</v>
      </c>
      <c r="S797" s="11">
        <f t="shared" si="100"/>
        <v>40963.613032407404</v>
      </c>
      <c r="T797" s="11">
        <f t="shared" si="101"/>
        <v>41006.207638888889</v>
      </c>
      <c r="U797">
        <f t="shared" si="102"/>
        <v>6</v>
      </c>
      <c r="V797">
        <f t="shared" si="103"/>
        <v>6</v>
      </c>
    </row>
    <row r="798" spans="1:22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101.35</v>
      </c>
      <c r="P798">
        <f t="shared" si="97"/>
        <v>112.61</v>
      </c>
      <c r="Q798" t="str">
        <f t="shared" si="98"/>
        <v>music</v>
      </c>
      <c r="R798" t="str">
        <f t="shared" si="99"/>
        <v>rock</v>
      </c>
      <c r="S798" s="11">
        <f t="shared" si="100"/>
        <v>41502.882928240739</v>
      </c>
      <c r="T798" s="11">
        <f t="shared" si="101"/>
        <v>41532.881944444445</v>
      </c>
      <c r="U798">
        <f t="shared" si="102"/>
        <v>4</v>
      </c>
      <c r="V798">
        <f t="shared" si="103"/>
        <v>4</v>
      </c>
    </row>
    <row r="799" spans="1:22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107.53</v>
      </c>
      <c r="P799">
        <f t="shared" si="97"/>
        <v>45.44</v>
      </c>
      <c r="Q799" t="str">
        <f t="shared" si="98"/>
        <v>music</v>
      </c>
      <c r="R799" t="str">
        <f t="shared" si="99"/>
        <v>rock</v>
      </c>
      <c r="S799" s="11">
        <f t="shared" si="100"/>
        <v>40996.994074074071</v>
      </c>
      <c r="T799" s="11">
        <f t="shared" si="101"/>
        <v>41028.166666666664</v>
      </c>
      <c r="U799">
        <f t="shared" si="102"/>
        <v>4</v>
      </c>
      <c r="V799">
        <f t="shared" si="103"/>
        <v>4</v>
      </c>
    </row>
    <row r="800" spans="1:22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114.89</v>
      </c>
      <c r="P800">
        <f t="shared" si="97"/>
        <v>46.22</v>
      </c>
      <c r="Q800" t="str">
        <f t="shared" si="98"/>
        <v>music</v>
      </c>
      <c r="R800" t="str">
        <f t="shared" si="99"/>
        <v>rock</v>
      </c>
      <c r="S800" s="11">
        <f t="shared" si="100"/>
        <v>41882.590127314819</v>
      </c>
      <c r="T800" s="11">
        <f t="shared" si="101"/>
        <v>41912.590127314819</v>
      </c>
      <c r="U800">
        <f t="shared" si="102"/>
        <v>4</v>
      </c>
      <c r="V800">
        <f t="shared" si="103"/>
        <v>4</v>
      </c>
    </row>
    <row r="801" spans="1:22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100.02</v>
      </c>
      <c r="P801">
        <f t="shared" si="97"/>
        <v>178.61</v>
      </c>
      <c r="Q801" t="str">
        <f t="shared" si="98"/>
        <v>music</v>
      </c>
      <c r="R801" t="str">
        <f t="shared" si="99"/>
        <v>rock</v>
      </c>
      <c r="S801" s="11">
        <f t="shared" si="100"/>
        <v>40996.667199074072</v>
      </c>
      <c r="T801" s="11">
        <f t="shared" si="101"/>
        <v>41026.667199074072</v>
      </c>
      <c r="U801">
        <f t="shared" si="102"/>
        <v>4</v>
      </c>
      <c r="V801">
        <f t="shared" si="103"/>
        <v>4</v>
      </c>
    </row>
    <row r="802" spans="1:22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152.13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41863.433495370373</v>
      </c>
      <c r="T802" s="11">
        <f t="shared" si="101"/>
        <v>41893.433495370373</v>
      </c>
      <c r="U802">
        <f t="shared" si="102"/>
        <v>4</v>
      </c>
      <c r="V802">
        <f t="shared" si="103"/>
        <v>4</v>
      </c>
    </row>
    <row r="803" spans="1:22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111.52</v>
      </c>
      <c r="P803">
        <f t="shared" si="97"/>
        <v>43.73</v>
      </c>
      <c r="Q803" t="str">
        <f t="shared" si="98"/>
        <v>music</v>
      </c>
      <c r="R803" t="str">
        <f t="shared" si="99"/>
        <v>rock</v>
      </c>
      <c r="S803" s="11">
        <f t="shared" si="100"/>
        <v>40695.795370370368</v>
      </c>
      <c r="T803" s="11">
        <f t="shared" si="101"/>
        <v>40725.795370370368</v>
      </c>
      <c r="U803">
        <f t="shared" si="102"/>
        <v>4</v>
      </c>
      <c r="V803">
        <f t="shared" si="103"/>
        <v>4</v>
      </c>
    </row>
    <row r="804" spans="1:22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101.33</v>
      </c>
      <c r="P804">
        <f t="shared" si="97"/>
        <v>81.069999999999993</v>
      </c>
      <c r="Q804" t="str">
        <f t="shared" si="98"/>
        <v>music</v>
      </c>
      <c r="R804" t="str">
        <f t="shared" si="99"/>
        <v>rock</v>
      </c>
      <c r="S804" s="11">
        <f t="shared" si="100"/>
        <v>41123.022268518514</v>
      </c>
      <c r="T804" s="11">
        <f t="shared" si="101"/>
        <v>41169.170138888891</v>
      </c>
      <c r="U804">
        <f t="shared" si="102"/>
        <v>7</v>
      </c>
      <c r="V804">
        <f t="shared" si="103"/>
        <v>7</v>
      </c>
    </row>
    <row r="805" spans="1:22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123.26</v>
      </c>
      <c r="P805">
        <f t="shared" si="97"/>
        <v>74.61</v>
      </c>
      <c r="Q805" t="str">
        <f t="shared" si="98"/>
        <v>music</v>
      </c>
      <c r="R805" t="str">
        <f t="shared" si="99"/>
        <v>rock</v>
      </c>
      <c r="S805" s="11">
        <f t="shared" si="100"/>
        <v>40665.949976851851</v>
      </c>
      <c r="T805" s="11">
        <f t="shared" si="101"/>
        <v>40692.041666666664</v>
      </c>
      <c r="U805">
        <f t="shared" si="102"/>
        <v>4</v>
      </c>
      <c r="V805">
        <f t="shared" si="103"/>
        <v>4</v>
      </c>
    </row>
    <row r="806" spans="1:22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305.56</v>
      </c>
      <c r="Q806" t="str">
        <f t="shared" si="98"/>
        <v>music</v>
      </c>
      <c r="R806" t="str">
        <f t="shared" si="99"/>
        <v>rock</v>
      </c>
      <c r="S806" s="11">
        <f t="shared" si="100"/>
        <v>40730.105624999997</v>
      </c>
      <c r="T806" s="11">
        <f t="shared" si="101"/>
        <v>40747.165972222225</v>
      </c>
      <c r="U806">
        <f t="shared" si="102"/>
        <v>2</v>
      </c>
      <c r="V806">
        <f t="shared" si="103"/>
        <v>2</v>
      </c>
    </row>
    <row r="807" spans="1:22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58.33</v>
      </c>
      <c r="Q807" t="str">
        <f t="shared" si="98"/>
        <v>music</v>
      </c>
      <c r="R807" t="str">
        <f t="shared" si="99"/>
        <v>rock</v>
      </c>
      <c r="S807" s="11">
        <f t="shared" si="100"/>
        <v>40690.823055555556</v>
      </c>
      <c r="T807" s="11">
        <f t="shared" si="101"/>
        <v>40740.958333333336</v>
      </c>
      <c r="U807">
        <f t="shared" si="102"/>
        <v>7</v>
      </c>
      <c r="V807">
        <f t="shared" si="103"/>
        <v>7</v>
      </c>
    </row>
    <row r="808" spans="1:22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104.44</v>
      </c>
      <c r="P808">
        <f t="shared" si="97"/>
        <v>117.68</v>
      </c>
      <c r="Q808" t="str">
        <f t="shared" si="98"/>
        <v>music</v>
      </c>
      <c r="R808" t="str">
        <f t="shared" si="99"/>
        <v>rock</v>
      </c>
      <c r="S808" s="11">
        <f t="shared" si="100"/>
        <v>40763.691423611112</v>
      </c>
      <c r="T808" s="11">
        <f t="shared" si="101"/>
        <v>40793.691423611112</v>
      </c>
      <c r="U808">
        <f t="shared" si="102"/>
        <v>4</v>
      </c>
      <c r="V808">
        <f t="shared" si="103"/>
        <v>4</v>
      </c>
    </row>
    <row r="809" spans="1:22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105.13</v>
      </c>
      <c r="P809">
        <f t="shared" si="97"/>
        <v>73.77</v>
      </c>
      <c r="Q809" t="str">
        <f t="shared" si="98"/>
        <v>music</v>
      </c>
      <c r="R809" t="str">
        <f t="shared" si="99"/>
        <v>rock</v>
      </c>
      <c r="S809" s="11">
        <f t="shared" si="100"/>
        <v>42759.628599537042</v>
      </c>
      <c r="T809" s="11">
        <f t="shared" si="101"/>
        <v>42795.083333333328</v>
      </c>
      <c r="U809">
        <f t="shared" si="102"/>
        <v>5</v>
      </c>
      <c r="V809">
        <f t="shared" si="103"/>
        <v>5</v>
      </c>
    </row>
    <row r="810" spans="1:22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104.65</v>
      </c>
      <c r="Q810" t="str">
        <f t="shared" si="98"/>
        <v>music</v>
      </c>
      <c r="R810" t="str">
        <f t="shared" si="99"/>
        <v>rock</v>
      </c>
      <c r="S810" s="11">
        <f t="shared" si="100"/>
        <v>41962.100532407407</v>
      </c>
      <c r="T810" s="11">
        <f t="shared" si="101"/>
        <v>41995.207638888889</v>
      </c>
      <c r="U810">
        <f t="shared" si="102"/>
        <v>5</v>
      </c>
      <c r="V810">
        <f t="shared" si="103"/>
        <v>5</v>
      </c>
    </row>
    <row r="811" spans="1:22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103.78</v>
      </c>
      <c r="P811">
        <f t="shared" si="97"/>
        <v>79.83</v>
      </c>
      <c r="Q811" t="str">
        <f t="shared" si="98"/>
        <v>music</v>
      </c>
      <c r="R811" t="str">
        <f t="shared" si="99"/>
        <v>rock</v>
      </c>
      <c r="S811" s="11">
        <f t="shared" si="100"/>
        <v>41628.833680555559</v>
      </c>
      <c r="T811" s="11">
        <f t="shared" si="101"/>
        <v>41658.833680555559</v>
      </c>
      <c r="U811">
        <f t="shared" si="102"/>
        <v>4</v>
      </c>
      <c r="V811">
        <f t="shared" si="103"/>
        <v>4</v>
      </c>
    </row>
    <row r="812" spans="1:22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58.33</v>
      </c>
      <c r="Q812" t="str">
        <f t="shared" si="98"/>
        <v>music</v>
      </c>
      <c r="R812" t="str">
        <f t="shared" si="99"/>
        <v>rock</v>
      </c>
      <c r="S812" s="11">
        <f t="shared" si="100"/>
        <v>41123.056273148148</v>
      </c>
      <c r="T812" s="11">
        <f t="shared" si="101"/>
        <v>41153.056273148148</v>
      </c>
      <c r="U812">
        <f t="shared" si="102"/>
        <v>4</v>
      </c>
      <c r="V812">
        <f t="shared" si="103"/>
        <v>4</v>
      </c>
    </row>
    <row r="813" spans="1:22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86.67</v>
      </c>
      <c r="Q813" t="str">
        <f t="shared" si="98"/>
        <v>music</v>
      </c>
      <c r="R813" t="str">
        <f t="shared" si="99"/>
        <v>rock</v>
      </c>
      <c r="S813" s="11">
        <f t="shared" si="100"/>
        <v>41443.643541666665</v>
      </c>
      <c r="T813" s="11">
        <f t="shared" si="101"/>
        <v>41465.702777777777</v>
      </c>
      <c r="U813">
        <f t="shared" si="102"/>
        <v>3</v>
      </c>
      <c r="V813">
        <f t="shared" si="103"/>
        <v>3</v>
      </c>
    </row>
    <row r="814" spans="1:22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151.83000000000001</v>
      </c>
      <c r="P814">
        <f t="shared" si="97"/>
        <v>27.61</v>
      </c>
      <c r="Q814" t="str">
        <f t="shared" si="98"/>
        <v>music</v>
      </c>
      <c r="R814" t="str">
        <f t="shared" si="99"/>
        <v>rock</v>
      </c>
      <c r="S814" s="11">
        <f t="shared" si="100"/>
        <v>41282.017962962964</v>
      </c>
      <c r="T814" s="11">
        <f t="shared" si="101"/>
        <v>41334.581944444442</v>
      </c>
      <c r="U814">
        <f t="shared" si="102"/>
        <v>8</v>
      </c>
      <c r="V814">
        <f t="shared" si="103"/>
        <v>8</v>
      </c>
    </row>
    <row r="815" spans="1:22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160</v>
      </c>
      <c r="P815">
        <f t="shared" si="97"/>
        <v>25</v>
      </c>
      <c r="Q815" t="str">
        <f t="shared" si="98"/>
        <v>music</v>
      </c>
      <c r="R815" t="str">
        <f t="shared" si="99"/>
        <v>rock</v>
      </c>
      <c r="S815" s="11">
        <f t="shared" si="100"/>
        <v>41080.960243055553</v>
      </c>
      <c r="T815" s="11">
        <f t="shared" si="101"/>
        <v>41110.960243055553</v>
      </c>
      <c r="U815">
        <f t="shared" si="102"/>
        <v>4</v>
      </c>
      <c r="V815">
        <f t="shared" si="103"/>
        <v>4</v>
      </c>
    </row>
    <row r="816" spans="1:22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127.3</v>
      </c>
      <c r="P816">
        <f t="shared" si="97"/>
        <v>45.46</v>
      </c>
      <c r="Q816" t="str">
        <f t="shared" si="98"/>
        <v>music</v>
      </c>
      <c r="R816" t="str">
        <f t="shared" si="99"/>
        <v>rock</v>
      </c>
      <c r="S816" s="11">
        <f t="shared" si="100"/>
        <v>40679.743067129632</v>
      </c>
      <c r="T816" s="11">
        <f t="shared" si="101"/>
        <v>40694.75277777778</v>
      </c>
      <c r="U816">
        <f t="shared" si="102"/>
        <v>2</v>
      </c>
      <c r="V816">
        <f t="shared" si="103"/>
        <v>2</v>
      </c>
    </row>
    <row r="817" spans="1:22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99.53</v>
      </c>
      <c r="Q817" t="str">
        <f t="shared" si="98"/>
        <v>music</v>
      </c>
      <c r="R817" t="str">
        <f t="shared" si="99"/>
        <v>rock</v>
      </c>
      <c r="S817" s="11">
        <f t="shared" si="100"/>
        <v>41914.917858796296</v>
      </c>
      <c r="T817" s="11">
        <f t="shared" si="101"/>
        <v>41944.917858796296</v>
      </c>
      <c r="U817">
        <f t="shared" si="102"/>
        <v>4</v>
      </c>
      <c r="V817">
        <f t="shared" si="103"/>
        <v>4</v>
      </c>
    </row>
    <row r="818" spans="1:22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115.12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41341.870868055557</v>
      </c>
      <c r="T818" s="11">
        <f t="shared" si="101"/>
        <v>41373.270833333336</v>
      </c>
      <c r="U818">
        <f t="shared" si="102"/>
        <v>4</v>
      </c>
      <c r="V818">
        <f t="shared" si="103"/>
        <v>4</v>
      </c>
    </row>
    <row r="819" spans="1:22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137.11000000000001</v>
      </c>
      <c r="P819">
        <f t="shared" si="97"/>
        <v>89.42</v>
      </c>
      <c r="Q819" t="str">
        <f t="shared" si="98"/>
        <v>music</v>
      </c>
      <c r="R819" t="str">
        <f t="shared" si="99"/>
        <v>rock</v>
      </c>
      <c r="S819" s="11">
        <f t="shared" si="100"/>
        <v>40925.599664351852</v>
      </c>
      <c r="T819" s="11">
        <f t="shared" si="101"/>
        <v>40979.207638888889</v>
      </c>
      <c r="U819">
        <f t="shared" si="102"/>
        <v>8</v>
      </c>
      <c r="V819">
        <f t="shared" si="103"/>
        <v>8</v>
      </c>
    </row>
    <row r="820" spans="1:22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155.71</v>
      </c>
      <c r="P820">
        <f t="shared" si="97"/>
        <v>28.68</v>
      </c>
      <c r="Q820" t="str">
        <f t="shared" si="98"/>
        <v>music</v>
      </c>
      <c r="R820" t="str">
        <f t="shared" si="99"/>
        <v>rock</v>
      </c>
      <c r="S820" s="11">
        <f t="shared" si="100"/>
        <v>41120.882881944446</v>
      </c>
      <c r="T820" s="11">
        <f t="shared" si="101"/>
        <v>41128.709027777775</v>
      </c>
      <c r="U820">
        <f t="shared" si="102"/>
        <v>1</v>
      </c>
      <c r="V820">
        <f t="shared" si="103"/>
        <v>1</v>
      </c>
    </row>
    <row r="821" spans="1:22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108.75</v>
      </c>
      <c r="P821">
        <f t="shared" si="97"/>
        <v>31.07</v>
      </c>
      <c r="Q821" t="str">
        <f t="shared" si="98"/>
        <v>music</v>
      </c>
      <c r="R821" t="str">
        <f t="shared" si="99"/>
        <v>rock</v>
      </c>
      <c r="S821" s="11">
        <f t="shared" si="100"/>
        <v>41619.998310185183</v>
      </c>
      <c r="T821" s="11">
        <f t="shared" si="101"/>
        <v>41629.197222222225</v>
      </c>
      <c r="U821">
        <f t="shared" si="102"/>
        <v>1</v>
      </c>
      <c r="V821">
        <f t="shared" si="103"/>
        <v>1</v>
      </c>
    </row>
    <row r="822" spans="1:22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134.05000000000001</v>
      </c>
      <c r="P822">
        <f t="shared" si="97"/>
        <v>70.55</v>
      </c>
      <c r="Q822" t="str">
        <f t="shared" si="98"/>
        <v>music</v>
      </c>
      <c r="R822" t="str">
        <f t="shared" si="99"/>
        <v>rock</v>
      </c>
      <c r="S822" s="11">
        <f t="shared" si="100"/>
        <v>41768.841921296298</v>
      </c>
      <c r="T822" s="11">
        <f t="shared" si="101"/>
        <v>41799.208333333336</v>
      </c>
      <c r="U822">
        <f t="shared" si="102"/>
        <v>4</v>
      </c>
      <c r="V822">
        <f t="shared" si="103"/>
        <v>4</v>
      </c>
    </row>
    <row r="823" spans="1:22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224.13</v>
      </c>
      <c r="Q823" t="str">
        <f t="shared" si="98"/>
        <v>music</v>
      </c>
      <c r="R823" t="str">
        <f t="shared" si="99"/>
        <v>rock</v>
      </c>
      <c r="S823" s="11">
        <f t="shared" si="100"/>
        <v>42093.922048611115</v>
      </c>
      <c r="T823" s="11">
        <f t="shared" si="101"/>
        <v>42128.167361111111</v>
      </c>
      <c r="U823">
        <f t="shared" si="102"/>
        <v>5</v>
      </c>
      <c r="V823">
        <f t="shared" si="103"/>
        <v>5</v>
      </c>
    </row>
    <row r="824" spans="1:22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119.17</v>
      </c>
      <c r="P824">
        <f t="shared" si="97"/>
        <v>51.81</v>
      </c>
      <c r="Q824" t="str">
        <f t="shared" si="98"/>
        <v>music</v>
      </c>
      <c r="R824" t="str">
        <f t="shared" si="99"/>
        <v>rock</v>
      </c>
      <c r="S824" s="11">
        <f t="shared" si="100"/>
        <v>41157.947337962964</v>
      </c>
      <c r="T824" s="11">
        <f t="shared" si="101"/>
        <v>41187.947337962964</v>
      </c>
      <c r="U824">
        <f t="shared" si="102"/>
        <v>4</v>
      </c>
      <c r="V824">
        <f t="shared" si="103"/>
        <v>4</v>
      </c>
    </row>
    <row r="825" spans="1:22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179.5</v>
      </c>
      <c r="P825">
        <f t="shared" si="97"/>
        <v>43.52</v>
      </c>
      <c r="Q825" t="str">
        <f t="shared" si="98"/>
        <v>music</v>
      </c>
      <c r="R825" t="str">
        <f t="shared" si="99"/>
        <v>rock</v>
      </c>
      <c r="S825" s="11">
        <f t="shared" si="100"/>
        <v>42055.972824074073</v>
      </c>
      <c r="T825" s="11">
        <f t="shared" si="101"/>
        <v>42085.931157407409</v>
      </c>
      <c r="U825">
        <f t="shared" si="102"/>
        <v>4</v>
      </c>
      <c r="V825">
        <f t="shared" si="103"/>
        <v>4</v>
      </c>
    </row>
    <row r="826" spans="1:22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134.38</v>
      </c>
      <c r="P826">
        <f t="shared" si="97"/>
        <v>39.82</v>
      </c>
      <c r="Q826" t="str">
        <f t="shared" si="98"/>
        <v>music</v>
      </c>
      <c r="R826" t="str">
        <f t="shared" si="99"/>
        <v>rock</v>
      </c>
      <c r="S826" s="11">
        <f t="shared" si="100"/>
        <v>40250.242106481484</v>
      </c>
      <c r="T826" s="11">
        <f t="shared" si="101"/>
        <v>40286.290972222225</v>
      </c>
      <c r="U826">
        <f t="shared" si="102"/>
        <v>5</v>
      </c>
      <c r="V826">
        <f t="shared" si="103"/>
        <v>5</v>
      </c>
    </row>
    <row r="827" spans="1:22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100.43</v>
      </c>
      <c r="P827">
        <f t="shared" si="97"/>
        <v>126.81</v>
      </c>
      <c r="Q827" t="str">
        <f t="shared" si="98"/>
        <v>music</v>
      </c>
      <c r="R827" t="str">
        <f t="shared" si="99"/>
        <v>rock</v>
      </c>
      <c r="S827" s="11">
        <f t="shared" si="100"/>
        <v>41186.306527777779</v>
      </c>
      <c r="T827" s="11">
        <f t="shared" si="101"/>
        <v>41211.306527777779</v>
      </c>
      <c r="U827">
        <f t="shared" si="102"/>
        <v>4</v>
      </c>
      <c r="V827">
        <f t="shared" si="103"/>
        <v>4</v>
      </c>
    </row>
    <row r="828" spans="1:22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101.45</v>
      </c>
      <c r="P828">
        <f t="shared" si="97"/>
        <v>113.88</v>
      </c>
      <c r="Q828" t="str">
        <f t="shared" si="98"/>
        <v>music</v>
      </c>
      <c r="R828" t="str">
        <f t="shared" si="99"/>
        <v>rock</v>
      </c>
      <c r="S828" s="11">
        <f t="shared" si="100"/>
        <v>40973.038541666669</v>
      </c>
      <c r="T828" s="11">
        <f t="shared" si="101"/>
        <v>40993.996874999997</v>
      </c>
      <c r="U828">
        <f t="shared" si="102"/>
        <v>3</v>
      </c>
      <c r="V828">
        <f t="shared" si="103"/>
        <v>3</v>
      </c>
    </row>
    <row r="829" spans="1:22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103.33</v>
      </c>
      <c r="P829">
        <f t="shared" si="97"/>
        <v>28.18</v>
      </c>
      <c r="Q829" t="str">
        <f t="shared" si="98"/>
        <v>music</v>
      </c>
      <c r="R829" t="str">
        <f t="shared" si="99"/>
        <v>rock</v>
      </c>
      <c r="S829" s="11">
        <f t="shared" si="100"/>
        <v>40927.473460648151</v>
      </c>
      <c r="T829" s="11">
        <f t="shared" si="101"/>
        <v>40953.825694444444</v>
      </c>
      <c r="U829">
        <f t="shared" si="102"/>
        <v>4</v>
      </c>
      <c r="V829">
        <f t="shared" si="103"/>
        <v>4</v>
      </c>
    </row>
    <row r="830" spans="1:22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36.61</v>
      </c>
      <c r="Q830" t="str">
        <f t="shared" si="98"/>
        <v>music</v>
      </c>
      <c r="R830" t="str">
        <f t="shared" si="99"/>
        <v>rock</v>
      </c>
      <c r="S830" s="11">
        <f t="shared" si="100"/>
        <v>41073.050717592589</v>
      </c>
      <c r="T830" s="11">
        <f t="shared" si="101"/>
        <v>41085.683333333334</v>
      </c>
      <c r="U830">
        <f t="shared" si="102"/>
        <v>2</v>
      </c>
      <c r="V830">
        <f t="shared" si="103"/>
        <v>2</v>
      </c>
    </row>
    <row r="831" spans="1:22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42504.801388888889</v>
      </c>
      <c r="T831" s="11">
        <f t="shared" si="101"/>
        <v>42564.801388888889</v>
      </c>
      <c r="U831">
        <f t="shared" si="102"/>
        <v>9</v>
      </c>
      <c r="V831">
        <f t="shared" si="103"/>
        <v>9</v>
      </c>
    </row>
    <row r="832" spans="1:22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107.83</v>
      </c>
      <c r="P832">
        <f t="shared" si="97"/>
        <v>60.66</v>
      </c>
      <c r="Q832" t="str">
        <f t="shared" si="98"/>
        <v>music</v>
      </c>
      <c r="R832" t="str">
        <f t="shared" si="99"/>
        <v>rock</v>
      </c>
      <c r="S832" s="11">
        <f t="shared" si="100"/>
        <v>41325.525752314818</v>
      </c>
      <c r="T832" s="11">
        <f t="shared" si="101"/>
        <v>41355.484085648146</v>
      </c>
      <c r="U832">
        <f t="shared" si="102"/>
        <v>4</v>
      </c>
      <c r="V832">
        <f t="shared" si="103"/>
        <v>4</v>
      </c>
    </row>
    <row r="833" spans="1:22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233.33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40996.646921296298</v>
      </c>
      <c r="T833" s="11">
        <f t="shared" si="101"/>
        <v>41026.646921296298</v>
      </c>
      <c r="U833">
        <f t="shared" si="102"/>
        <v>4</v>
      </c>
      <c r="V833">
        <f t="shared" si="103"/>
        <v>4</v>
      </c>
    </row>
    <row r="834" spans="1:22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100.61</v>
      </c>
      <c r="P834">
        <f t="shared" si="97"/>
        <v>97.99</v>
      </c>
      <c r="Q834" t="str">
        <f t="shared" si="98"/>
        <v>music</v>
      </c>
      <c r="R834" t="str">
        <f t="shared" si="99"/>
        <v>rock</v>
      </c>
      <c r="S834" s="11">
        <f t="shared" si="100"/>
        <v>40869.675173611111</v>
      </c>
      <c r="T834" s="11">
        <f t="shared" si="101"/>
        <v>40929.342361111107</v>
      </c>
      <c r="U834">
        <f t="shared" si="102"/>
        <v>9</v>
      </c>
      <c r="V834">
        <f t="shared" si="103"/>
        <v>9</v>
      </c>
    </row>
    <row r="835" spans="1:22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ROUND(SUM((E835/D835)*100),2)</f>
        <v>101.67</v>
      </c>
      <c r="P835">
        <f t="shared" ref="P835:P898" si="105">ROUND(AVERAGE(E835/L835),2)</f>
        <v>148.78</v>
      </c>
      <c r="Q835" t="str">
        <f t="shared" ref="Q835:Q898" si="106">LEFT(N835,SEARCH("/",N835)-1)</f>
        <v>music</v>
      </c>
      <c r="R835" t="str">
        <f t="shared" ref="R835:R898" si="107">RIGHT(N835,LEN(N835)-SEARCH("/",N835))</f>
        <v>rock</v>
      </c>
      <c r="S835" s="11">
        <f t="shared" ref="S835:S898" si="108">(J835/86400)+DATE(1970,1,1)</f>
        <v>41718.878182870372</v>
      </c>
      <c r="T835" s="11">
        <f t="shared" ref="T835:T898" si="109">(I835/86400)+DATE(1970,1,1)</f>
        <v>41748.878182870372</v>
      </c>
      <c r="U835">
        <f t="shared" ref="U835:U898" si="110">ROUND(((T835-S835)/7),0)</f>
        <v>4</v>
      </c>
      <c r="V835">
        <f t="shared" ref="V835:V898" si="111">U835</f>
        <v>4</v>
      </c>
    </row>
    <row r="836" spans="1:22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131.02000000000001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41422.822824074072</v>
      </c>
      <c r="T836" s="11">
        <f t="shared" si="109"/>
        <v>41456.165972222225</v>
      </c>
      <c r="U836">
        <f t="shared" si="110"/>
        <v>5</v>
      </c>
      <c r="V836">
        <f t="shared" si="111"/>
        <v>5</v>
      </c>
    </row>
    <row r="837" spans="1:22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117.25</v>
      </c>
      <c r="P837">
        <f t="shared" si="105"/>
        <v>58.63</v>
      </c>
      <c r="Q837" t="str">
        <f t="shared" si="106"/>
        <v>music</v>
      </c>
      <c r="R837" t="str">
        <f t="shared" si="107"/>
        <v>rock</v>
      </c>
      <c r="S837" s="11">
        <f t="shared" si="108"/>
        <v>41005.45784722222</v>
      </c>
      <c r="T837" s="11">
        <f t="shared" si="109"/>
        <v>41048.125</v>
      </c>
      <c r="U837">
        <f t="shared" si="110"/>
        <v>6</v>
      </c>
      <c r="V837">
        <f t="shared" si="111"/>
        <v>6</v>
      </c>
    </row>
    <row r="838" spans="1:22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100.93</v>
      </c>
      <c r="P838">
        <f t="shared" si="105"/>
        <v>109.71</v>
      </c>
      <c r="Q838" t="str">
        <f t="shared" si="106"/>
        <v>music</v>
      </c>
      <c r="R838" t="str">
        <f t="shared" si="107"/>
        <v>rock</v>
      </c>
      <c r="S838" s="11">
        <f t="shared" si="108"/>
        <v>41524.056921296295</v>
      </c>
      <c r="T838" s="11">
        <f t="shared" si="109"/>
        <v>41554.056921296295</v>
      </c>
      <c r="U838">
        <f t="shared" si="110"/>
        <v>4</v>
      </c>
      <c r="V838">
        <f t="shared" si="111"/>
        <v>4</v>
      </c>
    </row>
    <row r="839" spans="1:22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121.8</v>
      </c>
      <c r="P839">
        <f t="shared" si="105"/>
        <v>49.11</v>
      </c>
      <c r="Q839" t="str">
        <f t="shared" si="106"/>
        <v>music</v>
      </c>
      <c r="R839" t="str">
        <f t="shared" si="107"/>
        <v>rock</v>
      </c>
      <c r="S839" s="11">
        <f t="shared" si="108"/>
        <v>41730.998402777775</v>
      </c>
      <c r="T839" s="11">
        <f t="shared" si="109"/>
        <v>41760.998402777775</v>
      </c>
      <c r="U839">
        <f t="shared" si="110"/>
        <v>4</v>
      </c>
      <c r="V839">
        <f t="shared" si="111"/>
        <v>4</v>
      </c>
    </row>
    <row r="840" spans="1:22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145.4</v>
      </c>
      <c r="P840">
        <f t="shared" si="105"/>
        <v>47.67</v>
      </c>
      <c r="Q840" t="str">
        <f t="shared" si="106"/>
        <v>music</v>
      </c>
      <c r="R840" t="str">
        <f t="shared" si="107"/>
        <v>rock</v>
      </c>
      <c r="S840" s="11">
        <f t="shared" si="108"/>
        <v>40895.897974537038</v>
      </c>
      <c r="T840" s="11">
        <f t="shared" si="109"/>
        <v>40925.897974537038</v>
      </c>
      <c r="U840">
        <f t="shared" si="110"/>
        <v>4</v>
      </c>
      <c r="V840">
        <f t="shared" si="111"/>
        <v>4</v>
      </c>
    </row>
    <row r="841" spans="1:22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116.62</v>
      </c>
      <c r="P841">
        <f t="shared" si="105"/>
        <v>60.74</v>
      </c>
      <c r="Q841" t="str">
        <f t="shared" si="106"/>
        <v>music</v>
      </c>
      <c r="R841" t="str">
        <f t="shared" si="107"/>
        <v>rock</v>
      </c>
      <c r="S841" s="11">
        <f t="shared" si="108"/>
        <v>41144.763379629629</v>
      </c>
      <c r="T841" s="11">
        <f t="shared" si="109"/>
        <v>41174.763379629629</v>
      </c>
      <c r="U841">
        <f t="shared" si="110"/>
        <v>4</v>
      </c>
      <c r="V841">
        <f t="shared" si="111"/>
        <v>4</v>
      </c>
    </row>
    <row r="842" spans="1:22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120.42</v>
      </c>
      <c r="P842">
        <f t="shared" si="105"/>
        <v>63.38</v>
      </c>
      <c r="Q842" t="str">
        <f t="shared" si="106"/>
        <v>music</v>
      </c>
      <c r="R842" t="str">
        <f t="shared" si="107"/>
        <v>metal</v>
      </c>
      <c r="S842" s="11">
        <f t="shared" si="108"/>
        <v>42607.226701388892</v>
      </c>
      <c r="T842" s="11">
        <f t="shared" si="109"/>
        <v>42637.226701388892</v>
      </c>
      <c r="U842">
        <f t="shared" si="110"/>
        <v>4</v>
      </c>
      <c r="V842">
        <f t="shared" si="111"/>
        <v>4</v>
      </c>
    </row>
    <row r="843" spans="1:22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101.32</v>
      </c>
      <c r="P843">
        <f t="shared" si="105"/>
        <v>53.89</v>
      </c>
      <c r="Q843" t="str">
        <f t="shared" si="106"/>
        <v>music</v>
      </c>
      <c r="R843" t="str">
        <f t="shared" si="107"/>
        <v>metal</v>
      </c>
      <c r="S843" s="11">
        <f t="shared" si="108"/>
        <v>41923.838692129633</v>
      </c>
      <c r="T843" s="11">
        <f t="shared" si="109"/>
        <v>41953.880358796298</v>
      </c>
      <c r="U843">
        <f t="shared" si="110"/>
        <v>4</v>
      </c>
      <c r="V843">
        <f t="shared" si="111"/>
        <v>4</v>
      </c>
    </row>
    <row r="844" spans="1:22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104.32</v>
      </c>
      <c r="P844">
        <f t="shared" si="105"/>
        <v>66.87</v>
      </c>
      <c r="Q844" t="str">
        <f t="shared" si="106"/>
        <v>music</v>
      </c>
      <c r="R844" t="str">
        <f t="shared" si="107"/>
        <v>metal</v>
      </c>
      <c r="S844" s="11">
        <f t="shared" si="108"/>
        <v>41526.59239583333</v>
      </c>
      <c r="T844" s="11">
        <f t="shared" si="109"/>
        <v>41561.165972222225</v>
      </c>
      <c r="U844">
        <f t="shared" si="110"/>
        <v>5</v>
      </c>
      <c r="V844">
        <f t="shared" si="111"/>
        <v>5</v>
      </c>
    </row>
    <row r="845" spans="1:22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267.13</v>
      </c>
      <c r="P845">
        <f t="shared" si="105"/>
        <v>63.1</v>
      </c>
      <c r="Q845" t="str">
        <f t="shared" si="106"/>
        <v>music</v>
      </c>
      <c r="R845" t="str">
        <f t="shared" si="107"/>
        <v>metal</v>
      </c>
      <c r="S845" s="11">
        <f t="shared" si="108"/>
        <v>42695.257870370369</v>
      </c>
      <c r="T845" s="11">
        <f t="shared" si="109"/>
        <v>42712.333333333328</v>
      </c>
      <c r="U845">
        <f t="shared" si="110"/>
        <v>2</v>
      </c>
      <c r="V845">
        <f t="shared" si="111"/>
        <v>2</v>
      </c>
    </row>
    <row r="846" spans="1:22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194.13</v>
      </c>
      <c r="P846">
        <f t="shared" si="105"/>
        <v>36.630000000000003</v>
      </c>
      <c r="Q846" t="str">
        <f t="shared" si="106"/>
        <v>music</v>
      </c>
      <c r="R846" t="str">
        <f t="shared" si="107"/>
        <v>metal</v>
      </c>
      <c r="S846" s="11">
        <f t="shared" si="108"/>
        <v>41905.684629629628</v>
      </c>
      <c r="T846" s="11">
        <f t="shared" si="109"/>
        <v>41944.207638888889</v>
      </c>
      <c r="U846">
        <f t="shared" si="110"/>
        <v>6</v>
      </c>
      <c r="V846">
        <f t="shared" si="111"/>
        <v>6</v>
      </c>
    </row>
    <row r="847" spans="1:22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120.38</v>
      </c>
      <c r="P847">
        <f t="shared" si="105"/>
        <v>34.01</v>
      </c>
      <c r="Q847" t="str">
        <f t="shared" si="106"/>
        <v>music</v>
      </c>
      <c r="R847" t="str">
        <f t="shared" si="107"/>
        <v>metal</v>
      </c>
      <c r="S847" s="11">
        <f t="shared" si="108"/>
        <v>42578.205972222218</v>
      </c>
      <c r="T847" s="11">
        <f t="shared" si="109"/>
        <v>42618.165972222225</v>
      </c>
      <c r="U847">
        <f t="shared" si="110"/>
        <v>6</v>
      </c>
      <c r="V847">
        <f t="shared" si="111"/>
        <v>6</v>
      </c>
    </row>
    <row r="848" spans="1:22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</v>
      </c>
      <c r="P848">
        <f t="shared" si="105"/>
        <v>28.55</v>
      </c>
      <c r="Q848" t="str">
        <f t="shared" si="106"/>
        <v>music</v>
      </c>
      <c r="R848" t="str">
        <f t="shared" si="107"/>
        <v>metal</v>
      </c>
      <c r="S848" s="11">
        <f t="shared" si="108"/>
        <v>41694.391840277778</v>
      </c>
      <c r="T848" s="11">
        <f t="shared" si="109"/>
        <v>41708.583333333336</v>
      </c>
      <c r="U848">
        <f t="shared" si="110"/>
        <v>2</v>
      </c>
      <c r="V848">
        <f t="shared" si="111"/>
        <v>2</v>
      </c>
    </row>
    <row r="849" spans="1:22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42165.798333333332</v>
      </c>
      <c r="T849" s="11">
        <f t="shared" si="109"/>
        <v>42195.798333333332</v>
      </c>
      <c r="U849">
        <f t="shared" si="110"/>
        <v>4</v>
      </c>
      <c r="V849">
        <f t="shared" si="111"/>
        <v>4</v>
      </c>
    </row>
    <row r="850" spans="1:22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42078.792048611111</v>
      </c>
      <c r="T850" s="11">
        <f t="shared" si="109"/>
        <v>42108.792048611111</v>
      </c>
      <c r="U850">
        <f t="shared" si="110"/>
        <v>4</v>
      </c>
      <c r="V850">
        <f t="shared" si="111"/>
        <v>4</v>
      </c>
    </row>
    <row r="851" spans="1:22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119.9</v>
      </c>
      <c r="P851">
        <f t="shared" si="105"/>
        <v>41.7</v>
      </c>
      <c r="Q851" t="str">
        <f t="shared" si="106"/>
        <v>music</v>
      </c>
      <c r="R851" t="str">
        <f t="shared" si="107"/>
        <v>metal</v>
      </c>
      <c r="S851" s="11">
        <f t="shared" si="108"/>
        <v>42051.148888888885</v>
      </c>
      <c r="T851" s="11">
        <f t="shared" si="109"/>
        <v>42079.107222222221</v>
      </c>
      <c r="U851">
        <f t="shared" si="110"/>
        <v>4</v>
      </c>
      <c r="V851">
        <f t="shared" si="111"/>
        <v>4</v>
      </c>
    </row>
    <row r="852" spans="1:22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155.18</v>
      </c>
      <c r="P852">
        <f t="shared" si="105"/>
        <v>46.67</v>
      </c>
      <c r="Q852" t="str">
        <f t="shared" si="106"/>
        <v>music</v>
      </c>
      <c r="R852" t="str">
        <f t="shared" si="107"/>
        <v>metal</v>
      </c>
      <c r="S852" s="11">
        <f t="shared" si="108"/>
        <v>42452.827743055561</v>
      </c>
      <c r="T852" s="11">
        <f t="shared" si="109"/>
        <v>42485.207638888889</v>
      </c>
      <c r="U852">
        <f t="shared" si="110"/>
        <v>5</v>
      </c>
      <c r="V852">
        <f t="shared" si="111"/>
        <v>5</v>
      </c>
    </row>
    <row r="853" spans="1:22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130.44999999999999</v>
      </c>
      <c r="P853">
        <f t="shared" si="105"/>
        <v>37.270000000000003</v>
      </c>
      <c r="Q853" t="str">
        <f t="shared" si="106"/>
        <v>music</v>
      </c>
      <c r="R853" t="str">
        <f t="shared" si="107"/>
        <v>metal</v>
      </c>
      <c r="S853" s="11">
        <f t="shared" si="108"/>
        <v>42522.880243055552</v>
      </c>
      <c r="T853" s="11">
        <f t="shared" si="109"/>
        <v>42582.822916666672</v>
      </c>
      <c r="U853">
        <f t="shared" si="110"/>
        <v>9</v>
      </c>
      <c r="V853">
        <f t="shared" si="111"/>
        <v>9</v>
      </c>
    </row>
    <row r="854" spans="1:22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104.97</v>
      </c>
      <c r="P854">
        <f t="shared" si="105"/>
        <v>59.26</v>
      </c>
      <c r="Q854" t="str">
        <f t="shared" si="106"/>
        <v>music</v>
      </c>
      <c r="R854" t="str">
        <f t="shared" si="107"/>
        <v>metal</v>
      </c>
      <c r="S854" s="11">
        <f t="shared" si="108"/>
        <v>42656.805497685185</v>
      </c>
      <c r="T854" s="11">
        <f t="shared" si="109"/>
        <v>42667.875</v>
      </c>
      <c r="U854">
        <f t="shared" si="110"/>
        <v>2</v>
      </c>
      <c r="V854">
        <f t="shared" si="111"/>
        <v>2</v>
      </c>
    </row>
    <row r="855" spans="1:22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42021.832280092596</v>
      </c>
      <c r="T855" s="11">
        <f t="shared" si="109"/>
        <v>42051.832280092596</v>
      </c>
      <c r="U855">
        <f t="shared" si="110"/>
        <v>4</v>
      </c>
      <c r="V855">
        <f t="shared" si="111"/>
        <v>4</v>
      </c>
    </row>
    <row r="856" spans="1:22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118.22</v>
      </c>
      <c r="P856">
        <f t="shared" si="105"/>
        <v>65.86</v>
      </c>
      <c r="Q856" t="str">
        <f t="shared" si="106"/>
        <v>music</v>
      </c>
      <c r="R856" t="str">
        <f t="shared" si="107"/>
        <v>metal</v>
      </c>
      <c r="S856" s="11">
        <f t="shared" si="108"/>
        <v>42702.212337962963</v>
      </c>
      <c r="T856" s="11">
        <f t="shared" si="109"/>
        <v>42732.212337962963</v>
      </c>
      <c r="U856">
        <f t="shared" si="110"/>
        <v>4</v>
      </c>
      <c r="V856">
        <f t="shared" si="111"/>
        <v>4</v>
      </c>
    </row>
    <row r="857" spans="1:22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103.45</v>
      </c>
      <c r="P857">
        <f t="shared" si="105"/>
        <v>31.91</v>
      </c>
      <c r="Q857" t="str">
        <f t="shared" si="106"/>
        <v>music</v>
      </c>
      <c r="R857" t="str">
        <f t="shared" si="107"/>
        <v>metal</v>
      </c>
      <c r="S857" s="11">
        <f t="shared" si="108"/>
        <v>42545.125196759254</v>
      </c>
      <c r="T857" s="11">
        <f t="shared" si="109"/>
        <v>42575.125196759254</v>
      </c>
      <c r="U857">
        <f t="shared" si="110"/>
        <v>4</v>
      </c>
      <c r="V857">
        <f t="shared" si="111"/>
        <v>4</v>
      </c>
    </row>
    <row r="858" spans="1:22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>
        <f t="shared" si="105"/>
        <v>19.46</v>
      </c>
      <c r="Q858" t="str">
        <f t="shared" si="106"/>
        <v>music</v>
      </c>
      <c r="R858" t="str">
        <f t="shared" si="107"/>
        <v>metal</v>
      </c>
      <c r="S858" s="11">
        <f t="shared" si="108"/>
        <v>42609.311990740738</v>
      </c>
      <c r="T858" s="11">
        <f t="shared" si="109"/>
        <v>42668.791666666672</v>
      </c>
      <c r="U858">
        <f t="shared" si="110"/>
        <v>8</v>
      </c>
      <c r="V858">
        <f t="shared" si="111"/>
        <v>8</v>
      </c>
    </row>
    <row r="859" spans="1:22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42291.581377314811</v>
      </c>
      <c r="T859" s="11">
        <f t="shared" si="109"/>
        <v>42333.623043981483</v>
      </c>
      <c r="U859">
        <f t="shared" si="110"/>
        <v>6</v>
      </c>
      <c r="V859">
        <f t="shared" si="111"/>
        <v>6</v>
      </c>
    </row>
    <row r="860" spans="1:22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144.01</v>
      </c>
      <c r="P860">
        <f t="shared" si="105"/>
        <v>22.74</v>
      </c>
      <c r="Q860" t="str">
        <f t="shared" si="106"/>
        <v>music</v>
      </c>
      <c r="R860" t="str">
        <f t="shared" si="107"/>
        <v>metal</v>
      </c>
      <c r="S860" s="11">
        <f t="shared" si="108"/>
        <v>42079.745578703703</v>
      </c>
      <c r="T860" s="11">
        <f t="shared" si="109"/>
        <v>42109.957638888889</v>
      </c>
      <c r="U860">
        <f t="shared" si="110"/>
        <v>4</v>
      </c>
      <c r="V860">
        <f t="shared" si="111"/>
        <v>4</v>
      </c>
    </row>
    <row r="861" spans="1:22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104.68</v>
      </c>
      <c r="P861">
        <f t="shared" si="105"/>
        <v>42.72</v>
      </c>
      <c r="Q861" t="str">
        <f t="shared" si="106"/>
        <v>music</v>
      </c>
      <c r="R861" t="str">
        <f t="shared" si="107"/>
        <v>metal</v>
      </c>
      <c r="S861" s="11">
        <f t="shared" si="108"/>
        <v>42128.820231481484</v>
      </c>
      <c r="T861" s="11">
        <f t="shared" si="109"/>
        <v>42159</v>
      </c>
      <c r="U861">
        <f t="shared" si="110"/>
        <v>4</v>
      </c>
      <c r="V861">
        <f t="shared" si="111"/>
        <v>4</v>
      </c>
    </row>
    <row r="862" spans="1:22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18.14</v>
      </c>
      <c r="P862">
        <f t="shared" si="105"/>
        <v>52.92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U862">
        <f t="shared" si="110"/>
        <v>4</v>
      </c>
      <c r="V862">
        <f t="shared" si="111"/>
        <v>4</v>
      </c>
    </row>
    <row r="863" spans="1:22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2.2400000000000002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U863">
        <f t="shared" si="110"/>
        <v>4</v>
      </c>
      <c r="V863">
        <f t="shared" si="111"/>
        <v>4</v>
      </c>
    </row>
    <row r="864" spans="1:22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0.34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U864">
        <f t="shared" si="110"/>
        <v>4</v>
      </c>
      <c r="V864">
        <f t="shared" si="111"/>
        <v>4</v>
      </c>
    </row>
    <row r="865" spans="1:22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4.5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U865">
        <f t="shared" si="110"/>
        <v>4</v>
      </c>
      <c r="V865">
        <f t="shared" si="111"/>
        <v>4</v>
      </c>
    </row>
    <row r="866" spans="1:22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41.54</v>
      </c>
      <c r="P866">
        <f t="shared" si="105"/>
        <v>34.18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U866">
        <f t="shared" si="110"/>
        <v>3</v>
      </c>
      <c r="V866">
        <f t="shared" si="111"/>
        <v>3</v>
      </c>
    </row>
    <row r="867" spans="1:22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2.0499999999999998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41230.773113425923</v>
      </c>
      <c r="T867" s="11">
        <f t="shared" si="109"/>
        <v>41290.773113425923</v>
      </c>
      <c r="U867">
        <f t="shared" si="110"/>
        <v>9</v>
      </c>
      <c r="V867">
        <f t="shared" si="111"/>
        <v>9</v>
      </c>
    </row>
    <row r="868" spans="1:22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18.29</v>
      </c>
      <c r="P868">
        <f t="shared" si="105"/>
        <v>58.18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U868">
        <f t="shared" si="110"/>
        <v>5</v>
      </c>
      <c r="V868">
        <f t="shared" si="111"/>
        <v>5</v>
      </c>
    </row>
    <row r="869" spans="1:22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24.02</v>
      </c>
      <c r="P869">
        <f t="shared" si="105"/>
        <v>109.18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U869">
        <f t="shared" si="110"/>
        <v>9</v>
      </c>
      <c r="V869">
        <f t="shared" si="111"/>
        <v>9</v>
      </c>
    </row>
    <row r="870" spans="1:22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0.11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U870">
        <f t="shared" si="110"/>
        <v>4</v>
      </c>
      <c r="V870">
        <f t="shared" si="111"/>
        <v>4</v>
      </c>
    </row>
    <row r="871" spans="1:22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11.82</v>
      </c>
      <c r="P871">
        <f t="shared" si="105"/>
        <v>346.67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41342.845567129625</v>
      </c>
      <c r="T871" s="11">
        <f t="shared" si="109"/>
        <v>41372.803900462961</v>
      </c>
      <c r="U871">
        <f t="shared" si="110"/>
        <v>4</v>
      </c>
      <c r="V871">
        <f t="shared" si="111"/>
        <v>4</v>
      </c>
    </row>
    <row r="872" spans="1:22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0.31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U872">
        <f t="shared" si="110"/>
        <v>4</v>
      </c>
      <c r="V872">
        <f t="shared" si="111"/>
        <v>4</v>
      </c>
    </row>
    <row r="873" spans="1:22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5.42</v>
      </c>
      <c r="P873">
        <f t="shared" si="105"/>
        <v>27.08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41607.602951388893</v>
      </c>
      <c r="U873">
        <f t="shared" si="110"/>
        <v>4</v>
      </c>
      <c r="V873">
        <f t="shared" si="111"/>
        <v>4</v>
      </c>
    </row>
    <row r="874" spans="1:22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0.81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U874">
        <f t="shared" si="110"/>
        <v>6</v>
      </c>
      <c r="V874">
        <f t="shared" si="111"/>
        <v>6</v>
      </c>
    </row>
    <row r="875" spans="1:22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1.29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41184.167129629626</v>
      </c>
      <c r="T875" s="11">
        <f t="shared" si="109"/>
        <v>41224.208796296298</v>
      </c>
      <c r="U875">
        <f t="shared" si="110"/>
        <v>6</v>
      </c>
      <c r="V875">
        <f t="shared" si="111"/>
        <v>6</v>
      </c>
    </row>
    <row r="876" spans="1:22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24.33</v>
      </c>
      <c r="P876">
        <f t="shared" si="105"/>
        <v>34.76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U876">
        <f t="shared" si="110"/>
        <v>4</v>
      </c>
      <c r="V876">
        <f t="shared" si="111"/>
        <v>4</v>
      </c>
    </row>
    <row r="877" spans="1:22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U877">
        <f t="shared" si="110"/>
        <v>3</v>
      </c>
      <c r="V877">
        <f t="shared" si="111"/>
        <v>3</v>
      </c>
    </row>
    <row r="878" spans="1:22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40.799999999999997</v>
      </c>
      <c r="P878">
        <f t="shared" si="105"/>
        <v>28.58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U878">
        <f t="shared" si="110"/>
        <v>5</v>
      </c>
      <c r="V878">
        <f t="shared" si="111"/>
        <v>5</v>
      </c>
    </row>
    <row r="879" spans="1:22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67.55</v>
      </c>
      <c r="P879">
        <f t="shared" si="105"/>
        <v>46.59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41597.788888888885</v>
      </c>
      <c r="T879" s="11">
        <f t="shared" si="109"/>
        <v>41627.788888888885</v>
      </c>
      <c r="U879">
        <f t="shared" si="110"/>
        <v>4</v>
      </c>
      <c r="V879">
        <f t="shared" si="111"/>
        <v>4</v>
      </c>
    </row>
    <row r="880" spans="1:22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1.3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U880">
        <f t="shared" si="110"/>
        <v>4</v>
      </c>
      <c r="V880">
        <f t="shared" si="111"/>
        <v>4</v>
      </c>
    </row>
    <row r="881" spans="1:22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30.67</v>
      </c>
      <c r="P881">
        <f t="shared" si="105"/>
        <v>21.47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U881">
        <f t="shared" si="110"/>
        <v>3</v>
      </c>
      <c r="V881">
        <f t="shared" si="111"/>
        <v>3</v>
      </c>
    </row>
    <row r="882" spans="1:22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2.99</v>
      </c>
      <c r="P882">
        <f t="shared" si="105"/>
        <v>14.13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U882">
        <f t="shared" si="110"/>
        <v>5</v>
      </c>
      <c r="V882">
        <f t="shared" si="111"/>
        <v>5</v>
      </c>
    </row>
    <row r="883" spans="1:22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0.8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U883">
        <f t="shared" si="110"/>
        <v>6</v>
      </c>
      <c r="V883">
        <f t="shared" si="111"/>
        <v>6</v>
      </c>
    </row>
    <row r="884" spans="1:22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20.13</v>
      </c>
      <c r="P884">
        <f t="shared" si="105"/>
        <v>21.57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U884">
        <f t="shared" si="110"/>
        <v>5</v>
      </c>
      <c r="V884">
        <f t="shared" si="111"/>
        <v>5</v>
      </c>
    </row>
    <row r="885" spans="1:22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40.020000000000003</v>
      </c>
      <c r="P885">
        <f t="shared" si="105"/>
        <v>83.38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U885">
        <f t="shared" si="110"/>
        <v>9</v>
      </c>
      <c r="V885">
        <f t="shared" si="111"/>
        <v>9</v>
      </c>
    </row>
    <row r="886" spans="1:22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40981.802615740744</v>
      </c>
      <c r="T886" s="11">
        <f t="shared" si="109"/>
        <v>41041.104861111111</v>
      </c>
      <c r="U886">
        <f t="shared" si="110"/>
        <v>8</v>
      </c>
      <c r="V886">
        <f t="shared" si="111"/>
        <v>8</v>
      </c>
    </row>
    <row r="887" spans="1:22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35.71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U887">
        <f t="shared" si="110"/>
        <v>3</v>
      </c>
      <c r="V887">
        <f t="shared" si="111"/>
        <v>3</v>
      </c>
    </row>
    <row r="888" spans="1:22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29.29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U888">
        <f t="shared" si="110"/>
        <v>4</v>
      </c>
      <c r="V888">
        <f t="shared" si="111"/>
        <v>4</v>
      </c>
    </row>
    <row r="889" spans="1:22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U889">
        <f t="shared" si="110"/>
        <v>4</v>
      </c>
      <c r="V889">
        <f t="shared" si="111"/>
        <v>4</v>
      </c>
    </row>
    <row r="890" spans="1:22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7.2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U890">
        <f t="shared" si="110"/>
        <v>5</v>
      </c>
      <c r="V890">
        <f t="shared" si="111"/>
        <v>5</v>
      </c>
    </row>
    <row r="891" spans="1:22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9.44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U891">
        <f t="shared" si="110"/>
        <v>4</v>
      </c>
      <c r="V891">
        <f t="shared" si="111"/>
        <v>4</v>
      </c>
    </row>
    <row r="892" spans="1:22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4.17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U892">
        <f t="shared" si="110"/>
        <v>4</v>
      </c>
      <c r="V892">
        <f t="shared" si="111"/>
        <v>4</v>
      </c>
    </row>
    <row r="893" spans="1:22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3.25</v>
      </c>
      <c r="P893">
        <f t="shared" si="105"/>
        <v>28.89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U893">
        <f t="shared" si="110"/>
        <v>4</v>
      </c>
      <c r="V893">
        <f t="shared" si="111"/>
        <v>4</v>
      </c>
    </row>
    <row r="894" spans="1:22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40.75</v>
      </c>
      <c r="P894">
        <f t="shared" si="105"/>
        <v>143.82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U894">
        <f t="shared" si="110"/>
        <v>12</v>
      </c>
      <c r="V894">
        <f t="shared" si="111"/>
        <v>12</v>
      </c>
    </row>
    <row r="895" spans="1:22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U895">
        <f t="shared" si="110"/>
        <v>4</v>
      </c>
      <c r="V895">
        <f t="shared" si="111"/>
        <v>4</v>
      </c>
    </row>
    <row r="896" spans="1:22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39.17</v>
      </c>
      <c r="P896">
        <f t="shared" si="105"/>
        <v>147.81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</v>
      </c>
      <c r="T896" s="11">
        <f t="shared" si="109"/>
        <v>42526.98159722222</v>
      </c>
      <c r="U896">
        <f t="shared" si="110"/>
        <v>4</v>
      </c>
      <c r="V896">
        <f t="shared" si="111"/>
        <v>4</v>
      </c>
    </row>
    <row r="897" spans="1:22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2.44</v>
      </c>
      <c r="P897">
        <f t="shared" si="105"/>
        <v>27.86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U897">
        <f t="shared" si="110"/>
        <v>6</v>
      </c>
      <c r="V897">
        <f t="shared" si="111"/>
        <v>6</v>
      </c>
    </row>
    <row r="898" spans="1:22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>
        <f t="shared" si="105"/>
        <v>44.44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42218.872986111106</v>
      </c>
      <c r="T898" s="11">
        <f t="shared" si="109"/>
        <v>42244.166666666672</v>
      </c>
      <c r="U898">
        <f t="shared" si="110"/>
        <v>4</v>
      </c>
      <c r="V898">
        <f t="shared" si="111"/>
        <v>4</v>
      </c>
    </row>
    <row r="899" spans="1:22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ROUND(SUM((E899/D899)*100),2)</f>
        <v>0</v>
      </c>
      <c r="P899" t="e">
        <f t="shared" ref="P899:P962" si="113">ROUND(AVERAGE(E899/L899),2)</f>
        <v>#DIV/0!</v>
      </c>
      <c r="Q899" t="str">
        <f t="shared" ref="Q899:Q962" si="114">LEFT(N899,SEARCH("/",N899)-1)</f>
        <v>music</v>
      </c>
      <c r="R899" t="str">
        <f t="shared" ref="R899:R962" si="115">RIGHT(N899,LEN(N899)-SEARCH("/",N899))</f>
        <v>indie rock</v>
      </c>
      <c r="S899" s="11">
        <f t="shared" ref="S899:S962" si="116">(J899/86400)+DATE(1970,1,1)</f>
        <v>41211.688750000001</v>
      </c>
      <c r="T899" s="11">
        <f t="shared" ref="T899:T962" si="117">(I899/86400)+DATE(1970,1,1)</f>
        <v>41241.730416666665</v>
      </c>
      <c r="U899">
        <f t="shared" ref="U899:U962" si="118">ROUND(((T899-S899)/7),0)</f>
        <v>4</v>
      </c>
      <c r="V899">
        <f t="shared" ref="V899:V962" si="119">U899</f>
        <v>4</v>
      </c>
    </row>
    <row r="900" spans="1:22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2.8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U900">
        <f t="shared" si="118"/>
        <v>6</v>
      </c>
      <c r="V900">
        <f t="shared" si="119"/>
        <v>6</v>
      </c>
    </row>
    <row r="901" spans="1:22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37.33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U901">
        <f t="shared" si="118"/>
        <v>6</v>
      </c>
      <c r="V901">
        <f t="shared" si="119"/>
        <v>6</v>
      </c>
    </row>
    <row r="902" spans="1:22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0.42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U902">
        <f t="shared" si="118"/>
        <v>4</v>
      </c>
      <c r="V902">
        <f t="shared" si="119"/>
        <v>4</v>
      </c>
    </row>
    <row r="903" spans="1:22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U903">
        <f t="shared" si="118"/>
        <v>7</v>
      </c>
      <c r="V903">
        <f t="shared" si="119"/>
        <v>7</v>
      </c>
    </row>
    <row r="904" spans="1:22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0.3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U904">
        <f t="shared" si="118"/>
        <v>7</v>
      </c>
      <c r="V904">
        <f t="shared" si="119"/>
        <v>7</v>
      </c>
    </row>
    <row r="905" spans="1:22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3.2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U905">
        <f t="shared" si="118"/>
        <v>4</v>
      </c>
      <c r="V905">
        <f t="shared" si="119"/>
        <v>4</v>
      </c>
    </row>
    <row r="906" spans="1:22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0.3</v>
      </c>
      <c r="P906">
        <f t="shared" si="113"/>
        <v>50.33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U906">
        <f t="shared" si="118"/>
        <v>4</v>
      </c>
      <c r="V906">
        <f t="shared" si="119"/>
        <v>4</v>
      </c>
    </row>
    <row r="907" spans="1:22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3.02</v>
      </c>
      <c r="P907">
        <f t="shared" si="113"/>
        <v>32.67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U907">
        <f t="shared" si="118"/>
        <v>9</v>
      </c>
      <c r="V907">
        <f t="shared" si="119"/>
        <v>9</v>
      </c>
    </row>
    <row r="908" spans="1:22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U908">
        <f t="shared" si="118"/>
        <v>4</v>
      </c>
      <c r="V908">
        <f t="shared" si="119"/>
        <v>4</v>
      </c>
    </row>
    <row r="909" spans="1:22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U909">
        <f t="shared" si="118"/>
        <v>4</v>
      </c>
      <c r="V909">
        <f t="shared" si="119"/>
        <v>4</v>
      </c>
    </row>
    <row r="910" spans="1:22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U910">
        <f t="shared" si="118"/>
        <v>6</v>
      </c>
      <c r="V910">
        <f t="shared" si="119"/>
        <v>6</v>
      </c>
    </row>
    <row r="911" spans="1:22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3.25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U911">
        <f t="shared" si="118"/>
        <v>4</v>
      </c>
      <c r="V911">
        <f t="shared" si="119"/>
        <v>4</v>
      </c>
    </row>
    <row r="912" spans="1:22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22.36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U912">
        <f t="shared" si="118"/>
        <v>9</v>
      </c>
      <c r="V912">
        <f t="shared" si="119"/>
        <v>9</v>
      </c>
    </row>
    <row r="913" spans="1:22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U913">
        <f t="shared" si="118"/>
        <v>3</v>
      </c>
      <c r="V913">
        <f t="shared" si="119"/>
        <v>3</v>
      </c>
    </row>
    <row r="914" spans="1:22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0.86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41254.151006944448</v>
      </c>
      <c r="U914">
        <f t="shared" si="118"/>
        <v>9</v>
      </c>
      <c r="V914">
        <f t="shared" si="119"/>
        <v>9</v>
      </c>
    </row>
    <row r="915" spans="1:22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6.61</v>
      </c>
      <c r="P915">
        <f t="shared" si="113"/>
        <v>82.58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U915">
        <f t="shared" si="118"/>
        <v>4</v>
      </c>
      <c r="V915">
        <f t="shared" si="119"/>
        <v>4</v>
      </c>
    </row>
    <row r="916" spans="1:22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41116.763275462959</v>
      </c>
      <c r="T916" s="11">
        <f t="shared" si="117"/>
        <v>41146.763275462959</v>
      </c>
      <c r="U916">
        <f t="shared" si="118"/>
        <v>4</v>
      </c>
      <c r="V916">
        <f t="shared" si="119"/>
        <v>4</v>
      </c>
    </row>
    <row r="917" spans="1:22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5.77</v>
      </c>
      <c r="P917">
        <f t="shared" si="113"/>
        <v>41.67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U917">
        <f t="shared" si="118"/>
        <v>5</v>
      </c>
      <c r="V917">
        <f t="shared" si="119"/>
        <v>5</v>
      </c>
    </row>
    <row r="918" spans="1:22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U918">
        <f t="shared" si="118"/>
        <v>5</v>
      </c>
      <c r="V918">
        <f t="shared" si="119"/>
        <v>5</v>
      </c>
    </row>
    <row r="919" spans="1:22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0.6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U919">
        <f t="shared" si="118"/>
        <v>4</v>
      </c>
      <c r="V919">
        <f t="shared" si="119"/>
        <v>4</v>
      </c>
    </row>
    <row r="920" spans="1:22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5.03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U920">
        <f t="shared" si="118"/>
        <v>4</v>
      </c>
      <c r="V920">
        <f t="shared" si="119"/>
        <v>4</v>
      </c>
    </row>
    <row r="921" spans="1:22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0.5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U921">
        <f t="shared" si="118"/>
        <v>5</v>
      </c>
      <c r="V921">
        <f t="shared" si="119"/>
        <v>5</v>
      </c>
    </row>
    <row r="922" spans="1:22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41562.671550925923</v>
      </c>
      <c r="T922" s="11">
        <f t="shared" si="117"/>
        <v>41592.713217592594</v>
      </c>
      <c r="U922">
        <f t="shared" si="118"/>
        <v>4</v>
      </c>
      <c r="V922">
        <f t="shared" si="119"/>
        <v>4</v>
      </c>
    </row>
    <row r="923" spans="1:22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30.9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40847.171018518522</v>
      </c>
      <c r="T923" s="11">
        <f t="shared" si="117"/>
        <v>40889.212685185186</v>
      </c>
      <c r="U923">
        <f t="shared" si="118"/>
        <v>6</v>
      </c>
      <c r="V923">
        <f t="shared" si="119"/>
        <v>6</v>
      </c>
    </row>
    <row r="924" spans="1:22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21.04</v>
      </c>
      <c r="P924">
        <f t="shared" si="113"/>
        <v>189.33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U924">
        <f t="shared" si="118"/>
        <v>5</v>
      </c>
      <c r="V924">
        <f t="shared" si="119"/>
        <v>5</v>
      </c>
    </row>
    <row r="925" spans="1:22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2.2000000000000002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U925">
        <f t="shared" si="118"/>
        <v>4</v>
      </c>
      <c r="V925">
        <f t="shared" si="119"/>
        <v>4</v>
      </c>
    </row>
    <row r="926" spans="1:22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10.9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41288.942928240736</v>
      </c>
      <c r="T926" s="11">
        <f t="shared" si="117"/>
        <v>41318.942928240736</v>
      </c>
      <c r="U926">
        <f t="shared" si="118"/>
        <v>4</v>
      </c>
      <c r="V926">
        <f t="shared" si="119"/>
        <v>4</v>
      </c>
    </row>
    <row r="927" spans="1:22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2.67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U927">
        <f t="shared" si="118"/>
        <v>4</v>
      </c>
      <c r="V927">
        <f t="shared" si="119"/>
        <v>4</v>
      </c>
    </row>
    <row r="928" spans="1:22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U928">
        <f t="shared" si="118"/>
        <v>4</v>
      </c>
      <c r="V928">
        <f t="shared" si="119"/>
        <v>4</v>
      </c>
    </row>
    <row r="929" spans="1:22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U929">
        <f t="shared" si="118"/>
        <v>4</v>
      </c>
      <c r="V929">
        <f t="shared" si="119"/>
        <v>4</v>
      </c>
    </row>
    <row r="930" spans="1:22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10.86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U930">
        <f t="shared" si="118"/>
        <v>7</v>
      </c>
      <c r="V930">
        <f t="shared" si="119"/>
        <v>7</v>
      </c>
    </row>
    <row r="931" spans="1:22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U931">
        <f t="shared" si="118"/>
        <v>4</v>
      </c>
      <c r="V931">
        <f t="shared" si="119"/>
        <v>4</v>
      </c>
    </row>
    <row r="932" spans="1:22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38.33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U932">
        <f t="shared" si="118"/>
        <v>6</v>
      </c>
      <c r="V932">
        <f t="shared" si="119"/>
        <v>6</v>
      </c>
    </row>
    <row r="933" spans="1:22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6.55</v>
      </c>
      <c r="P933">
        <f t="shared" si="113"/>
        <v>18.71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U933">
        <f t="shared" si="118"/>
        <v>5</v>
      </c>
      <c r="V933">
        <f t="shared" si="119"/>
        <v>5</v>
      </c>
    </row>
    <row r="934" spans="1:22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14.54</v>
      </c>
      <c r="P934">
        <f t="shared" si="113"/>
        <v>46.03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U934">
        <f t="shared" si="118"/>
        <v>6</v>
      </c>
      <c r="V934">
        <f t="shared" si="119"/>
        <v>6</v>
      </c>
    </row>
    <row r="935" spans="1:22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41711.169085648144</v>
      </c>
      <c r="T935" s="11">
        <f t="shared" si="117"/>
        <v>41771.169085648144</v>
      </c>
      <c r="U935">
        <f t="shared" si="118"/>
        <v>9</v>
      </c>
      <c r="V935">
        <f t="shared" si="119"/>
        <v>9</v>
      </c>
    </row>
    <row r="936" spans="1:22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30.4</v>
      </c>
      <c r="P936">
        <f t="shared" si="113"/>
        <v>50.67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U936">
        <f t="shared" si="118"/>
        <v>4</v>
      </c>
      <c r="V936">
        <f t="shared" si="119"/>
        <v>4</v>
      </c>
    </row>
    <row r="937" spans="1:22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1.43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U937">
        <f t="shared" si="118"/>
        <v>4</v>
      </c>
      <c r="V937">
        <f t="shared" si="119"/>
        <v>4</v>
      </c>
    </row>
    <row r="938" spans="1:22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U938">
        <f t="shared" si="118"/>
        <v>6</v>
      </c>
      <c r="V938">
        <f t="shared" si="119"/>
        <v>6</v>
      </c>
    </row>
    <row r="939" spans="1:22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1.1399999999999999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41581.839780092589</v>
      </c>
      <c r="U939">
        <f t="shared" si="118"/>
        <v>4</v>
      </c>
      <c r="V939">
        <f t="shared" si="119"/>
        <v>4</v>
      </c>
    </row>
    <row r="940" spans="1:22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0.36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U940">
        <f t="shared" si="118"/>
        <v>4</v>
      </c>
      <c r="V940">
        <f t="shared" si="119"/>
        <v>4</v>
      </c>
    </row>
    <row r="941" spans="1:22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1.45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U941">
        <f t="shared" si="118"/>
        <v>6</v>
      </c>
      <c r="V941">
        <f t="shared" si="119"/>
        <v>6</v>
      </c>
    </row>
    <row r="942" spans="1:22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17.16</v>
      </c>
      <c r="P942">
        <f t="shared" si="113"/>
        <v>110.29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U942">
        <f t="shared" si="118"/>
        <v>6</v>
      </c>
      <c r="V942">
        <f t="shared" si="119"/>
        <v>6</v>
      </c>
    </row>
    <row r="943" spans="1:22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2.3199999999999998</v>
      </c>
      <c r="P943">
        <f t="shared" si="113"/>
        <v>37.450000000000003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U943">
        <f t="shared" si="118"/>
        <v>4</v>
      </c>
      <c r="V943">
        <f t="shared" si="119"/>
        <v>4</v>
      </c>
    </row>
    <row r="944" spans="1:22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8.91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42382.843287037038</v>
      </c>
      <c r="T944" s="11">
        <f t="shared" si="117"/>
        <v>42418.843287037038</v>
      </c>
      <c r="U944">
        <f t="shared" si="118"/>
        <v>5</v>
      </c>
      <c r="V944">
        <f t="shared" si="119"/>
        <v>5</v>
      </c>
    </row>
    <row r="945" spans="1:22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9.6300000000000008</v>
      </c>
      <c r="P945">
        <f t="shared" si="113"/>
        <v>24.08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U945">
        <f t="shared" si="118"/>
        <v>4</v>
      </c>
      <c r="V945">
        <f t="shared" si="119"/>
        <v>4</v>
      </c>
    </row>
    <row r="946" spans="1:22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13.33</v>
      </c>
      <c r="P946">
        <f t="shared" si="113"/>
        <v>69.41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U946">
        <f t="shared" si="118"/>
        <v>5</v>
      </c>
      <c r="V946">
        <f t="shared" si="119"/>
        <v>5</v>
      </c>
    </row>
    <row r="947" spans="1:22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2.48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42732.872986111106</v>
      </c>
      <c r="T947" s="11">
        <f t="shared" si="117"/>
        <v>42784.999305555553</v>
      </c>
      <c r="U947">
        <f t="shared" si="118"/>
        <v>7</v>
      </c>
      <c r="V947">
        <f t="shared" si="119"/>
        <v>7</v>
      </c>
    </row>
    <row r="948" spans="1:22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1.91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U948">
        <f t="shared" si="118"/>
        <v>4</v>
      </c>
      <c r="V948">
        <f t="shared" si="119"/>
        <v>4</v>
      </c>
    </row>
    <row r="949" spans="1:22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U949">
        <f t="shared" si="118"/>
        <v>9</v>
      </c>
      <c r="V949">
        <f t="shared" si="119"/>
        <v>9</v>
      </c>
    </row>
    <row r="950" spans="1:22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U950">
        <f t="shared" si="118"/>
        <v>4</v>
      </c>
      <c r="V950">
        <f t="shared" si="119"/>
        <v>4</v>
      </c>
    </row>
    <row r="951" spans="1:22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1.37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U951">
        <f t="shared" si="118"/>
        <v>9</v>
      </c>
      <c r="V951">
        <f t="shared" si="119"/>
        <v>9</v>
      </c>
    </row>
    <row r="952" spans="1:22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28.04</v>
      </c>
      <c r="P952">
        <f t="shared" si="113"/>
        <v>58.42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U952">
        <f t="shared" si="118"/>
        <v>4</v>
      </c>
      <c r="V952">
        <f t="shared" si="119"/>
        <v>4</v>
      </c>
    </row>
    <row r="953" spans="1:22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38.39</v>
      </c>
      <c r="P953">
        <f t="shared" si="113"/>
        <v>158.63999999999999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42480.653611111113</v>
      </c>
      <c r="T953" s="11">
        <f t="shared" si="117"/>
        <v>42525.653611111113</v>
      </c>
      <c r="U953">
        <f t="shared" si="118"/>
        <v>6</v>
      </c>
      <c r="V953">
        <f t="shared" si="119"/>
        <v>6</v>
      </c>
    </row>
    <row r="954" spans="1:22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39.94</v>
      </c>
      <c r="P954">
        <f t="shared" si="113"/>
        <v>99.86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42692.655231481476</v>
      </c>
      <c r="U954">
        <f t="shared" si="118"/>
        <v>4</v>
      </c>
      <c r="V954">
        <f t="shared" si="119"/>
        <v>4</v>
      </c>
    </row>
    <row r="955" spans="1:22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0.84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U955">
        <f t="shared" si="118"/>
        <v>4</v>
      </c>
      <c r="V955">
        <f t="shared" si="119"/>
        <v>4</v>
      </c>
    </row>
    <row r="956" spans="1:22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43.41</v>
      </c>
      <c r="P956">
        <f t="shared" si="113"/>
        <v>89.19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U956">
        <f t="shared" si="118"/>
        <v>6</v>
      </c>
      <c r="V956">
        <f t="shared" si="119"/>
        <v>6</v>
      </c>
    </row>
    <row r="957" spans="1:22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5.66</v>
      </c>
      <c r="P957">
        <f t="shared" si="113"/>
        <v>182.62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U957">
        <f t="shared" si="118"/>
        <v>6</v>
      </c>
      <c r="V957">
        <f t="shared" si="119"/>
        <v>6</v>
      </c>
    </row>
    <row r="958" spans="1:22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1.72</v>
      </c>
      <c r="P958">
        <f t="shared" si="113"/>
        <v>50.65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U958">
        <f t="shared" si="118"/>
        <v>9</v>
      </c>
      <c r="V958">
        <f t="shared" si="119"/>
        <v>9</v>
      </c>
    </row>
    <row r="959" spans="1:22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1.94</v>
      </c>
      <c r="P959">
        <f t="shared" si="113"/>
        <v>33.29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U959">
        <f t="shared" si="118"/>
        <v>4</v>
      </c>
      <c r="V959">
        <f t="shared" si="119"/>
        <v>4</v>
      </c>
    </row>
    <row r="960" spans="1:22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11.33</v>
      </c>
      <c r="P960">
        <f t="shared" si="113"/>
        <v>51.82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U960">
        <f t="shared" si="118"/>
        <v>3</v>
      </c>
      <c r="V960">
        <f t="shared" si="119"/>
        <v>3</v>
      </c>
    </row>
    <row r="961" spans="1:22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38.86</v>
      </c>
      <c r="P961">
        <f t="shared" si="113"/>
        <v>113.63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U961">
        <f t="shared" si="118"/>
        <v>4</v>
      </c>
      <c r="V961">
        <f t="shared" si="119"/>
        <v>4</v>
      </c>
    </row>
    <row r="962" spans="1:22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46.1</v>
      </c>
      <c r="P962">
        <f t="shared" si="113"/>
        <v>136.46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42766.626793981486</v>
      </c>
      <c r="T962" s="11">
        <f t="shared" si="117"/>
        <v>42808.585127314815</v>
      </c>
      <c r="U962">
        <f t="shared" si="118"/>
        <v>6</v>
      </c>
      <c r="V962">
        <f t="shared" si="119"/>
        <v>6</v>
      </c>
    </row>
    <row r="963" spans="1:22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ROUND(SUM((E963/D963)*100),2)</f>
        <v>42.19</v>
      </c>
      <c r="P963">
        <f t="shared" ref="P963:P1026" si="121">ROUND(AVERAGE(E963/L963),2)</f>
        <v>364.35</v>
      </c>
      <c r="Q963" t="str">
        <f t="shared" ref="Q963:Q1026" si="122">LEFT(N963,SEARCH("/",N963)-1)</f>
        <v>technology</v>
      </c>
      <c r="R963" t="str">
        <f t="shared" ref="R963:R1026" si="123">RIGHT(N963,LEN(N963)-SEARCH("/",N963))</f>
        <v>wearables</v>
      </c>
      <c r="S963" s="11">
        <f t="shared" ref="S963:S1026" si="124">(J963/86400)+DATE(1970,1,1)</f>
        <v>42740.693692129629</v>
      </c>
      <c r="T963" s="11">
        <f t="shared" ref="T963:T1026" si="125">(I963/86400)+DATE(1970,1,1)</f>
        <v>42786.791666666672</v>
      </c>
      <c r="U963">
        <f t="shared" ref="U963:U1026" si="126">ROUND(((T963-S963)/7),0)</f>
        <v>7</v>
      </c>
      <c r="V963">
        <f t="shared" ref="V963:V1026" si="127">U963</f>
        <v>7</v>
      </c>
    </row>
    <row r="964" spans="1:22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28.48</v>
      </c>
      <c r="P964">
        <f t="shared" si="121"/>
        <v>19.239999999999998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U964">
        <f t="shared" si="126"/>
        <v>5</v>
      </c>
      <c r="V964">
        <f t="shared" si="127"/>
        <v>5</v>
      </c>
    </row>
    <row r="965" spans="1:22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1.08</v>
      </c>
      <c r="P965">
        <f t="shared" si="121"/>
        <v>41.89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U965">
        <f t="shared" si="126"/>
        <v>5</v>
      </c>
      <c r="V965">
        <f t="shared" si="127"/>
        <v>5</v>
      </c>
    </row>
    <row r="966" spans="1:22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0.8</v>
      </c>
      <c r="P966">
        <f t="shared" si="121"/>
        <v>30.31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U966">
        <f t="shared" si="126"/>
        <v>6</v>
      </c>
      <c r="V966">
        <f t="shared" si="127"/>
        <v>6</v>
      </c>
    </row>
    <row r="967" spans="1:22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1.19</v>
      </c>
      <c r="P967">
        <f t="shared" si="121"/>
        <v>49.67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U967">
        <f t="shared" si="126"/>
        <v>5</v>
      </c>
      <c r="V967">
        <f t="shared" si="127"/>
        <v>5</v>
      </c>
    </row>
    <row r="968" spans="1:22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14.8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U968">
        <f t="shared" si="126"/>
        <v>4</v>
      </c>
      <c r="V968">
        <f t="shared" si="127"/>
        <v>4</v>
      </c>
    </row>
    <row r="969" spans="1:22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17.809999999999999</v>
      </c>
      <c r="P969">
        <f t="shared" si="121"/>
        <v>43.98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U969">
        <f t="shared" si="126"/>
        <v>9</v>
      </c>
      <c r="V969">
        <f t="shared" si="127"/>
        <v>9</v>
      </c>
    </row>
    <row r="970" spans="1:22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1.33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U970">
        <f t="shared" si="126"/>
        <v>4</v>
      </c>
      <c r="V970">
        <f t="shared" si="127"/>
        <v>4</v>
      </c>
    </row>
    <row r="971" spans="1:22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46.67</v>
      </c>
      <c r="P971">
        <f t="shared" si="121"/>
        <v>1272.73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U971">
        <f t="shared" si="126"/>
        <v>5</v>
      </c>
      <c r="V971">
        <f t="shared" si="127"/>
        <v>5</v>
      </c>
    </row>
    <row r="972" spans="1:22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45.92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U972">
        <f t="shared" si="126"/>
        <v>5</v>
      </c>
      <c r="V972">
        <f t="shared" si="127"/>
        <v>5</v>
      </c>
    </row>
    <row r="973" spans="1:22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0.23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U973">
        <f t="shared" si="126"/>
        <v>6</v>
      </c>
      <c r="V973">
        <f t="shared" si="127"/>
        <v>6</v>
      </c>
    </row>
    <row r="974" spans="1:22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34.630000000000003</v>
      </c>
      <c r="P974">
        <f t="shared" si="121"/>
        <v>153.88999999999999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U974">
        <f t="shared" si="126"/>
        <v>4</v>
      </c>
      <c r="V974">
        <f t="shared" si="127"/>
        <v>4</v>
      </c>
    </row>
    <row r="975" spans="1:22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2.06</v>
      </c>
      <c r="P975">
        <f t="shared" si="121"/>
        <v>51.38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U975">
        <f t="shared" si="126"/>
        <v>9</v>
      </c>
      <c r="V975">
        <f t="shared" si="127"/>
        <v>9</v>
      </c>
    </row>
    <row r="976" spans="1:22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0.56000000000000005</v>
      </c>
      <c r="P976">
        <f t="shared" si="121"/>
        <v>93.33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U976">
        <f t="shared" si="126"/>
        <v>4</v>
      </c>
      <c r="V976">
        <f t="shared" si="127"/>
        <v>4</v>
      </c>
    </row>
    <row r="977" spans="1:22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2.61</v>
      </c>
      <c r="P977">
        <f t="shared" si="121"/>
        <v>108.63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U977">
        <f t="shared" si="126"/>
        <v>9</v>
      </c>
      <c r="V977">
        <f t="shared" si="127"/>
        <v>9</v>
      </c>
    </row>
    <row r="978" spans="1:22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1.93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U978">
        <f t="shared" si="126"/>
        <v>6</v>
      </c>
      <c r="V978">
        <f t="shared" si="127"/>
        <v>6</v>
      </c>
    </row>
    <row r="979" spans="1:22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33.67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U979">
        <f t="shared" si="126"/>
        <v>4</v>
      </c>
      <c r="V979">
        <f t="shared" si="127"/>
        <v>4</v>
      </c>
    </row>
    <row r="980" spans="1:22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56.26</v>
      </c>
      <c r="P980">
        <f t="shared" si="121"/>
        <v>790.84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U980">
        <f t="shared" si="126"/>
        <v>4</v>
      </c>
      <c r="V980">
        <f t="shared" si="127"/>
        <v>4</v>
      </c>
    </row>
    <row r="981" spans="1:22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82.82</v>
      </c>
      <c r="P981">
        <f t="shared" si="121"/>
        <v>301.94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42506.416990740741</v>
      </c>
      <c r="T981" s="11">
        <f t="shared" si="125"/>
        <v>42541.790972222225</v>
      </c>
      <c r="U981">
        <f t="shared" si="126"/>
        <v>5</v>
      </c>
      <c r="V981">
        <f t="shared" si="127"/>
        <v>5</v>
      </c>
    </row>
    <row r="982" spans="1:22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14.86</v>
      </c>
      <c r="P982">
        <f t="shared" si="121"/>
        <v>47.94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U982">
        <f t="shared" si="126"/>
        <v>6</v>
      </c>
      <c r="V982">
        <f t="shared" si="127"/>
        <v>6</v>
      </c>
    </row>
    <row r="983" spans="1:22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0.01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U983">
        <f t="shared" si="126"/>
        <v>4</v>
      </c>
      <c r="V983">
        <f t="shared" si="127"/>
        <v>4</v>
      </c>
    </row>
    <row r="984" spans="1:22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0.02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U984">
        <f t="shared" si="126"/>
        <v>4</v>
      </c>
      <c r="V984">
        <f t="shared" si="127"/>
        <v>4</v>
      </c>
    </row>
    <row r="985" spans="1:22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29.51</v>
      </c>
      <c r="P985">
        <f t="shared" si="121"/>
        <v>171.79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42574.667650462958</v>
      </c>
      <c r="T985" s="11">
        <f t="shared" si="125"/>
        <v>42605.870833333334</v>
      </c>
      <c r="U985">
        <f t="shared" si="126"/>
        <v>4</v>
      </c>
      <c r="V985">
        <f t="shared" si="127"/>
        <v>4</v>
      </c>
    </row>
    <row r="986" spans="1:22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1.06</v>
      </c>
      <c r="P986">
        <f t="shared" si="121"/>
        <v>35.33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42091.074166666665</v>
      </c>
      <c r="U986">
        <f t="shared" si="126"/>
        <v>4</v>
      </c>
      <c r="V986">
        <f t="shared" si="127"/>
        <v>4</v>
      </c>
    </row>
    <row r="987" spans="1:22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6.29</v>
      </c>
      <c r="P987">
        <f t="shared" si="121"/>
        <v>82.09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U987">
        <f t="shared" si="126"/>
        <v>4</v>
      </c>
      <c r="V987">
        <f t="shared" si="127"/>
        <v>4</v>
      </c>
    </row>
    <row r="988" spans="1:22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12.75</v>
      </c>
      <c r="P988">
        <f t="shared" si="121"/>
        <v>110.87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U988">
        <f t="shared" si="126"/>
        <v>8</v>
      </c>
      <c r="V988">
        <f t="shared" si="127"/>
        <v>8</v>
      </c>
    </row>
    <row r="989" spans="1:22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13.22</v>
      </c>
      <c r="P989">
        <f t="shared" si="121"/>
        <v>161.22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U989">
        <f t="shared" si="126"/>
        <v>6</v>
      </c>
      <c r="V989">
        <f t="shared" si="127"/>
        <v>6</v>
      </c>
    </row>
    <row r="990" spans="1:22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U990">
        <f t="shared" si="126"/>
        <v>4</v>
      </c>
      <c r="V990">
        <f t="shared" si="127"/>
        <v>4</v>
      </c>
    </row>
    <row r="991" spans="1:22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16.77</v>
      </c>
      <c r="P991">
        <f t="shared" si="121"/>
        <v>52.41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U991">
        <f t="shared" si="126"/>
        <v>4</v>
      </c>
      <c r="V991">
        <f t="shared" si="127"/>
        <v>4</v>
      </c>
    </row>
    <row r="992" spans="1:22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0.1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U992">
        <f t="shared" si="126"/>
        <v>4</v>
      </c>
      <c r="V992">
        <f t="shared" si="127"/>
        <v>4</v>
      </c>
    </row>
    <row r="993" spans="1:22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4.24</v>
      </c>
      <c r="P993">
        <f t="shared" si="121"/>
        <v>30.29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U993">
        <f t="shared" si="126"/>
        <v>4</v>
      </c>
      <c r="V993">
        <f t="shared" si="127"/>
        <v>4</v>
      </c>
    </row>
    <row r="994" spans="1:22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0.47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U994">
        <f t="shared" si="126"/>
        <v>9</v>
      </c>
      <c r="V994">
        <f t="shared" si="127"/>
        <v>9</v>
      </c>
    </row>
    <row r="995" spans="1:22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25.09</v>
      </c>
      <c r="P995">
        <f t="shared" si="121"/>
        <v>89.6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U995">
        <f t="shared" si="126"/>
        <v>5</v>
      </c>
      <c r="V995">
        <f t="shared" si="127"/>
        <v>5</v>
      </c>
    </row>
    <row r="996" spans="1:22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2.33</v>
      </c>
      <c r="P996">
        <f t="shared" si="121"/>
        <v>424.45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U996">
        <f t="shared" si="126"/>
        <v>8</v>
      </c>
      <c r="V996">
        <f t="shared" si="127"/>
        <v>8</v>
      </c>
    </row>
    <row r="997" spans="1:22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7.26</v>
      </c>
      <c r="P997">
        <f t="shared" si="121"/>
        <v>80.67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U997">
        <f t="shared" si="126"/>
        <v>4</v>
      </c>
      <c r="V997">
        <f t="shared" si="127"/>
        <v>4</v>
      </c>
    </row>
    <row r="998" spans="1:22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1.63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U998">
        <f t="shared" si="126"/>
        <v>4</v>
      </c>
      <c r="V998">
        <f t="shared" si="127"/>
        <v>4</v>
      </c>
    </row>
    <row r="999" spans="1:22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1.3</v>
      </c>
      <c r="P999">
        <f t="shared" si="121"/>
        <v>8.1300000000000008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U999">
        <f t="shared" si="126"/>
        <v>4</v>
      </c>
      <c r="V999">
        <f t="shared" si="127"/>
        <v>4</v>
      </c>
    </row>
    <row r="1000" spans="1:22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58.56</v>
      </c>
      <c r="P1000">
        <f t="shared" si="121"/>
        <v>153.43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U1000">
        <f t="shared" si="126"/>
        <v>6</v>
      </c>
      <c r="V1000">
        <f t="shared" si="127"/>
        <v>6</v>
      </c>
    </row>
    <row r="1001" spans="1:22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7.79</v>
      </c>
      <c r="P1001">
        <f t="shared" si="121"/>
        <v>292.08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U1001">
        <f t="shared" si="126"/>
        <v>4</v>
      </c>
      <c r="V1001">
        <f t="shared" si="127"/>
        <v>4</v>
      </c>
    </row>
    <row r="1002" spans="1:22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2.2200000000000002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</v>
      </c>
      <c r="T1002" s="11">
        <f t="shared" si="125"/>
        <v>42809.018055555556</v>
      </c>
      <c r="U1002">
        <f t="shared" si="126"/>
        <v>9</v>
      </c>
      <c r="V1002">
        <f t="shared" si="127"/>
        <v>9</v>
      </c>
    </row>
    <row r="1003" spans="1:22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U1003">
        <f t="shared" si="126"/>
        <v>6</v>
      </c>
      <c r="V1003">
        <f t="shared" si="127"/>
        <v>6</v>
      </c>
    </row>
    <row r="1004" spans="1:22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29.6</v>
      </c>
      <c r="P1004">
        <f t="shared" si="121"/>
        <v>134.55000000000001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U1004">
        <f t="shared" si="126"/>
        <v>4</v>
      </c>
      <c r="V1004">
        <f t="shared" si="127"/>
        <v>4</v>
      </c>
    </row>
    <row r="1005" spans="1:22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16.059999999999999</v>
      </c>
      <c r="P1005">
        <f t="shared" si="121"/>
        <v>214.07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U1005">
        <f t="shared" si="126"/>
        <v>4</v>
      </c>
      <c r="V1005">
        <f t="shared" si="127"/>
        <v>4</v>
      </c>
    </row>
    <row r="1006" spans="1:22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82.21</v>
      </c>
      <c r="P1006">
        <f t="shared" si="121"/>
        <v>216.34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U1006">
        <f t="shared" si="126"/>
        <v>4</v>
      </c>
      <c r="V1006">
        <f t="shared" si="127"/>
        <v>4</v>
      </c>
    </row>
    <row r="1007" spans="1:22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75.05</v>
      </c>
      <c r="P1007">
        <f t="shared" si="121"/>
        <v>932.31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42276.624803240746</v>
      </c>
      <c r="T1007" s="11">
        <f t="shared" si="125"/>
        <v>42307.624803240746</v>
      </c>
      <c r="U1007">
        <f t="shared" si="126"/>
        <v>4</v>
      </c>
      <c r="V1007">
        <f t="shared" si="127"/>
        <v>4</v>
      </c>
    </row>
    <row r="1008" spans="1:22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5.85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U1008">
        <f t="shared" si="126"/>
        <v>1</v>
      </c>
      <c r="V1008">
        <f t="shared" si="127"/>
        <v>1</v>
      </c>
    </row>
    <row r="1009" spans="1:22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44.32</v>
      </c>
      <c r="P1009">
        <f t="shared" si="121"/>
        <v>174.95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U1009">
        <f t="shared" si="126"/>
        <v>6</v>
      </c>
      <c r="V1009">
        <f t="shared" si="127"/>
        <v>6</v>
      </c>
    </row>
    <row r="1010" spans="1:22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0.27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U1010">
        <f t="shared" si="126"/>
        <v>4</v>
      </c>
      <c r="V1010">
        <f t="shared" si="127"/>
        <v>4</v>
      </c>
    </row>
    <row r="1011" spans="1:22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13.13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U1011">
        <f t="shared" si="126"/>
        <v>4</v>
      </c>
      <c r="V1011">
        <f t="shared" si="127"/>
        <v>4</v>
      </c>
    </row>
    <row r="1012" spans="1:22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0.19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U1012">
        <f t="shared" si="126"/>
        <v>8</v>
      </c>
      <c r="V1012">
        <f t="shared" si="127"/>
        <v>8</v>
      </c>
    </row>
    <row r="1013" spans="1:22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0.38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U1013">
        <f t="shared" si="126"/>
        <v>6</v>
      </c>
      <c r="V1013">
        <f t="shared" si="127"/>
        <v>6</v>
      </c>
    </row>
    <row r="1014" spans="1:22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21535.02</v>
      </c>
      <c r="P1014">
        <f t="shared" si="121"/>
        <v>1389.36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U1014">
        <f t="shared" si="126"/>
        <v>6</v>
      </c>
      <c r="V1014">
        <f t="shared" si="127"/>
        <v>6</v>
      </c>
    </row>
    <row r="1015" spans="1:22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34.53</v>
      </c>
      <c r="P1015">
        <f t="shared" si="121"/>
        <v>95.91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U1015">
        <f t="shared" si="126"/>
        <v>4</v>
      </c>
      <c r="V1015">
        <f t="shared" si="127"/>
        <v>4</v>
      </c>
    </row>
    <row r="1016" spans="1:22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30.6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U1016">
        <f t="shared" si="126"/>
        <v>7</v>
      </c>
      <c r="V1016">
        <f t="shared" si="127"/>
        <v>7</v>
      </c>
    </row>
    <row r="1017" spans="1:22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2.67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U1017">
        <f t="shared" si="126"/>
        <v>4</v>
      </c>
      <c r="V1017">
        <f t="shared" si="127"/>
        <v>4</v>
      </c>
    </row>
    <row r="1018" spans="1:22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2.84</v>
      </c>
      <c r="P1018">
        <f t="shared" si="121"/>
        <v>74.790000000000006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42467.065462962964</v>
      </c>
      <c r="U1018">
        <f t="shared" si="126"/>
        <v>6</v>
      </c>
      <c r="V1018">
        <f t="shared" si="127"/>
        <v>6</v>
      </c>
    </row>
    <row r="1019" spans="1:22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22.88</v>
      </c>
      <c r="P1019">
        <f t="shared" si="121"/>
        <v>161.12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U1019">
        <f t="shared" si="126"/>
        <v>6</v>
      </c>
      <c r="V1019">
        <f t="shared" si="127"/>
        <v>6</v>
      </c>
    </row>
    <row r="1020" spans="1:22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3.11</v>
      </c>
      <c r="P1020">
        <f t="shared" si="121"/>
        <v>88.71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U1020">
        <f t="shared" si="126"/>
        <v>4</v>
      </c>
      <c r="V1020">
        <f t="shared" si="127"/>
        <v>4</v>
      </c>
    </row>
    <row r="1021" spans="1:22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47.33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U1021">
        <f t="shared" si="126"/>
        <v>4</v>
      </c>
      <c r="V1021">
        <f t="shared" si="127"/>
        <v>4</v>
      </c>
    </row>
    <row r="1022" spans="1:22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205.55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42127.069548611107</v>
      </c>
      <c r="T1022" s="11">
        <f t="shared" si="125"/>
        <v>42157.032638888893</v>
      </c>
      <c r="U1022">
        <f t="shared" si="126"/>
        <v>4</v>
      </c>
      <c r="V1022">
        <f t="shared" si="127"/>
        <v>4</v>
      </c>
    </row>
    <row r="1023" spans="1:22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351.8</v>
      </c>
      <c r="P1023">
        <f t="shared" si="121"/>
        <v>22.08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42271.251979166671</v>
      </c>
      <c r="T1023" s="11">
        <f t="shared" si="125"/>
        <v>42294.166666666672</v>
      </c>
      <c r="U1023">
        <f t="shared" si="126"/>
        <v>3</v>
      </c>
      <c r="V1023">
        <f t="shared" si="127"/>
        <v>3</v>
      </c>
    </row>
    <row r="1024" spans="1:22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114.9</v>
      </c>
      <c r="P1024">
        <f t="shared" si="121"/>
        <v>31.05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42111.646724537037</v>
      </c>
      <c r="T1024" s="11">
        <f t="shared" si="125"/>
        <v>42141.646724537037</v>
      </c>
      <c r="U1024">
        <f t="shared" si="126"/>
        <v>4</v>
      </c>
      <c r="V1024">
        <f t="shared" si="127"/>
        <v>4</v>
      </c>
    </row>
    <row r="1025" spans="1:22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237.15</v>
      </c>
      <c r="P1025">
        <f t="shared" si="121"/>
        <v>36.21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42145.919687500005</v>
      </c>
      <c r="T1025" s="11">
        <f t="shared" si="125"/>
        <v>42175.919687500005</v>
      </c>
      <c r="U1025">
        <f t="shared" si="126"/>
        <v>4</v>
      </c>
      <c r="V1025">
        <f t="shared" si="127"/>
        <v>4</v>
      </c>
    </row>
    <row r="1026" spans="1:22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118.64</v>
      </c>
      <c r="P1026">
        <f t="shared" si="121"/>
        <v>388.98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42370.580590277779</v>
      </c>
      <c r="T1026" s="11">
        <f t="shared" si="125"/>
        <v>42400.580590277779</v>
      </c>
      <c r="U1026">
        <f t="shared" si="126"/>
        <v>4</v>
      </c>
      <c r="V1026">
        <f t="shared" si="127"/>
        <v>4</v>
      </c>
    </row>
    <row r="1027" spans="1:22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ROUND(SUM((E1027/D1027)*100),2)</f>
        <v>109.93</v>
      </c>
      <c r="P1027">
        <f t="shared" ref="P1027:P1090" si="129">ROUND(AVERAGE(E1027/L1027),2)</f>
        <v>71.849999999999994</v>
      </c>
      <c r="Q1027" t="str">
        <f t="shared" ref="Q1027:Q1090" si="130">LEFT(N1027,SEARCH("/",N1027)-1)</f>
        <v>music</v>
      </c>
      <c r="R1027" t="str">
        <f t="shared" ref="R1027:R1090" si="131">RIGHT(N1027,LEN(N1027)-SEARCH("/",N1027))</f>
        <v>electronic music</v>
      </c>
      <c r="S1027" s="11">
        <f t="shared" ref="S1027:S1090" si="132">(J1027/86400)+DATE(1970,1,1)</f>
        <v>42049.833761574075</v>
      </c>
      <c r="T1027" s="11">
        <f t="shared" ref="T1027:T1090" si="133">(I1027/86400)+DATE(1970,1,1)</f>
        <v>42079.792094907403</v>
      </c>
      <c r="U1027">
        <f t="shared" ref="U1027:U1090" si="134">ROUND(((T1027-S1027)/7),0)</f>
        <v>4</v>
      </c>
      <c r="V1027">
        <f t="shared" ref="V1027:V1090" si="135">U1027</f>
        <v>4</v>
      </c>
    </row>
    <row r="1028" spans="1:22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100.01</v>
      </c>
      <c r="P1028">
        <f t="shared" si="129"/>
        <v>57.38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42426.407592592594</v>
      </c>
      <c r="T1028" s="11">
        <f t="shared" si="133"/>
        <v>42460.365925925929</v>
      </c>
      <c r="U1028">
        <f t="shared" si="134"/>
        <v>5</v>
      </c>
      <c r="V1028">
        <f t="shared" si="135"/>
        <v>5</v>
      </c>
    </row>
    <row r="1029" spans="1:22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103.09</v>
      </c>
      <c r="P1029">
        <f t="shared" si="129"/>
        <v>69.67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41905.034108796295</v>
      </c>
      <c r="T1029" s="11">
        <f t="shared" si="133"/>
        <v>41935.034108796295</v>
      </c>
      <c r="U1029">
        <f t="shared" si="134"/>
        <v>4</v>
      </c>
      <c r="V1029">
        <f t="shared" si="135"/>
        <v>4</v>
      </c>
    </row>
    <row r="1030" spans="1:22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117.27</v>
      </c>
      <c r="P1030">
        <f t="shared" si="129"/>
        <v>45.99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42755.627372685187</v>
      </c>
      <c r="T1030" s="11">
        <f t="shared" si="133"/>
        <v>42800.833333333328</v>
      </c>
      <c r="U1030">
        <f t="shared" si="134"/>
        <v>6</v>
      </c>
      <c r="V1030">
        <f t="shared" si="135"/>
        <v>6</v>
      </c>
    </row>
    <row r="1031" spans="1:22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111.76</v>
      </c>
      <c r="P1031">
        <f t="shared" si="129"/>
        <v>79.260000000000005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42044.711886574078</v>
      </c>
      <c r="T1031" s="11">
        <f t="shared" si="133"/>
        <v>42098.915972222225</v>
      </c>
      <c r="U1031">
        <f t="shared" si="134"/>
        <v>8</v>
      </c>
      <c r="V1031">
        <f t="shared" si="135"/>
        <v>8</v>
      </c>
    </row>
    <row r="1032" spans="1:22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342.1</v>
      </c>
      <c r="P1032">
        <f t="shared" si="129"/>
        <v>43.03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42611.483206018514</v>
      </c>
      <c r="T1032" s="11">
        <f t="shared" si="133"/>
        <v>42625.483206018514</v>
      </c>
      <c r="U1032">
        <f t="shared" si="134"/>
        <v>2</v>
      </c>
      <c r="V1032">
        <f t="shared" si="135"/>
        <v>2</v>
      </c>
    </row>
    <row r="1033" spans="1:22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107.4</v>
      </c>
      <c r="P1033">
        <f t="shared" si="129"/>
        <v>108.48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42324.764004629629</v>
      </c>
      <c r="T1033" s="11">
        <f t="shared" si="133"/>
        <v>42354.764004629629</v>
      </c>
      <c r="U1033">
        <f t="shared" si="134"/>
        <v>4</v>
      </c>
      <c r="V1033">
        <f t="shared" si="135"/>
        <v>4</v>
      </c>
    </row>
    <row r="1034" spans="1:22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108.5</v>
      </c>
      <c r="P1034">
        <f t="shared" si="129"/>
        <v>61.03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42514.666956018518</v>
      </c>
      <c r="T1034" s="11">
        <f t="shared" si="133"/>
        <v>42544.666956018518</v>
      </c>
      <c r="U1034">
        <f t="shared" si="134"/>
        <v>4</v>
      </c>
      <c r="V1034">
        <f t="shared" si="135"/>
        <v>4</v>
      </c>
    </row>
    <row r="1035" spans="1:22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102.86</v>
      </c>
      <c r="P1035">
        <f t="shared" si="129"/>
        <v>50.59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42688.732407407406</v>
      </c>
      <c r="T1035" s="11">
        <f t="shared" si="133"/>
        <v>42716.732407407406</v>
      </c>
      <c r="U1035">
        <f t="shared" si="134"/>
        <v>4</v>
      </c>
      <c r="V1035">
        <f t="shared" si="135"/>
        <v>4</v>
      </c>
    </row>
    <row r="1036" spans="1:22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</v>
      </c>
      <c r="P1036">
        <f t="shared" si="129"/>
        <v>39.159999999999997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42555.166712962964</v>
      </c>
      <c r="T1036" s="11">
        <f t="shared" si="133"/>
        <v>42587.165972222225</v>
      </c>
      <c r="U1036">
        <f t="shared" si="134"/>
        <v>5</v>
      </c>
      <c r="V1036">
        <f t="shared" si="135"/>
        <v>5</v>
      </c>
    </row>
    <row r="1037" spans="1:22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107.65</v>
      </c>
      <c r="P1037">
        <f t="shared" si="129"/>
        <v>65.16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42016.641435185185</v>
      </c>
      <c r="T1037" s="11">
        <f t="shared" si="133"/>
        <v>42046.641435185185</v>
      </c>
      <c r="U1037">
        <f t="shared" si="134"/>
        <v>4</v>
      </c>
      <c r="V1037">
        <f t="shared" si="135"/>
        <v>4</v>
      </c>
    </row>
    <row r="1038" spans="1:22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112.36</v>
      </c>
      <c r="P1038">
        <f t="shared" si="129"/>
        <v>23.96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41249.448958333334</v>
      </c>
      <c r="T1038" s="11">
        <f t="shared" si="133"/>
        <v>41281.333333333336</v>
      </c>
      <c r="U1038">
        <f t="shared" si="134"/>
        <v>5</v>
      </c>
      <c r="V1038">
        <f t="shared" si="135"/>
        <v>5</v>
      </c>
    </row>
    <row r="1039" spans="1:22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102.1</v>
      </c>
      <c r="P1039">
        <f t="shared" si="129"/>
        <v>48.62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42119.822476851856</v>
      </c>
      <c r="T1039" s="11">
        <f t="shared" si="133"/>
        <v>42142.208333333328</v>
      </c>
      <c r="U1039">
        <f t="shared" si="134"/>
        <v>3</v>
      </c>
      <c r="V1039">
        <f t="shared" si="135"/>
        <v>3</v>
      </c>
    </row>
    <row r="1040" spans="1:22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145.33000000000001</v>
      </c>
      <c r="P1040">
        <f t="shared" si="129"/>
        <v>35.74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42418.231747685189</v>
      </c>
      <c r="T1040" s="11">
        <f t="shared" si="133"/>
        <v>42448.190081018518</v>
      </c>
      <c r="U1040">
        <f t="shared" si="134"/>
        <v>4</v>
      </c>
      <c r="V1040">
        <f t="shared" si="135"/>
        <v>4</v>
      </c>
    </row>
    <row r="1041" spans="1:22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128.19999999999999</v>
      </c>
      <c r="P1041">
        <f t="shared" si="129"/>
        <v>21.37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42692.109328703707</v>
      </c>
      <c r="T1041" s="11">
        <f t="shared" si="133"/>
        <v>42717.332638888889</v>
      </c>
      <c r="U1041">
        <f t="shared" si="134"/>
        <v>4</v>
      </c>
      <c r="V1041">
        <f t="shared" si="135"/>
        <v>4</v>
      </c>
    </row>
    <row r="1042" spans="1:22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0.28999999999999998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U1042">
        <f t="shared" si="134"/>
        <v>4</v>
      </c>
      <c r="V1042">
        <f t="shared" si="135"/>
        <v>4</v>
      </c>
    </row>
    <row r="1043" spans="1:22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</v>
      </c>
      <c r="T1043" s="11">
        <f t="shared" si="133"/>
        <v>41851.06009259259</v>
      </c>
      <c r="U1043">
        <f t="shared" si="134"/>
        <v>3</v>
      </c>
      <c r="V1043">
        <f t="shared" si="135"/>
        <v>3</v>
      </c>
    </row>
    <row r="1044" spans="1:22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1.54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U1044">
        <f t="shared" si="134"/>
        <v>6</v>
      </c>
      <c r="V1044">
        <f t="shared" si="135"/>
        <v>6</v>
      </c>
    </row>
    <row r="1045" spans="1:22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8.5399999999999991</v>
      </c>
      <c r="P1045">
        <f t="shared" si="129"/>
        <v>29.24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U1045">
        <f t="shared" si="134"/>
        <v>4</v>
      </c>
      <c r="V1045">
        <f t="shared" si="135"/>
        <v>4</v>
      </c>
    </row>
    <row r="1046" spans="1:22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0.09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U1046">
        <f t="shared" si="134"/>
        <v>8</v>
      </c>
      <c r="V1046">
        <f t="shared" si="135"/>
        <v>8</v>
      </c>
    </row>
    <row r="1047" spans="1:22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2.66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41844.874421296292</v>
      </c>
      <c r="T1047" s="11">
        <f t="shared" si="133"/>
        <v>41874.874421296292</v>
      </c>
      <c r="U1047">
        <f t="shared" si="134"/>
        <v>4</v>
      </c>
      <c r="V1047">
        <f t="shared" si="135"/>
        <v>4</v>
      </c>
    </row>
    <row r="1048" spans="1:22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U1048">
        <f t="shared" si="134"/>
        <v>6</v>
      </c>
      <c r="V1048">
        <f t="shared" si="135"/>
        <v>6</v>
      </c>
    </row>
    <row r="1049" spans="1:22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0.05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41918.818460648152</v>
      </c>
      <c r="T1049" s="11">
        <f t="shared" si="133"/>
        <v>41948.860127314816</v>
      </c>
      <c r="U1049">
        <f t="shared" si="134"/>
        <v>4</v>
      </c>
      <c r="V1049">
        <f t="shared" si="135"/>
        <v>4</v>
      </c>
    </row>
    <row r="1050" spans="1:22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1.41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U1050">
        <f t="shared" si="134"/>
        <v>6</v>
      </c>
      <c r="V1050">
        <f t="shared" si="135"/>
        <v>6</v>
      </c>
    </row>
    <row r="1051" spans="1:22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U1051">
        <f t="shared" si="134"/>
        <v>4</v>
      </c>
      <c r="V1051">
        <f t="shared" si="135"/>
        <v>4</v>
      </c>
    </row>
    <row r="1052" spans="1:22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U1052">
        <f t="shared" si="134"/>
        <v>4</v>
      </c>
      <c r="V1052">
        <f t="shared" si="135"/>
        <v>4</v>
      </c>
    </row>
    <row r="1053" spans="1:22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U1053">
        <f t="shared" si="134"/>
        <v>4</v>
      </c>
      <c r="V1053">
        <f t="shared" si="135"/>
        <v>4</v>
      </c>
    </row>
    <row r="1054" spans="1:22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U1054">
        <f t="shared" si="134"/>
        <v>6</v>
      </c>
      <c r="V1054">
        <f t="shared" si="135"/>
        <v>6</v>
      </c>
    </row>
    <row r="1055" spans="1:22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U1055">
        <f t="shared" si="134"/>
        <v>4</v>
      </c>
      <c r="V1055">
        <f t="shared" si="135"/>
        <v>4</v>
      </c>
    </row>
    <row r="1056" spans="1:22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U1056">
        <f t="shared" si="134"/>
        <v>4</v>
      </c>
      <c r="V1056">
        <f t="shared" si="135"/>
        <v>4</v>
      </c>
    </row>
    <row r="1057" spans="1:22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U1057">
        <f t="shared" si="134"/>
        <v>4</v>
      </c>
      <c r="V1057">
        <f t="shared" si="135"/>
        <v>4</v>
      </c>
    </row>
    <row r="1058" spans="1:22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42118.677974537037</v>
      </c>
      <c r="U1058">
        <f t="shared" si="134"/>
        <v>9</v>
      </c>
      <c r="V1058">
        <f t="shared" si="135"/>
        <v>9</v>
      </c>
    </row>
    <row r="1059" spans="1:22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42678.871331018519</v>
      </c>
      <c r="T1059" s="11">
        <f t="shared" si="133"/>
        <v>42708.912997685184</v>
      </c>
      <c r="U1059">
        <f t="shared" si="134"/>
        <v>4</v>
      </c>
      <c r="V1059">
        <f t="shared" si="135"/>
        <v>4</v>
      </c>
    </row>
    <row r="1060" spans="1:22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U1060">
        <f t="shared" si="134"/>
        <v>6</v>
      </c>
      <c r="V1060">
        <f t="shared" si="135"/>
        <v>6</v>
      </c>
    </row>
    <row r="1061" spans="1:22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U1061">
        <f t="shared" si="134"/>
        <v>4</v>
      </c>
      <c r="V1061">
        <f t="shared" si="135"/>
        <v>4</v>
      </c>
    </row>
    <row r="1062" spans="1:22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U1062">
        <f t="shared" si="134"/>
        <v>4</v>
      </c>
      <c r="V1062">
        <f t="shared" si="135"/>
        <v>4</v>
      </c>
    </row>
    <row r="1063" spans="1:22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U1063">
        <f t="shared" si="134"/>
        <v>9</v>
      </c>
      <c r="V1063">
        <f t="shared" si="135"/>
        <v>9</v>
      </c>
    </row>
    <row r="1064" spans="1:22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95.48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U1064">
        <f t="shared" si="134"/>
        <v>1</v>
      </c>
      <c r="V1064">
        <f t="shared" si="135"/>
        <v>1</v>
      </c>
    </row>
    <row r="1065" spans="1:22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U1065">
        <f t="shared" si="134"/>
        <v>4</v>
      </c>
      <c r="V1065">
        <f t="shared" si="135"/>
        <v>4</v>
      </c>
    </row>
    <row r="1066" spans="1:22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8.9700000000000006</v>
      </c>
      <c r="P1066">
        <f t="shared" si="129"/>
        <v>65.67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U1066">
        <f t="shared" si="134"/>
        <v>6</v>
      </c>
      <c r="V1066">
        <f t="shared" si="135"/>
        <v>6</v>
      </c>
    </row>
    <row r="1067" spans="1:22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2.7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U1067">
        <f t="shared" si="134"/>
        <v>4</v>
      </c>
      <c r="V1067">
        <f t="shared" si="135"/>
        <v>4</v>
      </c>
    </row>
    <row r="1068" spans="1:22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3.37</v>
      </c>
      <c r="P1068">
        <f t="shared" si="129"/>
        <v>34.130000000000003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41445.962754629625</v>
      </c>
      <c r="T1068" s="11">
        <f t="shared" si="133"/>
        <v>41490.962754629625</v>
      </c>
      <c r="U1068">
        <f t="shared" si="134"/>
        <v>6</v>
      </c>
      <c r="V1068">
        <f t="shared" si="135"/>
        <v>6</v>
      </c>
    </row>
    <row r="1069" spans="1:22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U1069">
        <f t="shared" si="134"/>
        <v>4</v>
      </c>
      <c r="V1069">
        <f t="shared" si="135"/>
        <v>4</v>
      </c>
    </row>
    <row r="1070" spans="1:22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0.15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42440.371111111112</v>
      </c>
      <c r="T1070" s="11">
        <f t="shared" si="133"/>
        <v>42470.329444444447</v>
      </c>
      <c r="U1070">
        <f t="shared" si="134"/>
        <v>4</v>
      </c>
      <c r="V1070">
        <f t="shared" si="135"/>
        <v>4</v>
      </c>
    </row>
    <row r="1071" spans="1:22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38.64</v>
      </c>
      <c r="P1071">
        <f t="shared" si="129"/>
        <v>40.479999999999997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U1071">
        <f t="shared" si="134"/>
        <v>5</v>
      </c>
      <c r="V1071">
        <f t="shared" si="135"/>
        <v>5</v>
      </c>
    </row>
    <row r="1072" spans="1:22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0.7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U1072">
        <f t="shared" si="134"/>
        <v>3</v>
      </c>
      <c r="V1072">
        <f t="shared" si="135"/>
        <v>3</v>
      </c>
    </row>
    <row r="1073" spans="1:22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U1073">
        <f t="shared" si="134"/>
        <v>4</v>
      </c>
      <c r="V1073">
        <f t="shared" si="135"/>
        <v>4</v>
      </c>
    </row>
    <row r="1074" spans="1:22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7.0000000000000007E-2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U1074">
        <f t="shared" si="134"/>
        <v>4</v>
      </c>
      <c r="V1074">
        <f t="shared" si="135"/>
        <v>4</v>
      </c>
    </row>
    <row r="1075" spans="1:22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1.33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U1075">
        <f t="shared" si="134"/>
        <v>4</v>
      </c>
      <c r="V1075">
        <f t="shared" si="135"/>
        <v>4</v>
      </c>
    </row>
    <row r="1076" spans="1:22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6.31</v>
      </c>
      <c r="P1076">
        <f t="shared" si="129"/>
        <v>113.57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U1076">
        <f t="shared" si="134"/>
        <v>4</v>
      </c>
      <c r="V1076">
        <f t="shared" si="135"/>
        <v>4</v>
      </c>
    </row>
    <row r="1077" spans="1:22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4.5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U1077">
        <f t="shared" si="134"/>
        <v>4</v>
      </c>
      <c r="V1077">
        <f t="shared" si="135"/>
        <v>4</v>
      </c>
    </row>
    <row r="1078" spans="1:22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62.77</v>
      </c>
      <c r="P1078">
        <f t="shared" si="129"/>
        <v>48.28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U1078">
        <f t="shared" si="134"/>
        <v>8</v>
      </c>
      <c r="V1078">
        <f t="shared" si="135"/>
        <v>8</v>
      </c>
    </row>
    <row r="1079" spans="1:22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29.38</v>
      </c>
      <c r="P1079">
        <f t="shared" si="129"/>
        <v>43.98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U1079">
        <f t="shared" si="134"/>
        <v>4</v>
      </c>
      <c r="V1079">
        <f t="shared" si="135"/>
        <v>4</v>
      </c>
    </row>
    <row r="1080" spans="1:22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7.5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U1080">
        <f t="shared" si="134"/>
        <v>6</v>
      </c>
      <c r="V1080">
        <f t="shared" si="135"/>
        <v>6</v>
      </c>
    </row>
    <row r="1081" spans="1:22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2.61</v>
      </c>
      <c r="P1081">
        <f t="shared" si="129"/>
        <v>37.67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42479.566388888888</v>
      </c>
      <c r="T1081" s="11">
        <f t="shared" si="133"/>
        <v>42504.566388888888</v>
      </c>
      <c r="U1081">
        <f t="shared" si="134"/>
        <v>4</v>
      </c>
      <c r="V1081">
        <f t="shared" si="135"/>
        <v>4</v>
      </c>
    </row>
    <row r="1082" spans="1:22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9.11</v>
      </c>
      <c r="P1082">
        <f t="shared" si="129"/>
        <v>18.579999999999998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U1082">
        <f t="shared" si="134"/>
        <v>4</v>
      </c>
      <c r="V1082">
        <f t="shared" si="135"/>
        <v>4</v>
      </c>
    </row>
    <row r="1083" spans="1:22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0.02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U1083">
        <f t="shared" si="134"/>
        <v>4</v>
      </c>
      <c r="V1083">
        <f t="shared" si="135"/>
        <v>4</v>
      </c>
    </row>
    <row r="1084" spans="1:22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0.56000000000000005</v>
      </c>
      <c r="P1084">
        <f t="shared" si="129"/>
        <v>18.670000000000002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41101.906111111108</v>
      </c>
      <c r="T1084" s="11">
        <f t="shared" si="133"/>
        <v>41131.906111111108</v>
      </c>
      <c r="U1084">
        <f t="shared" si="134"/>
        <v>4</v>
      </c>
      <c r="V1084">
        <f t="shared" si="135"/>
        <v>4</v>
      </c>
    </row>
    <row r="1085" spans="1:22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0.82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U1085">
        <f t="shared" si="134"/>
        <v>9</v>
      </c>
      <c r="V1085">
        <f t="shared" si="135"/>
        <v>9</v>
      </c>
    </row>
    <row r="1086" spans="1:22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U1086">
        <f t="shared" si="134"/>
        <v>4</v>
      </c>
      <c r="V1086">
        <f t="shared" si="135"/>
        <v>4</v>
      </c>
    </row>
    <row r="1087" spans="1:22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3.42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U1087">
        <f t="shared" si="134"/>
        <v>4</v>
      </c>
      <c r="V1087">
        <f t="shared" si="135"/>
        <v>4</v>
      </c>
    </row>
    <row r="1088" spans="1:22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0.08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U1088">
        <f t="shared" si="134"/>
        <v>4</v>
      </c>
      <c r="V1088">
        <f t="shared" si="135"/>
        <v>4</v>
      </c>
    </row>
    <row r="1089" spans="1:22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41775.713969907403</v>
      </c>
      <c r="T1089" s="11">
        <f t="shared" si="133"/>
        <v>41805.713969907403</v>
      </c>
      <c r="U1089">
        <f t="shared" si="134"/>
        <v>4</v>
      </c>
      <c r="V1089">
        <f t="shared" si="135"/>
        <v>4</v>
      </c>
    </row>
    <row r="1090" spans="1:22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14.18</v>
      </c>
      <c r="P1090">
        <f t="shared" si="129"/>
        <v>43.42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41723.799386574072</v>
      </c>
      <c r="T1090" s="11">
        <f t="shared" si="133"/>
        <v>41753.799386574072</v>
      </c>
      <c r="U1090">
        <f t="shared" si="134"/>
        <v>4</v>
      </c>
      <c r="V1090">
        <f t="shared" si="135"/>
        <v>4</v>
      </c>
    </row>
    <row r="1091" spans="1:22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ROUND(SUM((E1091/D1091)*100),2)</f>
        <v>7.83</v>
      </c>
      <c r="P1091">
        <f t="shared" ref="P1091:P1154" si="137">ROUND(AVERAGE(E1091/L1091),2)</f>
        <v>23.96</v>
      </c>
      <c r="Q1091" t="str">
        <f t="shared" ref="Q1091:Q1154" si="138">LEFT(N1091,SEARCH("/",N1091)-1)</f>
        <v>games</v>
      </c>
      <c r="R1091" t="str">
        <f t="shared" ref="R1091:R1154" si="139">RIGHT(N1091,LEN(N1091)-SEARCH("/",N1091))</f>
        <v>video games</v>
      </c>
      <c r="S1091" s="11">
        <f t="shared" ref="S1091:S1154" si="140">(J1091/86400)+DATE(1970,1,1)</f>
        <v>42151.189525462964</v>
      </c>
      <c r="T1091" s="11">
        <f t="shared" ref="T1091:T1154" si="141">(I1091/86400)+DATE(1970,1,1)</f>
        <v>42181.189525462964</v>
      </c>
      <c r="U1091">
        <f t="shared" ref="U1091:U1154" si="142">ROUND(((T1091-S1091)/7),0)</f>
        <v>4</v>
      </c>
      <c r="V1091">
        <f t="shared" ref="V1091:V1154" si="143">U1091</f>
        <v>4</v>
      </c>
    </row>
    <row r="1092" spans="1:22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0.04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U1092">
        <f t="shared" si="142"/>
        <v>4</v>
      </c>
      <c r="V1092">
        <f t="shared" si="143"/>
        <v>4</v>
      </c>
    </row>
    <row r="1093" spans="1:22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12.5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42470.778611111113</v>
      </c>
      <c r="U1093">
        <f t="shared" si="142"/>
        <v>4</v>
      </c>
      <c r="V1093">
        <f t="shared" si="143"/>
        <v>4</v>
      </c>
    </row>
    <row r="1094" spans="1:22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1.05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U1094">
        <f t="shared" si="142"/>
        <v>4</v>
      </c>
      <c r="V1094">
        <f t="shared" si="143"/>
        <v>4</v>
      </c>
    </row>
    <row r="1095" spans="1:22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14.08</v>
      </c>
      <c r="P1095">
        <f t="shared" si="137"/>
        <v>10.56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U1095">
        <f t="shared" si="142"/>
        <v>2</v>
      </c>
      <c r="V1095">
        <f t="shared" si="143"/>
        <v>2</v>
      </c>
    </row>
    <row r="1096" spans="1:22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18.3</v>
      </c>
      <c r="P1096">
        <f t="shared" si="137"/>
        <v>122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40795.71334490741</v>
      </c>
      <c r="T1096" s="11">
        <f t="shared" si="141"/>
        <v>40825.71334490741</v>
      </c>
      <c r="U1096">
        <f t="shared" si="142"/>
        <v>4</v>
      </c>
      <c r="V1096">
        <f t="shared" si="143"/>
        <v>4</v>
      </c>
    </row>
    <row r="1097" spans="1:22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5.03</v>
      </c>
      <c r="P1097">
        <f t="shared" si="137"/>
        <v>267.81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U1097">
        <f t="shared" si="142"/>
        <v>4</v>
      </c>
      <c r="V1097">
        <f t="shared" si="143"/>
        <v>4</v>
      </c>
    </row>
    <row r="1098" spans="1:22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17.93</v>
      </c>
      <c r="P1098">
        <f t="shared" si="137"/>
        <v>74.209999999999994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U1098">
        <f t="shared" si="142"/>
        <v>4</v>
      </c>
      <c r="V1098">
        <f t="shared" si="143"/>
        <v>4</v>
      </c>
    </row>
    <row r="1099" spans="1:22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0.05</v>
      </c>
      <c r="P1099">
        <f t="shared" si="137"/>
        <v>6.71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U1099">
        <f t="shared" si="142"/>
        <v>6</v>
      </c>
      <c r="V1099">
        <f t="shared" si="143"/>
        <v>6</v>
      </c>
    </row>
    <row r="1100" spans="1:22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7.21</v>
      </c>
      <c r="P1100">
        <f t="shared" si="137"/>
        <v>81.95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U1100">
        <f t="shared" si="142"/>
        <v>4</v>
      </c>
      <c r="V1100">
        <f t="shared" si="143"/>
        <v>4</v>
      </c>
    </row>
    <row r="1101" spans="1:22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0.5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U1101">
        <f t="shared" si="142"/>
        <v>4</v>
      </c>
      <c r="V1101">
        <f t="shared" si="143"/>
        <v>4</v>
      </c>
    </row>
    <row r="1102" spans="1:22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2.5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U1102">
        <f t="shared" si="142"/>
        <v>4</v>
      </c>
      <c r="V1102">
        <f t="shared" si="143"/>
        <v>4</v>
      </c>
    </row>
    <row r="1103" spans="1:22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0.04</v>
      </c>
      <c r="P1103">
        <f t="shared" si="137"/>
        <v>6.83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U1103">
        <f t="shared" si="142"/>
        <v>4</v>
      </c>
      <c r="V1103">
        <f t="shared" si="143"/>
        <v>4</v>
      </c>
    </row>
    <row r="1104" spans="1:22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5.31</v>
      </c>
      <c r="P1104">
        <f t="shared" si="137"/>
        <v>17.71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U1104">
        <f t="shared" si="142"/>
        <v>6</v>
      </c>
      <c r="V1104">
        <f t="shared" si="143"/>
        <v>6</v>
      </c>
    </row>
    <row r="1105" spans="1:22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1.62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U1105">
        <f t="shared" si="142"/>
        <v>9</v>
      </c>
      <c r="V1105">
        <f t="shared" si="143"/>
        <v>9</v>
      </c>
    </row>
    <row r="1106" spans="1:22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4.95</v>
      </c>
      <c r="P1106">
        <f t="shared" si="137"/>
        <v>80.3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U1106">
        <f t="shared" si="142"/>
        <v>4</v>
      </c>
      <c r="V1106">
        <f t="shared" si="143"/>
        <v>4</v>
      </c>
    </row>
    <row r="1107" spans="1:22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0.16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U1107">
        <f t="shared" si="142"/>
        <v>4</v>
      </c>
      <c r="V1107">
        <f t="shared" si="143"/>
        <v>4</v>
      </c>
    </row>
    <row r="1108" spans="1:22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41.25</v>
      </c>
      <c r="P1108">
        <f t="shared" si="137"/>
        <v>23.57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U1108">
        <f t="shared" si="142"/>
        <v>4</v>
      </c>
      <c r="V1108">
        <f t="shared" si="143"/>
        <v>4</v>
      </c>
    </row>
    <row r="1109" spans="1:22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U1109">
        <f t="shared" si="142"/>
        <v>4</v>
      </c>
      <c r="V1109">
        <f t="shared" si="143"/>
        <v>4</v>
      </c>
    </row>
    <row r="1110" spans="1:22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2.93</v>
      </c>
      <c r="P1110">
        <f t="shared" si="137"/>
        <v>34.880000000000003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U1110">
        <f t="shared" si="142"/>
        <v>9</v>
      </c>
      <c r="V1110">
        <f t="shared" si="143"/>
        <v>9</v>
      </c>
    </row>
    <row r="1111" spans="1:22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0.45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U1111">
        <f t="shared" si="142"/>
        <v>4</v>
      </c>
      <c r="V1111">
        <f t="shared" si="143"/>
        <v>4</v>
      </c>
    </row>
    <row r="1112" spans="1:22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0.51</v>
      </c>
      <c r="P1112">
        <f t="shared" si="137"/>
        <v>23.18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U1112">
        <f t="shared" si="142"/>
        <v>4</v>
      </c>
      <c r="V1112">
        <f t="shared" si="143"/>
        <v>4</v>
      </c>
    </row>
    <row r="1113" spans="1:22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0.04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42347.203587962962</v>
      </c>
      <c r="T1113" s="11">
        <f t="shared" si="141"/>
        <v>42377.203587962962</v>
      </c>
      <c r="U1113">
        <f t="shared" si="142"/>
        <v>4</v>
      </c>
      <c r="V1113">
        <f t="shared" si="143"/>
        <v>4</v>
      </c>
    </row>
    <row r="1114" spans="1:22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35.54</v>
      </c>
      <c r="P1114">
        <f t="shared" si="137"/>
        <v>100.23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U1114">
        <f t="shared" si="142"/>
        <v>9</v>
      </c>
      <c r="V1114">
        <f t="shared" si="143"/>
        <v>9</v>
      </c>
    </row>
    <row r="1115" spans="1:22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0.5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U1115">
        <f t="shared" si="142"/>
        <v>4</v>
      </c>
      <c r="V1115">
        <f t="shared" si="143"/>
        <v>4</v>
      </c>
    </row>
    <row r="1116" spans="1:22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0.17</v>
      </c>
      <c r="P1116">
        <f t="shared" si="137"/>
        <v>3.33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U1116">
        <f t="shared" si="142"/>
        <v>4</v>
      </c>
      <c r="V1116">
        <f t="shared" si="143"/>
        <v>4</v>
      </c>
    </row>
    <row r="1117" spans="1:22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0.13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U1117">
        <f t="shared" si="142"/>
        <v>4</v>
      </c>
      <c r="V1117">
        <f t="shared" si="143"/>
        <v>4</v>
      </c>
    </row>
    <row r="1118" spans="1:22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0.04</v>
      </c>
      <c r="P1118">
        <f t="shared" si="137"/>
        <v>17.850000000000001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41009.847314814819</v>
      </c>
      <c r="T1118" s="11">
        <f t="shared" si="141"/>
        <v>41069.847314814819</v>
      </c>
      <c r="U1118">
        <f t="shared" si="142"/>
        <v>9</v>
      </c>
      <c r="V1118">
        <f t="shared" si="143"/>
        <v>9</v>
      </c>
    </row>
    <row r="1119" spans="1:22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8.3000000000000007</v>
      </c>
      <c r="P1119">
        <f t="shared" si="137"/>
        <v>10.38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U1119">
        <f t="shared" si="142"/>
        <v>4</v>
      </c>
      <c r="V1119">
        <f t="shared" si="143"/>
        <v>4</v>
      </c>
    </row>
    <row r="1120" spans="1:22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2.42</v>
      </c>
      <c r="P1120">
        <f t="shared" si="137"/>
        <v>36.33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U1120">
        <f t="shared" si="142"/>
        <v>4</v>
      </c>
      <c r="V1120">
        <f t="shared" si="143"/>
        <v>4</v>
      </c>
    </row>
    <row r="1121" spans="1:22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0.24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U1121">
        <f t="shared" si="142"/>
        <v>2</v>
      </c>
      <c r="V1121">
        <f t="shared" si="143"/>
        <v>2</v>
      </c>
    </row>
    <row r="1122" spans="1:22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U1122">
        <f t="shared" si="142"/>
        <v>6</v>
      </c>
      <c r="V1122">
        <f t="shared" si="143"/>
        <v>6</v>
      </c>
    </row>
    <row r="1123" spans="1:22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0.01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U1123">
        <f t="shared" si="142"/>
        <v>4</v>
      </c>
      <c r="V1123">
        <f t="shared" si="143"/>
        <v>4</v>
      </c>
    </row>
    <row r="1124" spans="1:22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U1124">
        <f t="shared" si="142"/>
        <v>2</v>
      </c>
      <c r="V1124">
        <f t="shared" si="143"/>
        <v>2</v>
      </c>
    </row>
    <row r="1125" spans="1:22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0.22</v>
      </c>
      <c r="P1125">
        <f t="shared" si="137"/>
        <v>3.67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U1125">
        <f t="shared" si="142"/>
        <v>4</v>
      </c>
      <c r="V1125">
        <f t="shared" si="143"/>
        <v>4</v>
      </c>
    </row>
    <row r="1126" spans="1:22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0.47</v>
      </c>
      <c r="P1126">
        <f t="shared" si="137"/>
        <v>60.71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U1126">
        <f t="shared" si="142"/>
        <v>4</v>
      </c>
      <c r="V1126">
        <f t="shared" si="143"/>
        <v>4</v>
      </c>
    </row>
    <row r="1127" spans="1:22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U1127">
        <f t="shared" si="142"/>
        <v>9</v>
      </c>
      <c r="V1127">
        <f t="shared" si="143"/>
        <v>9</v>
      </c>
    </row>
    <row r="1128" spans="1:22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0.5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42535.327476851853</v>
      </c>
      <c r="T1128" s="11">
        <f t="shared" si="141"/>
        <v>42565.327476851853</v>
      </c>
      <c r="U1128">
        <f t="shared" si="142"/>
        <v>4</v>
      </c>
      <c r="V1128">
        <f t="shared" si="143"/>
        <v>4</v>
      </c>
    </row>
    <row r="1129" spans="1:22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1.67</v>
      </c>
      <c r="P1129">
        <f t="shared" si="137"/>
        <v>25.43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U1129">
        <f t="shared" si="142"/>
        <v>4</v>
      </c>
      <c r="V1129">
        <f t="shared" si="143"/>
        <v>4</v>
      </c>
    </row>
    <row r="1130" spans="1:22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0.1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U1130">
        <f t="shared" si="142"/>
        <v>4</v>
      </c>
      <c r="V1130">
        <f t="shared" si="143"/>
        <v>4</v>
      </c>
    </row>
    <row r="1131" spans="1:22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0.11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U1131">
        <f t="shared" si="142"/>
        <v>4</v>
      </c>
      <c r="V1131">
        <f t="shared" si="143"/>
        <v>4</v>
      </c>
    </row>
    <row r="1132" spans="1:22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0.22</v>
      </c>
      <c r="P1132">
        <f t="shared" si="137"/>
        <v>3.67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U1132">
        <f t="shared" si="142"/>
        <v>9</v>
      </c>
      <c r="V1132">
        <f t="shared" si="143"/>
        <v>9</v>
      </c>
    </row>
    <row r="1133" spans="1:22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U1133">
        <f t="shared" si="142"/>
        <v>4</v>
      </c>
      <c r="V1133">
        <f t="shared" si="143"/>
        <v>4</v>
      </c>
    </row>
    <row r="1134" spans="1:22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14.38</v>
      </c>
      <c r="P1134">
        <f t="shared" si="137"/>
        <v>110.62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U1134">
        <f t="shared" si="142"/>
        <v>4</v>
      </c>
      <c r="V1134">
        <f t="shared" si="143"/>
        <v>4</v>
      </c>
    </row>
    <row r="1135" spans="1:22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0.67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U1135">
        <f t="shared" si="142"/>
        <v>4</v>
      </c>
      <c r="V1135">
        <f t="shared" si="143"/>
        <v>4</v>
      </c>
    </row>
    <row r="1136" spans="1:22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0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U1136">
        <f t="shared" si="142"/>
        <v>2</v>
      </c>
      <c r="V1136">
        <f t="shared" si="143"/>
        <v>2</v>
      </c>
    </row>
    <row r="1137" spans="1:22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42558.98951388889</v>
      </c>
      <c r="T1137" s="11">
        <f t="shared" si="141"/>
        <v>42588.98951388889</v>
      </c>
      <c r="U1137">
        <f t="shared" si="142"/>
        <v>4</v>
      </c>
      <c r="V1137">
        <f t="shared" si="143"/>
        <v>4</v>
      </c>
    </row>
    <row r="1138" spans="1:22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6.44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42327.671631944446</v>
      </c>
      <c r="T1138" s="11">
        <f t="shared" si="141"/>
        <v>42357.671631944446</v>
      </c>
      <c r="U1138">
        <f t="shared" si="142"/>
        <v>4</v>
      </c>
      <c r="V1138">
        <f t="shared" si="143"/>
        <v>4</v>
      </c>
    </row>
    <row r="1139" spans="1:22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39.5</v>
      </c>
      <c r="P1139">
        <f t="shared" si="137"/>
        <v>253.21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U1139">
        <f t="shared" si="142"/>
        <v>4</v>
      </c>
      <c r="V1139">
        <f t="shared" si="143"/>
        <v>4</v>
      </c>
    </row>
    <row r="1140" spans="1:22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0.36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U1140">
        <f t="shared" si="142"/>
        <v>3</v>
      </c>
      <c r="V1140">
        <f t="shared" si="143"/>
        <v>3</v>
      </c>
    </row>
    <row r="1141" spans="1:22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0.06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41975.34752314815</v>
      </c>
      <c r="T1141" s="11">
        <f t="shared" si="141"/>
        <v>42005.34752314815</v>
      </c>
      <c r="U1141">
        <f t="shared" si="142"/>
        <v>4</v>
      </c>
      <c r="V1141">
        <f t="shared" si="143"/>
        <v>4</v>
      </c>
    </row>
    <row r="1142" spans="1:22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U1142">
        <f t="shared" si="142"/>
        <v>4</v>
      </c>
      <c r="V1142">
        <f t="shared" si="143"/>
        <v>4</v>
      </c>
    </row>
    <row r="1143" spans="1:22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U1143">
        <f t="shared" si="142"/>
        <v>4</v>
      </c>
      <c r="V1143">
        <f t="shared" si="143"/>
        <v>4</v>
      </c>
    </row>
    <row r="1144" spans="1:22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42022.006099537037</v>
      </c>
      <c r="T1144" s="11">
        <f t="shared" si="141"/>
        <v>42052.006099537037</v>
      </c>
      <c r="U1144">
        <f t="shared" si="142"/>
        <v>4</v>
      </c>
      <c r="V1144">
        <f t="shared" si="143"/>
        <v>4</v>
      </c>
    </row>
    <row r="1145" spans="1:22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0.41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U1145">
        <f t="shared" si="142"/>
        <v>4</v>
      </c>
      <c r="V1145">
        <f t="shared" si="143"/>
        <v>4</v>
      </c>
    </row>
    <row r="1146" spans="1:22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U1146">
        <f t="shared" si="142"/>
        <v>4</v>
      </c>
      <c r="V1146">
        <f t="shared" si="143"/>
        <v>4</v>
      </c>
    </row>
    <row r="1147" spans="1:22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0.13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</v>
      </c>
      <c r="T1147" s="11">
        <f t="shared" si="141"/>
        <v>41914.74759259259</v>
      </c>
      <c r="U1147">
        <f t="shared" si="142"/>
        <v>9</v>
      </c>
      <c r="V1147">
        <f t="shared" si="143"/>
        <v>9</v>
      </c>
    </row>
    <row r="1148" spans="1:22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8.83</v>
      </c>
      <c r="P1148">
        <f t="shared" si="137"/>
        <v>44.17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U1148">
        <f t="shared" si="142"/>
        <v>5</v>
      </c>
      <c r="V1148">
        <f t="shared" si="143"/>
        <v>5</v>
      </c>
    </row>
    <row r="1149" spans="1:22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U1149">
        <f t="shared" si="142"/>
        <v>9</v>
      </c>
      <c r="V1149">
        <f t="shared" si="143"/>
        <v>9</v>
      </c>
    </row>
    <row r="1150" spans="1:22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0.49</v>
      </c>
      <c r="P1150">
        <f t="shared" si="137"/>
        <v>24.33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U1150">
        <f t="shared" si="142"/>
        <v>4</v>
      </c>
      <c r="V1150">
        <f t="shared" si="143"/>
        <v>4</v>
      </c>
    </row>
    <row r="1151" spans="1:22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0.15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U1151">
        <f t="shared" si="142"/>
        <v>4</v>
      </c>
      <c r="V1151">
        <f t="shared" si="143"/>
        <v>4</v>
      </c>
    </row>
    <row r="1152" spans="1:22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10.08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U1152">
        <f t="shared" si="142"/>
        <v>9</v>
      </c>
      <c r="V1152">
        <f t="shared" si="143"/>
        <v>9</v>
      </c>
    </row>
    <row r="1153" spans="1:22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42224.102581018524</v>
      </c>
      <c r="T1153" s="11">
        <f t="shared" si="141"/>
        <v>42254.102581018524</v>
      </c>
      <c r="U1153">
        <f t="shared" si="142"/>
        <v>4</v>
      </c>
      <c r="V1153">
        <f t="shared" si="143"/>
        <v>4</v>
      </c>
    </row>
    <row r="1154" spans="1:22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5.69</v>
      </c>
      <c r="P1154">
        <f t="shared" si="137"/>
        <v>60.73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42109.709629629629</v>
      </c>
      <c r="T1154" s="11">
        <f t="shared" si="141"/>
        <v>42139.709629629629</v>
      </c>
      <c r="U1154">
        <f t="shared" si="142"/>
        <v>4</v>
      </c>
      <c r="V1154">
        <f t="shared" si="143"/>
        <v>4</v>
      </c>
    </row>
    <row r="1155" spans="1:22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ROUND(SUM((E1155/D1155)*100),2)</f>
        <v>0.63</v>
      </c>
      <c r="P1155">
        <f t="shared" ref="P1155:P1218" si="145">ROUND(AVERAGE(E1155/L1155),2)</f>
        <v>50</v>
      </c>
      <c r="Q1155" t="str">
        <f t="shared" ref="Q1155:Q1218" si="146">LEFT(N1155,SEARCH("/",N1155)-1)</f>
        <v>food</v>
      </c>
      <c r="R1155" t="str">
        <f t="shared" ref="R1155:R1218" si="147">RIGHT(N1155,LEN(N1155)-SEARCH("/",N1155))</f>
        <v>food trucks</v>
      </c>
      <c r="S1155" s="11">
        <f t="shared" ref="S1155:S1218" si="148">(J1155/86400)+DATE(1970,1,1)</f>
        <v>42143.714178240742</v>
      </c>
      <c r="T1155" s="11">
        <f t="shared" ref="T1155:T1218" si="149">(I1155/86400)+DATE(1970,1,1)</f>
        <v>42173.714178240742</v>
      </c>
      <c r="U1155">
        <f t="shared" ref="U1155:U1218" si="150">ROUND(((T1155-S1155)/7),0)</f>
        <v>4</v>
      </c>
      <c r="V1155">
        <f t="shared" ref="V1155:V1218" si="151">U1155</f>
        <v>4</v>
      </c>
    </row>
    <row r="1156" spans="1:22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6.5</v>
      </c>
      <c r="P1156">
        <f t="shared" si="145"/>
        <v>108.33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U1156">
        <f t="shared" si="150"/>
        <v>4</v>
      </c>
      <c r="V1156">
        <f t="shared" si="151"/>
        <v>4</v>
      </c>
    </row>
    <row r="1157" spans="1:22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0.75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U1157">
        <f t="shared" si="150"/>
        <v>4</v>
      </c>
      <c r="V1157">
        <f t="shared" si="151"/>
        <v>4</v>
      </c>
    </row>
    <row r="1158" spans="1:22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U1158">
        <f t="shared" si="150"/>
        <v>4</v>
      </c>
      <c r="V1158">
        <f t="shared" si="151"/>
        <v>4</v>
      </c>
    </row>
    <row r="1159" spans="1:22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1.51</v>
      </c>
      <c r="P1159">
        <f t="shared" si="145"/>
        <v>50.33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41978.669907407406</v>
      </c>
      <c r="U1159">
        <f t="shared" si="150"/>
        <v>9</v>
      </c>
      <c r="V1159">
        <f t="shared" si="151"/>
        <v>9</v>
      </c>
    </row>
    <row r="1160" spans="1:22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0.47</v>
      </c>
      <c r="P1160">
        <f t="shared" si="145"/>
        <v>11.67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U1160">
        <f t="shared" si="150"/>
        <v>4</v>
      </c>
      <c r="V1160">
        <f t="shared" si="151"/>
        <v>4</v>
      </c>
    </row>
    <row r="1161" spans="1:22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U1161">
        <f t="shared" si="150"/>
        <v>4</v>
      </c>
      <c r="V1161">
        <f t="shared" si="151"/>
        <v>4</v>
      </c>
    </row>
    <row r="1162" spans="1:22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3.85</v>
      </c>
      <c r="P1162">
        <f t="shared" si="145"/>
        <v>60.79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42091.113263888888</v>
      </c>
      <c r="U1162">
        <f t="shared" si="150"/>
        <v>4</v>
      </c>
      <c r="V1162">
        <f t="shared" si="151"/>
        <v>4</v>
      </c>
    </row>
    <row r="1163" spans="1:22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U1163">
        <f t="shared" si="150"/>
        <v>3</v>
      </c>
      <c r="V1163">
        <f t="shared" si="151"/>
        <v>3</v>
      </c>
    </row>
    <row r="1164" spans="1:22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0.06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U1164">
        <f t="shared" si="150"/>
        <v>4</v>
      </c>
      <c r="V1164">
        <f t="shared" si="151"/>
        <v>4</v>
      </c>
    </row>
    <row r="1165" spans="1:22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U1165">
        <f t="shared" si="150"/>
        <v>4</v>
      </c>
      <c r="V1165">
        <f t="shared" si="151"/>
        <v>4</v>
      </c>
    </row>
    <row r="1166" spans="1:22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U1166">
        <f t="shared" si="150"/>
        <v>4</v>
      </c>
      <c r="V1166">
        <f t="shared" si="151"/>
        <v>4</v>
      </c>
    </row>
    <row r="1167" spans="1:22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20.71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41792.214467592596</v>
      </c>
      <c r="T1167" s="11">
        <f t="shared" si="149"/>
        <v>41826.214467592596</v>
      </c>
      <c r="U1167">
        <f t="shared" si="150"/>
        <v>5</v>
      </c>
      <c r="V1167">
        <f t="shared" si="151"/>
        <v>5</v>
      </c>
    </row>
    <row r="1168" spans="1:22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19.14</v>
      </c>
      <c r="P1168">
        <f t="shared" si="145"/>
        <v>358.88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U1168">
        <f t="shared" si="150"/>
        <v>4</v>
      </c>
      <c r="V1168">
        <f t="shared" si="151"/>
        <v>4</v>
      </c>
    </row>
    <row r="1169" spans="1:22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1.63</v>
      </c>
      <c r="P1169">
        <f t="shared" si="145"/>
        <v>61.19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U1169">
        <f t="shared" si="150"/>
        <v>4</v>
      </c>
      <c r="V1169">
        <f t="shared" si="151"/>
        <v>4</v>
      </c>
    </row>
    <row r="1170" spans="1:22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5.67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U1170">
        <f t="shared" si="150"/>
        <v>4</v>
      </c>
      <c r="V1170">
        <f t="shared" si="151"/>
        <v>4</v>
      </c>
    </row>
    <row r="1171" spans="1:22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0.17</v>
      </c>
      <c r="P1171">
        <f t="shared" si="145"/>
        <v>5.67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U1171">
        <f t="shared" si="150"/>
        <v>4</v>
      </c>
      <c r="V1171">
        <f t="shared" si="151"/>
        <v>4</v>
      </c>
    </row>
    <row r="1172" spans="1:22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0.4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U1172">
        <f t="shared" si="150"/>
        <v>4</v>
      </c>
      <c r="V1172">
        <f t="shared" si="151"/>
        <v>4</v>
      </c>
    </row>
    <row r="1173" spans="1:22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0.1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U1173">
        <f t="shared" si="150"/>
        <v>3</v>
      </c>
      <c r="V1173">
        <f t="shared" si="151"/>
        <v>3</v>
      </c>
    </row>
    <row r="1174" spans="1:22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41841.682314814811</v>
      </c>
      <c r="T1174" s="11">
        <f t="shared" si="149"/>
        <v>41871.682314814811</v>
      </c>
      <c r="U1174">
        <f t="shared" si="150"/>
        <v>4</v>
      </c>
      <c r="V1174">
        <f t="shared" si="151"/>
        <v>4</v>
      </c>
    </row>
    <row r="1175" spans="1:22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0.02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U1175">
        <f t="shared" si="150"/>
        <v>5</v>
      </c>
      <c r="V1175">
        <f t="shared" si="151"/>
        <v>5</v>
      </c>
    </row>
    <row r="1176" spans="1:22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5.91</v>
      </c>
      <c r="P1176">
        <f t="shared" si="145"/>
        <v>46.63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U1176">
        <f t="shared" si="150"/>
        <v>4</v>
      </c>
      <c r="V1176">
        <f t="shared" si="151"/>
        <v>4</v>
      </c>
    </row>
    <row r="1177" spans="1:22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2.93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U1177">
        <f t="shared" si="150"/>
        <v>4</v>
      </c>
      <c r="V1177">
        <f t="shared" si="151"/>
        <v>4</v>
      </c>
    </row>
    <row r="1178" spans="1:22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0.01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U1178">
        <f t="shared" si="150"/>
        <v>8</v>
      </c>
      <c r="V1178">
        <f t="shared" si="151"/>
        <v>8</v>
      </c>
    </row>
    <row r="1179" spans="1:22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U1179">
        <f t="shared" si="150"/>
        <v>4</v>
      </c>
      <c r="V1179">
        <f t="shared" si="151"/>
        <v>4</v>
      </c>
    </row>
    <row r="1180" spans="1:22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0.01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U1180">
        <f t="shared" si="150"/>
        <v>4</v>
      </c>
      <c r="V1180">
        <f t="shared" si="151"/>
        <v>4</v>
      </c>
    </row>
    <row r="1181" spans="1:22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5.33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U1181">
        <f t="shared" si="150"/>
        <v>4</v>
      </c>
      <c r="V1181">
        <f t="shared" si="151"/>
        <v>4</v>
      </c>
    </row>
    <row r="1182" spans="1:22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11.75</v>
      </c>
      <c r="P1182">
        <f t="shared" si="145"/>
        <v>69.12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U1182">
        <f t="shared" si="150"/>
        <v>5</v>
      </c>
      <c r="V1182">
        <f t="shared" si="151"/>
        <v>5</v>
      </c>
    </row>
    <row r="1183" spans="1:22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0.01</v>
      </c>
      <c r="P1183">
        <f t="shared" si="145"/>
        <v>1.33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U1183">
        <f t="shared" si="150"/>
        <v>4</v>
      </c>
      <c r="V1183">
        <f t="shared" si="151"/>
        <v>4</v>
      </c>
    </row>
    <row r="1184" spans="1:22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4.2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U1184">
        <f t="shared" si="150"/>
        <v>3</v>
      </c>
      <c r="V1184">
        <f t="shared" si="151"/>
        <v>3</v>
      </c>
    </row>
    <row r="1185" spans="1:22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33.33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U1185">
        <f t="shared" si="150"/>
        <v>3</v>
      </c>
      <c r="V1185">
        <f t="shared" si="151"/>
        <v>3</v>
      </c>
    </row>
    <row r="1186" spans="1:22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104.94</v>
      </c>
      <c r="P1186">
        <f t="shared" si="145"/>
        <v>61.56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42741.599664351852</v>
      </c>
      <c r="T1186" s="11">
        <f t="shared" si="149"/>
        <v>42772.599664351852</v>
      </c>
      <c r="U1186">
        <f t="shared" si="150"/>
        <v>4</v>
      </c>
      <c r="V1186">
        <f t="shared" si="151"/>
        <v>4</v>
      </c>
    </row>
    <row r="1187" spans="1:22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105.44</v>
      </c>
      <c r="P1187">
        <f t="shared" si="145"/>
        <v>118.74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42130.865150462967</v>
      </c>
      <c r="T1187" s="11">
        <f t="shared" si="149"/>
        <v>42163.166666666672</v>
      </c>
      <c r="U1187">
        <f t="shared" si="150"/>
        <v>5</v>
      </c>
      <c r="V1187">
        <f t="shared" si="151"/>
        <v>5</v>
      </c>
    </row>
    <row r="1188" spans="1:22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106.73</v>
      </c>
      <c r="P1188">
        <f t="shared" si="145"/>
        <v>65.08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42123.86336805555</v>
      </c>
      <c r="T1188" s="11">
        <f t="shared" si="149"/>
        <v>42156.945833333331</v>
      </c>
      <c r="U1188">
        <f t="shared" si="150"/>
        <v>5</v>
      </c>
      <c r="V1188">
        <f t="shared" si="151"/>
        <v>5</v>
      </c>
    </row>
    <row r="1189" spans="1:22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104.13</v>
      </c>
      <c r="P1189">
        <f t="shared" si="145"/>
        <v>130.16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42109.894942129627</v>
      </c>
      <c r="T1189" s="11">
        <f t="shared" si="149"/>
        <v>42141.75</v>
      </c>
      <c r="U1189">
        <f t="shared" si="150"/>
        <v>5</v>
      </c>
      <c r="V1189">
        <f t="shared" si="151"/>
        <v>5</v>
      </c>
    </row>
    <row r="1190" spans="1:22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160.55000000000001</v>
      </c>
      <c r="P1190">
        <f t="shared" si="145"/>
        <v>37.78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42711.700694444444</v>
      </c>
      <c r="T1190" s="11">
        <f t="shared" si="149"/>
        <v>42732.700694444444</v>
      </c>
      <c r="U1190">
        <f t="shared" si="150"/>
        <v>3</v>
      </c>
      <c r="V1190">
        <f t="shared" si="151"/>
        <v>3</v>
      </c>
    </row>
    <row r="1191" spans="1:22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107.78</v>
      </c>
      <c r="P1191">
        <f t="shared" si="145"/>
        <v>112.79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42529.979108796295</v>
      </c>
      <c r="T1191" s="11">
        <f t="shared" si="149"/>
        <v>42550.979108796295</v>
      </c>
      <c r="U1191">
        <f t="shared" si="150"/>
        <v>3</v>
      </c>
      <c r="V1191">
        <f t="shared" si="151"/>
        <v>3</v>
      </c>
    </row>
    <row r="1192" spans="1:22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51.92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41852.665798611109</v>
      </c>
      <c r="T1192" s="11">
        <f t="shared" si="149"/>
        <v>41882.665798611109</v>
      </c>
      <c r="U1192">
        <f t="shared" si="150"/>
        <v>4</v>
      </c>
      <c r="V1192">
        <f t="shared" si="151"/>
        <v>4</v>
      </c>
    </row>
    <row r="1193" spans="1:22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109.07</v>
      </c>
      <c r="P1193">
        <f t="shared" si="145"/>
        <v>89.24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42419.603703703702</v>
      </c>
      <c r="T1193" s="11">
        <f t="shared" si="149"/>
        <v>42449.562037037038</v>
      </c>
      <c r="U1193">
        <f t="shared" si="150"/>
        <v>4</v>
      </c>
      <c r="V1193">
        <f t="shared" si="151"/>
        <v>4</v>
      </c>
    </row>
    <row r="1194" spans="1:22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19.329999999999998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42747.506689814814</v>
      </c>
      <c r="T1194" s="11">
        <f t="shared" si="149"/>
        <v>42777.506689814814</v>
      </c>
      <c r="U1194">
        <f t="shared" si="150"/>
        <v>4</v>
      </c>
      <c r="V1194">
        <f t="shared" si="151"/>
        <v>4</v>
      </c>
    </row>
    <row r="1195" spans="1:22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103.96</v>
      </c>
      <c r="P1195">
        <f t="shared" si="145"/>
        <v>79.97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42409.776076388887</v>
      </c>
      <c r="T1195" s="11">
        <f t="shared" si="149"/>
        <v>42469.734409722223</v>
      </c>
      <c r="U1195">
        <f t="shared" si="150"/>
        <v>9</v>
      </c>
      <c r="V1195">
        <f t="shared" si="151"/>
        <v>9</v>
      </c>
    </row>
    <row r="1196" spans="1:22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322.24</v>
      </c>
      <c r="P1196">
        <f t="shared" si="145"/>
        <v>56.41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42072.488182870366</v>
      </c>
      <c r="T1196" s="11">
        <f t="shared" si="149"/>
        <v>42102.488182870366</v>
      </c>
      <c r="U1196">
        <f t="shared" si="150"/>
        <v>4</v>
      </c>
      <c r="V1196">
        <f t="shared" si="151"/>
        <v>4</v>
      </c>
    </row>
    <row r="1197" spans="1:22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79.41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42298.34783564815</v>
      </c>
      <c r="T1197" s="11">
        <f t="shared" si="149"/>
        <v>42358.375</v>
      </c>
      <c r="U1197">
        <f t="shared" si="150"/>
        <v>9</v>
      </c>
      <c r="V1197">
        <f t="shared" si="151"/>
        <v>9</v>
      </c>
    </row>
    <row r="1198" spans="1:22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269.91000000000003</v>
      </c>
      <c r="P1198">
        <f t="shared" si="145"/>
        <v>76.44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42326.818738425922</v>
      </c>
      <c r="T1198" s="11">
        <f t="shared" si="149"/>
        <v>42356.818738425922</v>
      </c>
      <c r="U1198">
        <f t="shared" si="150"/>
        <v>4</v>
      </c>
      <c r="V1198">
        <f t="shared" si="151"/>
        <v>4</v>
      </c>
    </row>
    <row r="1199" spans="1:22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253.29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42503.66474537037</v>
      </c>
      <c r="T1199" s="11">
        <f t="shared" si="149"/>
        <v>42534.249305555553</v>
      </c>
      <c r="U1199">
        <f t="shared" si="150"/>
        <v>4</v>
      </c>
      <c r="V1199">
        <f t="shared" si="151"/>
        <v>4</v>
      </c>
    </row>
    <row r="1200" spans="1:22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260.60000000000002</v>
      </c>
      <c r="P1200">
        <f t="shared" si="145"/>
        <v>54.62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42333.619050925925</v>
      </c>
      <c r="T1200" s="11">
        <f t="shared" si="149"/>
        <v>42369.125</v>
      </c>
      <c r="U1200">
        <f t="shared" si="150"/>
        <v>5</v>
      </c>
      <c r="V1200">
        <f t="shared" si="151"/>
        <v>5</v>
      </c>
    </row>
    <row r="1201" spans="1:22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101.32</v>
      </c>
      <c r="P1201">
        <f t="shared" si="145"/>
        <v>299.22000000000003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42161.770833333328</v>
      </c>
      <c r="T1201" s="11">
        <f t="shared" si="149"/>
        <v>42193.770833333328</v>
      </c>
      <c r="U1201">
        <f t="shared" si="150"/>
        <v>5</v>
      </c>
      <c r="V1201">
        <f t="shared" si="151"/>
        <v>5</v>
      </c>
    </row>
    <row r="1202" spans="1:22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125.6</v>
      </c>
      <c r="P1202">
        <f t="shared" si="145"/>
        <v>58.53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42089.477500000001</v>
      </c>
      <c r="T1202" s="11">
        <f t="shared" si="149"/>
        <v>42110.477500000001</v>
      </c>
      <c r="U1202">
        <f t="shared" si="150"/>
        <v>3</v>
      </c>
      <c r="V1202">
        <f t="shared" si="151"/>
        <v>3</v>
      </c>
    </row>
    <row r="1203" spans="1:22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102.44</v>
      </c>
      <c r="P1203">
        <f t="shared" si="145"/>
        <v>55.37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42536.60701388889</v>
      </c>
      <c r="T1203" s="11">
        <f t="shared" si="149"/>
        <v>42566.60701388889</v>
      </c>
      <c r="U1203">
        <f t="shared" si="150"/>
        <v>4</v>
      </c>
      <c r="V1203">
        <f t="shared" si="151"/>
        <v>4</v>
      </c>
    </row>
    <row r="1204" spans="1:22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199.24</v>
      </c>
      <c r="P1204">
        <f t="shared" si="145"/>
        <v>183.8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42152.288819444446</v>
      </c>
      <c r="T1204" s="11">
        <f t="shared" si="149"/>
        <v>42182.288819444446</v>
      </c>
      <c r="U1204">
        <f t="shared" si="150"/>
        <v>4</v>
      </c>
      <c r="V1204">
        <f t="shared" si="151"/>
        <v>4</v>
      </c>
    </row>
    <row r="1205" spans="1:22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102.45</v>
      </c>
      <c r="P1205">
        <f t="shared" si="145"/>
        <v>165.35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42125.614895833336</v>
      </c>
      <c r="T1205" s="11">
        <f t="shared" si="149"/>
        <v>42155.614895833336</v>
      </c>
      <c r="U1205">
        <f t="shared" si="150"/>
        <v>4</v>
      </c>
      <c r="V1205">
        <f t="shared" si="151"/>
        <v>4</v>
      </c>
    </row>
    <row r="1206" spans="1:22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102.95</v>
      </c>
      <c r="P1206">
        <f t="shared" si="145"/>
        <v>234.79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42297.748067129629</v>
      </c>
      <c r="T1206" s="11">
        <f t="shared" si="149"/>
        <v>42342.208333333328</v>
      </c>
      <c r="U1206">
        <f t="shared" si="150"/>
        <v>6</v>
      </c>
      <c r="V1206">
        <f t="shared" si="151"/>
        <v>6</v>
      </c>
    </row>
    <row r="1207" spans="1:22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100.86</v>
      </c>
      <c r="P1207">
        <f t="shared" si="145"/>
        <v>211.48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42138.506377314814</v>
      </c>
      <c r="T1207" s="11">
        <f t="shared" si="149"/>
        <v>42168.506377314814</v>
      </c>
      <c r="U1207">
        <f t="shared" si="150"/>
        <v>4</v>
      </c>
      <c r="V1207">
        <f t="shared" si="151"/>
        <v>4</v>
      </c>
    </row>
    <row r="1208" spans="1:22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>
        <f t="shared" si="145"/>
        <v>32.340000000000003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42772.776076388887</v>
      </c>
      <c r="T1208" s="11">
        <f t="shared" si="149"/>
        <v>42805.561805555553</v>
      </c>
      <c r="U1208">
        <f t="shared" si="150"/>
        <v>5</v>
      </c>
      <c r="V1208">
        <f t="shared" si="151"/>
        <v>5</v>
      </c>
    </row>
    <row r="1209" spans="1:22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104.17</v>
      </c>
      <c r="P1209">
        <f t="shared" si="145"/>
        <v>123.38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42430.430243055554</v>
      </c>
      <c r="T1209" s="11">
        <f t="shared" si="149"/>
        <v>42460.416666666672</v>
      </c>
      <c r="U1209">
        <f t="shared" si="150"/>
        <v>4</v>
      </c>
      <c r="V1209">
        <f t="shared" si="151"/>
        <v>4</v>
      </c>
    </row>
    <row r="1210" spans="1:22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155.30000000000001</v>
      </c>
      <c r="P1210">
        <f t="shared" si="145"/>
        <v>207.07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42423.709074074075</v>
      </c>
      <c r="T1210" s="11">
        <f t="shared" si="149"/>
        <v>42453.667407407411</v>
      </c>
      <c r="U1210">
        <f t="shared" si="150"/>
        <v>4</v>
      </c>
      <c r="V1210">
        <f t="shared" si="151"/>
        <v>4</v>
      </c>
    </row>
    <row r="1211" spans="1:22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138.26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42761.846122685187</v>
      </c>
      <c r="T1211" s="11">
        <f t="shared" si="149"/>
        <v>42791.846122685187</v>
      </c>
      <c r="U1211">
        <f t="shared" si="150"/>
        <v>4</v>
      </c>
      <c r="V1211">
        <f t="shared" si="151"/>
        <v>4</v>
      </c>
    </row>
    <row r="1212" spans="1:22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254.32</v>
      </c>
      <c r="P1212">
        <f t="shared" si="145"/>
        <v>493.82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42132.941805555558</v>
      </c>
      <c r="T1212" s="11">
        <f t="shared" si="149"/>
        <v>42155.875</v>
      </c>
      <c r="U1212">
        <f t="shared" si="150"/>
        <v>3</v>
      </c>
      <c r="V1212">
        <f t="shared" si="151"/>
        <v>3</v>
      </c>
    </row>
    <row r="1213" spans="1:22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101.1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42515.866446759261</v>
      </c>
      <c r="T1213" s="11">
        <f t="shared" si="149"/>
        <v>42530.866446759261</v>
      </c>
      <c r="U1213">
        <f t="shared" si="150"/>
        <v>2</v>
      </c>
      <c r="V1213">
        <f t="shared" si="151"/>
        <v>2</v>
      </c>
    </row>
    <row r="1214" spans="1:22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129.04</v>
      </c>
      <c r="P1214">
        <f t="shared" si="145"/>
        <v>38.869999999999997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42318.950173611112</v>
      </c>
      <c r="T1214" s="11">
        <f t="shared" si="149"/>
        <v>42335.041666666672</v>
      </c>
      <c r="U1214">
        <f t="shared" si="150"/>
        <v>2</v>
      </c>
      <c r="V1214">
        <f t="shared" si="151"/>
        <v>2</v>
      </c>
    </row>
    <row r="1215" spans="1:22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102.23</v>
      </c>
      <c r="P1215">
        <f t="shared" si="145"/>
        <v>61.53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42731.755787037036</v>
      </c>
      <c r="T1215" s="11">
        <f t="shared" si="149"/>
        <v>42766.755787037036</v>
      </c>
      <c r="U1215">
        <f t="shared" si="150"/>
        <v>5</v>
      </c>
      <c r="V1215">
        <f t="shared" si="151"/>
        <v>5</v>
      </c>
    </row>
    <row r="1216" spans="1:22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131.80000000000001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42104.840335648143</v>
      </c>
      <c r="T1216" s="11">
        <f t="shared" si="149"/>
        <v>42164.840335648143</v>
      </c>
      <c r="U1216">
        <f t="shared" si="150"/>
        <v>9</v>
      </c>
      <c r="V1216">
        <f t="shared" si="151"/>
        <v>9</v>
      </c>
    </row>
    <row r="1217" spans="1:22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786.08</v>
      </c>
      <c r="P1217">
        <f t="shared" si="145"/>
        <v>71.59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41759.923101851848</v>
      </c>
      <c r="T1217" s="11">
        <f t="shared" si="149"/>
        <v>41789.923101851848</v>
      </c>
      <c r="U1217">
        <f t="shared" si="150"/>
        <v>4</v>
      </c>
      <c r="V1217">
        <f t="shared" si="151"/>
        <v>4</v>
      </c>
    </row>
    <row r="1218" spans="1:22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145.69999999999999</v>
      </c>
      <c r="P1218">
        <f t="shared" si="145"/>
        <v>91.88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42247.616400462968</v>
      </c>
      <c r="T1218" s="11">
        <f t="shared" si="149"/>
        <v>42279.960416666669</v>
      </c>
      <c r="U1218">
        <f t="shared" si="150"/>
        <v>5</v>
      </c>
      <c r="V1218">
        <f t="shared" si="151"/>
        <v>5</v>
      </c>
    </row>
    <row r="1219" spans="1:22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ROUND(SUM((E1219/D1219)*100),2)</f>
        <v>102.6</v>
      </c>
      <c r="P1219">
        <f t="shared" ref="P1219:P1282" si="153">ROUND(AVERAGE(E1219/L1219),2)</f>
        <v>148.57</v>
      </c>
      <c r="Q1219" t="str">
        <f t="shared" ref="Q1219:Q1282" si="154">LEFT(N1219,SEARCH("/",N1219)-1)</f>
        <v>photography</v>
      </c>
      <c r="R1219" t="str">
        <f t="shared" ref="R1219:R1282" si="155">RIGHT(N1219,LEN(N1219)-SEARCH("/",N1219))</f>
        <v>photobooks</v>
      </c>
      <c r="S1219" s="11">
        <f t="shared" ref="S1219:S1282" si="156">(J1219/86400)+DATE(1970,1,1)</f>
        <v>42535.809490740736</v>
      </c>
      <c r="T1219" s="11">
        <f t="shared" ref="T1219:T1282" si="157">(I1219/86400)+DATE(1970,1,1)</f>
        <v>42565.809490740736</v>
      </c>
      <c r="U1219">
        <f t="shared" ref="U1219:U1282" si="158">ROUND(((T1219-S1219)/7),0)</f>
        <v>4</v>
      </c>
      <c r="V1219">
        <f t="shared" ref="V1219:V1282" si="159">U1219</f>
        <v>4</v>
      </c>
    </row>
    <row r="1220" spans="1:22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172.28</v>
      </c>
      <c r="P1220">
        <f t="shared" si="153"/>
        <v>174.21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42278.662037037036</v>
      </c>
      <c r="T1220" s="11">
        <f t="shared" si="157"/>
        <v>42309.125</v>
      </c>
      <c r="U1220">
        <f t="shared" si="158"/>
        <v>4</v>
      </c>
      <c r="V1220">
        <f t="shared" si="159"/>
        <v>4</v>
      </c>
    </row>
    <row r="1221" spans="1:22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159.16999999999999</v>
      </c>
      <c r="P1221">
        <f t="shared" si="153"/>
        <v>102.86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42633.461956018524</v>
      </c>
      <c r="T1221" s="11">
        <f t="shared" si="157"/>
        <v>42663.461956018524</v>
      </c>
      <c r="U1221">
        <f t="shared" si="158"/>
        <v>4</v>
      </c>
      <c r="V1221">
        <f t="shared" si="159"/>
        <v>4</v>
      </c>
    </row>
    <row r="1222" spans="1:22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103.77</v>
      </c>
      <c r="P1222">
        <f t="shared" si="153"/>
        <v>111.18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42211.628611111111</v>
      </c>
      <c r="T1222" s="11">
        <f t="shared" si="157"/>
        <v>42241.628611111111</v>
      </c>
      <c r="U1222">
        <f t="shared" si="158"/>
        <v>4</v>
      </c>
      <c r="V1222">
        <f t="shared" si="159"/>
        <v>4</v>
      </c>
    </row>
    <row r="1223" spans="1:22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111.41</v>
      </c>
      <c r="P1223">
        <f t="shared" si="153"/>
        <v>23.8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42680.47555555556</v>
      </c>
      <c r="T1223" s="11">
        <f t="shared" si="157"/>
        <v>42708</v>
      </c>
      <c r="U1223">
        <f t="shared" si="158"/>
        <v>4</v>
      </c>
      <c r="V1223">
        <f t="shared" si="159"/>
        <v>4</v>
      </c>
    </row>
    <row r="1224" spans="1:22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280.38</v>
      </c>
      <c r="P1224">
        <f t="shared" si="153"/>
        <v>81.27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42430.720451388886</v>
      </c>
      <c r="T1224" s="11">
        <f t="shared" si="157"/>
        <v>42461.166666666672</v>
      </c>
      <c r="U1224">
        <f t="shared" si="158"/>
        <v>4</v>
      </c>
      <c r="V1224">
        <f t="shared" si="159"/>
        <v>4</v>
      </c>
    </row>
    <row r="1225" spans="1:22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112.11</v>
      </c>
      <c r="P1225">
        <f t="shared" si="153"/>
        <v>116.21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42654.177187499998</v>
      </c>
      <c r="T1225" s="11">
        <f t="shared" si="157"/>
        <v>42684.218854166669</v>
      </c>
      <c r="U1225">
        <f t="shared" si="158"/>
        <v>4</v>
      </c>
      <c r="V1225">
        <f t="shared" si="159"/>
        <v>4</v>
      </c>
    </row>
    <row r="1226" spans="1:22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7.07</v>
      </c>
      <c r="P1226">
        <f t="shared" si="153"/>
        <v>58.89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U1226">
        <f t="shared" si="158"/>
        <v>9</v>
      </c>
      <c r="V1226">
        <f t="shared" si="159"/>
        <v>9</v>
      </c>
    </row>
    <row r="1227" spans="1:22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4.4000000000000004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U1227">
        <f t="shared" si="158"/>
        <v>9</v>
      </c>
      <c r="V1227">
        <f t="shared" si="159"/>
        <v>9</v>
      </c>
    </row>
    <row r="1228" spans="1:22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3.87</v>
      </c>
      <c r="P1228">
        <f t="shared" si="153"/>
        <v>48.43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U1228">
        <f t="shared" si="158"/>
        <v>5</v>
      </c>
      <c r="V1228">
        <f t="shared" si="159"/>
        <v>5</v>
      </c>
    </row>
    <row r="1229" spans="1:22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U1229">
        <f t="shared" si="158"/>
        <v>4</v>
      </c>
      <c r="V1229">
        <f t="shared" si="159"/>
        <v>4</v>
      </c>
    </row>
    <row r="1230" spans="1:22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29.3</v>
      </c>
      <c r="P1230">
        <f t="shared" si="153"/>
        <v>61.04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U1230">
        <f t="shared" si="158"/>
        <v>9</v>
      </c>
      <c r="V1230">
        <f t="shared" si="159"/>
        <v>9</v>
      </c>
    </row>
    <row r="1231" spans="1:22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0.91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U1231">
        <f t="shared" si="158"/>
        <v>4</v>
      </c>
      <c r="V1231">
        <f t="shared" si="159"/>
        <v>4</v>
      </c>
    </row>
    <row r="1232" spans="1:22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U1232">
        <f t="shared" si="158"/>
        <v>4</v>
      </c>
      <c r="V1232">
        <f t="shared" si="159"/>
        <v>4</v>
      </c>
    </row>
    <row r="1233" spans="1:22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U1233">
        <f t="shared" si="158"/>
        <v>7</v>
      </c>
      <c r="V1233">
        <f t="shared" si="159"/>
        <v>7</v>
      </c>
    </row>
    <row r="1234" spans="1:22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0.8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41506.848032407404</v>
      </c>
      <c r="T1234" s="11">
        <f t="shared" si="157"/>
        <v>41553.848032407404</v>
      </c>
      <c r="U1234">
        <f t="shared" si="158"/>
        <v>7</v>
      </c>
      <c r="V1234">
        <f t="shared" si="159"/>
        <v>7</v>
      </c>
    </row>
    <row r="1235" spans="1:22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11.6</v>
      </c>
      <c r="P1235">
        <f t="shared" si="153"/>
        <v>19.329999999999998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U1235">
        <f t="shared" si="158"/>
        <v>3</v>
      </c>
      <c r="V1235">
        <f t="shared" si="159"/>
        <v>3</v>
      </c>
    </row>
    <row r="1236" spans="1:22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U1236">
        <f t="shared" si="158"/>
        <v>4</v>
      </c>
      <c r="V1236">
        <f t="shared" si="159"/>
        <v>4</v>
      </c>
    </row>
    <row r="1237" spans="1:22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2.79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U1237">
        <f t="shared" si="158"/>
        <v>6</v>
      </c>
      <c r="V1237">
        <f t="shared" si="159"/>
        <v>6</v>
      </c>
    </row>
    <row r="1238" spans="1:22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U1238">
        <f t="shared" si="158"/>
        <v>1</v>
      </c>
      <c r="V1238">
        <f t="shared" si="159"/>
        <v>1</v>
      </c>
    </row>
    <row r="1239" spans="1:22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U1239">
        <f t="shared" si="158"/>
        <v>3</v>
      </c>
      <c r="V1239">
        <f t="shared" si="159"/>
        <v>3</v>
      </c>
    </row>
    <row r="1240" spans="1:22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17.8</v>
      </c>
      <c r="P1240">
        <f t="shared" si="153"/>
        <v>59.33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U1240">
        <f t="shared" si="158"/>
        <v>4</v>
      </c>
      <c r="V1240">
        <f t="shared" si="159"/>
        <v>4</v>
      </c>
    </row>
    <row r="1241" spans="1:22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U1241">
        <f t="shared" si="158"/>
        <v>4</v>
      </c>
      <c r="V1241">
        <f t="shared" si="159"/>
        <v>4</v>
      </c>
    </row>
    <row r="1242" spans="1:22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3.01</v>
      </c>
      <c r="P1242">
        <f t="shared" si="153"/>
        <v>30.13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U1242">
        <f t="shared" si="158"/>
        <v>8</v>
      </c>
      <c r="V1242">
        <f t="shared" si="159"/>
        <v>8</v>
      </c>
    </row>
    <row r="1243" spans="1:22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50.74</v>
      </c>
      <c r="P1243">
        <f t="shared" si="153"/>
        <v>74.62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U1243">
        <f t="shared" si="158"/>
        <v>3</v>
      </c>
      <c r="V1243">
        <f t="shared" si="159"/>
        <v>3</v>
      </c>
    </row>
    <row r="1244" spans="1:22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0.55000000000000004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U1244">
        <f t="shared" si="158"/>
        <v>2</v>
      </c>
      <c r="V1244">
        <f t="shared" si="159"/>
        <v>2</v>
      </c>
    </row>
    <row r="1245" spans="1:22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14.09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U1245">
        <f t="shared" si="158"/>
        <v>9</v>
      </c>
      <c r="V1245">
        <f t="shared" si="159"/>
        <v>9</v>
      </c>
    </row>
    <row r="1246" spans="1:22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103.8</v>
      </c>
      <c r="P1246">
        <f t="shared" si="153"/>
        <v>46.13</v>
      </c>
      <c r="Q1246" t="str">
        <f t="shared" si="154"/>
        <v>music</v>
      </c>
      <c r="R1246" t="str">
        <f t="shared" si="155"/>
        <v>rock</v>
      </c>
      <c r="S1246" s="11">
        <f t="shared" si="156"/>
        <v>41355.825497685189</v>
      </c>
      <c r="T1246" s="11">
        <f t="shared" si="157"/>
        <v>41386.875</v>
      </c>
      <c r="U1246">
        <f t="shared" si="158"/>
        <v>4</v>
      </c>
      <c r="V1246">
        <f t="shared" si="159"/>
        <v>4</v>
      </c>
    </row>
    <row r="1247" spans="1:22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120.25</v>
      </c>
      <c r="P1247">
        <f t="shared" si="153"/>
        <v>141.47</v>
      </c>
      <c r="Q1247" t="str">
        <f t="shared" si="154"/>
        <v>music</v>
      </c>
      <c r="R1247" t="str">
        <f t="shared" si="155"/>
        <v>rock</v>
      </c>
      <c r="S1247" s="11">
        <f t="shared" si="156"/>
        <v>41774.59993055556</v>
      </c>
      <c r="T1247" s="11">
        <f t="shared" si="157"/>
        <v>41804.59993055556</v>
      </c>
      <c r="U1247">
        <f t="shared" si="158"/>
        <v>4</v>
      </c>
      <c r="V1247">
        <f t="shared" si="159"/>
        <v>4</v>
      </c>
    </row>
    <row r="1248" spans="1:22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75.48</v>
      </c>
      <c r="Q1248" t="str">
        <f t="shared" si="154"/>
        <v>music</v>
      </c>
      <c r="R1248" t="str">
        <f t="shared" si="155"/>
        <v>rock</v>
      </c>
      <c r="S1248" s="11">
        <f t="shared" si="156"/>
        <v>40838.043391203704</v>
      </c>
      <c r="T1248" s="11">
        <f t="shared" si="157"/>
        <v>40883.085057870368</v>
      </c>
      <c r="U1248">
        <f t="shared" si="158"/>
        <v>6</v>
      </c>
      <c r="V1248">
        <f t="shared" si="159"/>
        <v>6</v>
      </c>
    </row>
    <row r="1249" spans="1:22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122.14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41370.292303240742</v>
      </c>
      <c r="T1249" s="11">
        <f t="shared" si="157"/>
        <v>41400.292303240742</v>
      </c>
      <c r="U1249">
        <f t="shared" si="158"/>
        <v>4</v>
      </c>
      <c r="V1249">
        <f t="shared" si="159"/>
        <v>4</v>
      </c>
    </row>
    <row r="1250" spans="1:22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151.63999999999999</v>
      </c>
      <c r="P1250">
        <f t="shared" si="153"/>
        <v>64.25</v>
      </c>
      <c r="Q1250" t="str">
        <f t="shared" si="154"/>
        <v>music</v>
      </c>
      <c r="R1250" t="str">
        <f t="shared" si="155"/>
        <v>rock</v>
      </c>
      <c r="S1250" s="11">
        <f t="shared" si="156"/>
        <v>41767.656863425924</v>
      </c>
      <c r="T1250" s="11">
        <f t="shared" si="157"/>
        <v>41803.290972222225</v>
      </c>
      <c r="U1250">
        <f t="shared" si="158"/>
        <v>5</v>
      </c>
      <c r="V1250">
        <f t="shared" si="159"/>
        <v>5</v>
      </c>
    </row>
    <row r="1251" spans="1:22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104.44</v>
      </c>
      <c r="P1251">
        <f t="shared" si="153"/>
        <v>64.47</v>
      </c>
      <c r="Q1251" t="str">
        <f t="shared" si="154"/>
        <v>music</v>
      </c>
      <c r="R1251" t="str">
        <f t="shared" si="155"/>
        <v>rock</v>
      </c>
      <c r="S1251" s="11">
        <f t="shared" si="156"/>
        <v>41067.740868055553</v>
      </c>
      <c r="T1251" s="11">
        <f t="shared" si="157"/>
        <v>41097.740868055553</v>
      </c>
      <c r="U1251">
        <f t="shared" si="158"/>
        <v>4</v>
      </c>
      <c r="V1251">
        <f t="shared" si="159"/>
        <v>4</v>
      </c>
    </row>
    <row r="1252" spans="1:22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200.15</v>
      </c>
      <c r="P1252">
        <f t="shared" si="153"/>
        <v>118.2</v>
      </c>
      <c r="Q1252" t="str">
        <f t="shared" si="154"/>
        <v>music</v>
      </c>
      <c r="R1252" t="str">
        <f t="shared" si="155"/>
        <v>rock</v>
      </c>
      <c r="S1252" s="11">
        <f t="shared" si="156"/>
        <v>41843.64271990741</v>
      </c>
      <c r="T1252" s="11">
        <f t="shared" si="157"/>
        <v>41888.64271990741</v>
      </c>
      <c r="U1252">
        <f t="shared" si="158"/>
        <v>6</v>
      </c>
      <c r="V1252">
        <f t="shared" si="159"/>
        <v>6</v>
      </c>
    </row>
    <row r="1253" spans="1:22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101.8</v>
      </c>
      <c r="P1253">
        <f t="shared" si="153"/>
        <v>82.54</v>
      </c>
      <c r="Q1253" t="str">
        <f t="shared" si="154"/>
        <v>music</v>
      </c>
      <c r="R1253" t="str">
        <f t="shared" si="155"/>
        <v>rock</v>
      </c>
      <c r="S1253" s="11">
        <f t="shared" si="156"/>
        <v>40751.814432870371</v>
      </c>
      <c r="T1253" s="11">
        <f t="shared" si="157"/>
        <v>40811.814432870371</v>
      </c>
      <c r="U1253">
        <f t="shared" si="158"/>
        <v>9</v>
      </c>
      <c r="V1253">
        <f t="shared" si="159"/>
        <v>9</v>
      </c>
    </row>
    <row r="1254" spans="1:22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137.66</v>
      </c>
      <c r="P1254">
        <f t="shared" si="153"/>
        <v>34.17</v>
      </c>
      <c r="Q1254" t="str">
        <f t="shared" si="154"/>
        <v>music</v>
      </c>
      <c r="R1254" t="str">
        <f t="shared" si="155"/>
        <v>rock</v>
      </c>
      <c r="S1254" s="11">
        <f t="shared" si="156"/>
        <v>41543.988067129627</v>
      </c>
      <c r="T1254" s="11">
        <f t="shared" si="157"/>
        <v>41571.988067129627</v>
      </c>
      <c r="U1254">
        <f t="shared" si="158"/>
        <v>4</v>
      </c>
      <c r="V1254">
        <f t="shared" si="159"/>
        <v>4</v>
      </c>
    </row>
    <row r="1255" spans="1:22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303833.2</v>
      </c>
      <c r="P1255">
        <f t="shared" si="153"/>
        <v>42.73</v>
      </c>
      <c r="Q1255" t="str">
        <f t="shared" si="154"/>
        <v>music</v>
      </c>
      <c r="R1255" t="str">
        <f t="shared" si="155"/>
        <v>rock</v>
      </c>
      <c r="S1255" s="11">
        <f t="shared" si="156"/>
        <v>41855.783645833333</v>
      </c>
      <c r="T1255" s="11">
        <f t="shared" si="157"/>
        <v>41885.783645833333</v>
      </c>
      <c r="U1255">
        <f t="shared" si="158"/>
        <v>4</v>
      </c>
      <c r="V1255">
        <f t="shared" si="159"/>
        <v>4</v>
      </c>
    </row>
    <row r="1256" spans="1:22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198.85</v>
      </c>
      <c r="P1256">
        <f t="shared" si="153"/>
        <v>94.49</v>
      </c>
      <c r="Q1256" t="str">
        <f t="shared" si="154"/>
        <v>music</v>
      </c>
      <c r="R1256" t="str">
        <f t="shared" si="155"/>
        <v>rock</v>
      </c>
      <c r="S1256" s="11">
        <f t="shared" si="156"/>
        <v>40487.621365740742</v>
      </c>
      <c r="T1256" s="11">
        <f t="shared" si="157"/>
        <v>40544.207638888889</v>
      </c>
      <c r="U1256">
        <f t="shared" si="158"/>
        <v>8</v>
      </c>
      <c r="V1256">
        <f t="shared" si="159"/>
        <v>8</v>
      </c>
    </row>
    <row r="1257" spans="1:22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202.37</v>
      </c>
      <c r="P1257">
        <f t="shared" si="153"/>
        <v>55.7</v>
      </c>
      <c r="Q1257" t="str">
        <f t="shared" si="154"/>
        <v>music</v>
      </c>
      <c r="R1257" t="str">
        <f t="shared" si="155"/>
        <v>rock</v>
      </c>
      <c r="S1257" s="11">
        <f t="shared" si="156"/>
        <v>41579.845509259263</v>
      </c>
      <c r="T1257" s="11">
        <f t="shared" si="157"/>
        <v>41609.887175925927</v>
      </c>
      <c r="U1257">
        <f t="shared" si="158"/>
        <v>4</v>
      </c>
      <c r="V1257">
        <f t="shared" si="159"/>
        <v>4</v>
      </c>
    </row>
    <row r="1258" spans="1:22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117.96</v>
      </c>
      <c r="P1258">
        <f t="shared" si="153"/>
        <v>98.03</v>
      </c>
      <c r="Q1258" t="str">
        <f t="shared" si="154"/>
        <v>music</v>
      </c>
      <c r="R1258" t="str">
        <f t="shared" si="155"/>
        <v>rock</v>
      </c>
      <c r="S1258" s="11">
        <f t="shared" si="156"/>
        <v>40921.919340277775</v>
      </c>
      <c r="T1258" s="11">
        <f t="shared" si="157"/>
        <v>40951.919340277775</v>
      </c>
      <c r="U1258">
        <f t="shared" si="158"/>
        <v>4</v>
      </c>
      <c r="V1258">
        <f t="shared" si="159"/>
        <v>4</v>
      </c>
    </row>
    <row r="1259" spans="1:22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294.73</v>
      </c>
      <c r="P1259">
        <f t="shared" si="153"/>
        <v>92.1</v>
      </c>
      <c r="Q1259" t="str">
        <f t="shared" si="154"/>
        <v>music</v>
      </c>
      <c r="R1259" t="str">
        <f t="shared" si="155"/>
        <v>rock</v>
      </c>
      <c r="S1259" s="11">
        <f t="shared" si="156"/>
        <v>40587.085532407407</v>
      </c>
      <c r="T1259" s="11">
        <f t="shared" si="157"/>
        <v>40636.043865740743</v>
      </c>
      <c r="U1259">
        <f t="shared" si="158"/>
        <v>7</v>
      </c>
      <c r="V1259">
        <f t="shared" si="159"/>
        <v>7</v>
      </c>
    </row>
    <row r="1260" spans="1:22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213.15</v>
      </c>
      <c r="P1260">
        <f t="shared" si="153"/>
        <v>38.18</v>
      </c>
      <c r="Q1260" t="str">
        <f t="shared" si="154"/>
        <v>music</v>
      </c>
      <c r="R1260" t="str">
        <f t="shared" si="155"/>
        <v>rock</v>
      </c>
      <c r="S1260" s="11">
        <f t="shared" si="156"/>
        <v>41487.611250000002</v>
      </c>
      <c r="T1260" s="11">
        <f t="shared" si="157"/>
        <v>41517.611250000002</v>
      </c>
      <c r="U1260">
        <f t="shared" si="158"/>
        <v>4</v>
      </c>
      <c r="V1260">
        <f t="shared" si="159"/>
        <v>4</v>
      </c>
    </row>
    <row r="1261" spans="1:22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104.24</v>
      </c>
      <c r="P1261">
        <f t="shared" si="153"/>
        <v>27.15</v>
      </c>
      <c r="Q1261" t="str">
        <f t="shared" si="154"/>
        <v>music</v>
      </c>
      <c r="R1261" t="str">
        <f t="shared" si="155"/>
        <v>rock</v>
      </c>
      <c r="S1261" s="11">
        <f t="shared" si="156"/>
        <v>41766.970648148148</v>
      </c>
      <c r="T1261" s="11">
        <f t="shared" si="157"/>
        <v>41799.165972222225</v>
      </c>
      <c r="U1261">
        <f t="shared" si="158"/>
        <v>5</v>
      </c>
      <c r="V1261">
        <f t="shared" si="159"/>
        <v>5</v>
      </c>
    </row>
    <row r="1262" spans="1:22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113.67</v>
      </c>
      <c r="P1262">
        <f t="shared" si="153"/>
        <v>50.69</v>
      </c>
      <c r="Q1262" t="str">
        <f t="shared" si="154"/>
        <v>music</v>
      </c>
      <c r="R1262" t="str">
        <f t="shared" si="155"/>
        <v>rock</v>
      </c>
      <c r="S1262" s="11">
        <f t="shared" si="156"/>
        <v>41666.842824074076</v>
      </c>
      <c r="T1262" s="11">
        <f t="shared" si="157"/>
        <v>41696.842824074076</v>
      </c>
      <c r="U1262">
        <f t="shared" si="158"/>
        <v>4</v>
      </c>
      <c r="V1262">
        <f t="shared" si="159"/>
        <v>4</v>
      </c>
    </row>
    <row r="1263" spans="1:22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101.25</v>
      </c>
      <c r="P1263">
        <f t="shared" si="153"/>
        <v>38.94</v>
      </c>
      <c r="Q1263" t="str">
        <f t="shared" si="154"/>
        <v>music</v>
      </c>
      <c r="R1263" t="str">
        <f t="shared" si="155"/>
        <v>rock</v>
      </c>
      <c r="S1263" s="11">
        <f t="shared" si="156"/>
        <v>41638.342905092592</v>
      </c>
      <c r="T1263" s="11">
        <f t="shared" si="157"/>
        <v>41668.342905092592</v>
      </c>
      <c r="U1263">
        <f t="shared" si="158"/>
        <v>4</v>
      </c>
      <c r="V1263">
        <f t="shared" si="159"/>
        <v>4</v>
      </c>
    </row>
    <row r="1264" spans="1:22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125.42</v>
      </c>
      <c r="P1264">
        <f t="shared" si="153"/>
        <v>77.64</v>
      </c>
      <c r="Q1264" t="str">
        <f t="shared" si="154"/>
        <v>music</v>
      </c>
      <c r="R1264" t="str">
        <f t="shared" si="155"/>
        <v>rock</v>
      </c>
      <c r="S1264" s="11">
        <f t="shared" si="156"/>
        <v>41656.762638888889</v>
      </c>
      <c r="T1264" s="11">
        <f t="shared" si="157"/>
        <v>41686.762638888889</v>
      </c>
      <c r="U1264">
        <f t="shared" si="158"/>
        <v>4</v>
      </c>
      <c r="V1264">
        <f t="shared" si="159"/>
        <v>4</v>
      </c>
    </row>
    <row r="1265" spans="1:22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43.54</v>
      </c>
      <c r="Q1265" t="str">
        <f t="shared" si="154"/>
        <v>music</v>
      </c>
      <c r="R1265" t="str">
        <f t="shared" si="155"/>
        <v>rock</v>
      </c>
      <c r="S1265" s="11">
        <f t="shared" si="156"/>
        <v>41692.084143518521</v>
      </c>
      <c r="T1265" s="11">
        <f t="shared" si="157"/>
        <v>41727.041666666664</v>
      </c>
      <c r="U1265">
        <f t="shared" si="158"/>
        <v>5</v>
      </c>
      <c r="V1265">
        <f t="shared" si="159"/>
        <v>5</v>
      </c>
    </row>
    <row r="1266" spans="1:22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166.46</v>
      </c>
      <c r="P1266">
        <f t="shared" si="153"/>
        <v>31.82</v>
      </c>
      <c r="Q1266" t="str">
        <f t="shared" si="154"/>
        <v>music</v>
      </c>
      <c r="R1266" t="str">
        <f t="shared" si="155"/>
        <v>rock</v>
      </c>
      <c r="S1266" s="11">
        <f t="shared" si="156"/>
        <v>41547.662997685184</v>
      </c>
      <c r="T1266" s="11">
        <f t="shared" si="157"/>
        <v>41576.662997685184</v>
      </c>
      <c r="U1266">
        <f t="shared" si="158"/>
        <v>4</v>
      </c>
      <c r="V1266">
        <f t="shared" si="159"/>
        <v>4</v>
      </c>
    </row>
    <row r="1267" spans="1:22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119.15</v>
      </c>
      <c r="P1267">
        <f t="shared" si="153"/>
        <v>63.18</v>
      </c>
      <c r="Q1267" t="str">
        <f t="shared" si="154"/>
        <v>music</v>
      </c>
      <c r="R1267" t="str">
        <f t="shared" si="155"/>
        <v>rock</v>
      </c>
      <c r="S1267" s="11">
        <f t="shared" si="156"/>
        <v>40465.655266203699</v>
      </c>
      <c r="T1267" s="11">
        <f t="shared" si="157"/>
        <v>40512.655266203699</v>
      </c>
      <c r="U1267">
        <f t="shared" si="158"/>
        <v>7</v>
      </c>
      <c r="V1267">
        <f t="shared" si="159"/>
        <v>7</v>
      </c>
    </row>
    <row r="1268" spans="1:22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100.47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41620.87667824074</v>
      </c>
      <c r="T1268" s="11">
        <f t="shared" si="157"/>
        <v>41650.87667824074</v>
      </c>
      <c r="U1268">
        <f t="shared" si="158"/>
        <v>4</v>
      </c>
      <c r="V1268">
        <f t="shared" si="159"/>
        <v>4</v>
      </c>
    </row>
    <row r="1269" spans="1:22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101.8</v>
      </c>
      <c r="P1269">
        <f t="shared" si="153"/>
        <v>140.86000000000001</v>
      </c>
      <c r="Q1269" t="str">
        <f t="shared" si="154"/>
        <v>music</v>
      </c>
      <c r="R1269" t="str">
        <f t="shared" si="155"/>
        <v>rock</v>
      </c>
      <c r="S1269" s="11">
        <f t="shared" si="156"/>
        <v>41449.585162037038</v>
      </c>
      <c r="T1269" s="11">
        <f t="shared" si="157"/>
        <v>41479.585162037038</v>
      </c>
      <c r="U1269">
        <f t="shared" si="158"/>
        <v>4</v>
      </c>
      <c r="V1269">
        <f t="shared" si="159"/>
        <v>4</v>
      </c>
    </row>
    <row r="1270" spans="1:22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116.67</v>
      </c>
      <c r="P1270">
        <f t="shared" si="153"/>
        <v>76.92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41507.845451388886</v>
      </c>
      <c r="T1270" s="11">
        <f t="shared" si="157"/>
        <v>41537.845451388886</v>
      </c>
      <c r="U1270">
        <f t="shared" si="158"/>
        <v>4</v>
      </c>
      <c r="V1270">
        <f t="shared" si="159"/>
        <v>4</v>
      </c>
    </row>
    <row r="1271" spans="1:22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108.65</v>
      </c>
      <c r="P1271">
        <f t="shared" si="153"/>
        <v>99.16</v>
      </c>
      <c r="Q1271" t="str">
        <f t="shared" si="154"/>
        <v>music</v>
      </c>
      <c r="R1271" t="str">
        <f t="shared" si="155"/>
        <v>rock</v>
      </c>
      <c r="S1271" s="11">
        <f t="shared" si="156"/>
        <v>42445.823055555556</v>
      </c>
      <c r="T1271" s="11">
        <f t="shared" si="157"/>
        <v>42476</v>
      </c>
      <c r="U1271">
        <f t="shared" si="158"/>
        <v>4</v>
      </c>
      <c r="V1271">
        <f t="shared" si="159"/>
        <v>4</v>
      </c>
    </row>
    <row r="1272" spans="1:22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114.72</v>
      </c>
      <c r="P1272">
        <f t="shared" si="153"/>
        <v>67.88</v>
      </c>
      <c r="Q1272" t="str">
        <f t="shared" si="154"/>
        <v>music</v>
      </c>
      <c r="R1272" t="str">
        <f t="shared" si="155"/>
        <v>rock</v>
      </c>
      <c r="S1272" s="11">
        <f t="shared" si="156"/>
        <v>40933.85696759259</v>
      </c>
      <c r="T1272" s="11">
        <f t="shared" si="157"/>
        <v>40993.815300925926</v>
      </c>
      <c r="U1272">
        <f t="shared" si="158"/>
        <v>9</v>
      </c>
      <c r="V1272">
        <f t="shared" si="159"/>
        <v>9</v>
      </c>
    </row>
    <row r="1273" spans="1:22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101.8</v>
      </c>
      <c r="P1273">
        <f t="shared" si="153"/>
        <v>246.29</v>
      </c>
      <c r="Q1273" t="str">
        <f t="shared" si="154"/>
        <v>music</v>
      </c>
      <c r="R1273" t="str">
        <f t="shared" si="155"/>
        <v>rock</v>
      </c>
      <c r="S1273" s="11">
        <f t="shared" si="156"/>
        <v>41561.683553240742</v>
      </c>
      <c r="T1273" s="11">
        <f t="shared" si="157"/>
        <v>41591.725219907406</v>
      </c>
      <c r="U1273">
        <f t="shared" si="158"/>
        <v>4</v>
      </c>
      <c r="V1273">
        <f t="shared" si="159"/>
        <v>4</v>
      </c>
    </row>
    <row r="1274" spans="1:22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189.29</v>
      </c>
      <c r="Q1274" t="str">
        <f t="shared" si="154"/>
        <v>music</v>
      </c>
      <c r="R1274" t="str">
        <f t="shared" si="155"/>
        <v>rock</v>
      </c>
      <c r="S1274" s="11">
        <f t="shared" si="156"/>
        <v>40274.745127314818</v>
      </c>
      <c r="T1274" s="11">
        <f t="shared" si="157"/>
        <v>40344.166666666664</v>
      </c>
      <c r="U1274">
        <f t="shared" si="158"/>
        <v>10</v>
      </c>
      <c r="V1274">
        <f t="shared" si="159"/>
        <v>10</v>
      </c>
    </row>
    <row r="1275" spans="1:22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103.5</v>
      </c>
      <c r="P1275">
        <f t="shared" si="153"/>
        <v>76.67</v>
      </c>
      <c r="Q1275" t="str">
        <f t="shared" si="154"/>
        <v>music</v>
      </c>
      <c r="R1275" t="str">
        <f t="shared" si="155"/>
        <v>rock</v>
      </c>
      <c r="S1275" s="11">
        <f t="shared" si="156"/>
        <v>41852.730219907404</v>
      </c>
      <c r="T1275" s="11">
        <f t="shared" si="157"/>
        <v>41882.730219907404</v>
      </c>
      <c r="U1275">
        <f t="shared" si="158"/>
        <v>4</v>
      </c>
      <c r="V1275">
        <f t="shared" si="159"/>
        <v>4</v>
      </c>
    </row>
    <row r="1276" spans="1:22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154.97999999999999</v>
      </c>
      <c r="P1276">
        <f t="shared" si="153"/>
        <v>82.96</v>
      </c>
      <c r="Q1276" t="str">
        <f t="shared" si="154"/>
        <v>music</v>
      </c>
      <c r="R1276" t="str">
        <f t="shared" si="155"/>
        <v>rock</v>
      </c>
      <c r="S1276" s="11">
        <f t="shared" si="156"/>
        <v>41116.690104166664</v>
      </c>
      <c r="T1276" s="11">
        <f t="shared" si="157"/>
        <v>41151.690104166664</v>
      </c>
      <c r="U1276">
        <f t="shared" si="158"/>
        <v>5</v>
      </c>
      <c r="V1276">
        <f t="shared" si="159"/>
        <v>5</v>
      </c>
    </row>
    <row r="1277" spans="1:22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162.13999999999999</v>
      </c>
      <c r="P1277">
        <f t="shared" si="153"/>
        <v>62.52</v>
      </c>
      <c r="Q1277" t="str">
        <f t="shared" si="154"/>
        <v>music</v>
      </c>
      <c r="R1277" t="str">
        <f t="shared" si="155"/>
        <v>rock</v>
      </c>
      <c r="S1277" s="11">
        <f t="shared" si="156"/>
        <v>41458.867905092593</v>
      </c>
      <c r="T1277" s="11">
        <f t="shared" si="157"/>
        <v>41493.867905092593</v>
      </c>
      <c r="U1277">
        <f t="shared" si="158"/>
        <v>5</v>
      </c>
      <c r="V1277">
        <f t="shared" si="159"/>
        <v>5</v>
      </c>
    </row>
    <row r="1278" spans="1:22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104.42</v>
      </c>
      <c r="P1278">
        <f t="shared" si="153"/>
        <v>46.07</v>
      </c>
      <c r="Q1278" t="str">
        <f t="shared" si="154"/>
        <v>music</v>
      </c>
      <c r="R1278" t="str">
        <f t="shared" si="155"/>
        <v>rock</v>
      </c>
      <c r="S1278" s="11">
        <f t="shared" si="156"/>
        <v>40007.704247685186</v>
      </c>
      <c r="T1278" s="11">
        <f t="shared" si="157"/>
        <v>40057.166666666664</v>
      </c>
      <c r="U1278">
        <f t="shared" si="158"/>
        <v>7</v>
      </c>
      <c r="V1278">
        <f t="shared" si="159"/>
        <v>7</v>
      </c>
    </row>
    <row r="1279" spans="1:22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106.12</v>
      </c>
      <c r="P1279">
        <f t="shared" si="153"/>
        <v>38.54</v>
      </c>
      <c r="Q1279" t="str">
        <f t="shared" si="154"/>
        <v>music</v>
      </c>
      <c r="R1279" t="str">
        <f t="shared" si="155"/>
        <v>rock</v>
      </c>
      <c r="S1279" s="11">
        <f t="shared" si="156"/>
        <v>41121.561886574076</v>
      </c>
      <c r="T1279" s="11">
        <f t="shared" si="157"/>
        <v>41156.561886574076</v>
      </c>
      <c r="U1279">
        <f t="shared" si="158"/>
        <v>5</v>
      </c>
      <c r="V1279">
        <f t="shared" si="159"/>
        <v>5</v>
      </c>
    </row>
    <row r="1280" spans="1:22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154.94</v>
      </c>
      <c r="P1280">
        <f t="shared" si="153"/>
        <v>53.01</v>
      </c>
      <c r="Q1280" t="str">
        <f t="shared" si="154"/>
        <v>music</v>
      </c>
      <c r="R1280" t="str">
        <f t="shared" si="155"/>
        <v>rock</v>
      </c>
      <c r="S1280" s="11">
        <f t="shared" si="156"/>
        <v>41786.555162037039</v>
      </c>
      <c r="T1280" s="11">
        <f t="shared" si="157"/>
        <v>41815.083333333336</v>
      </c>
      <c r="U1280">
        <f t="shared" si="158"/>
        <v>4</v>
      </c>
      <c r="V1280">
        <f t="shared" si="159"/>
        <v>4</v>
      </c>
    </row>
    <row r="1281" spans="1:22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110.77</v>
      </c>
      <c r="P1281">
        <f t="shared" si="153"/>
        <v>73.36</v>
      </c>
      <c r="Q1281" t="str">
        <f t="shared" si="154"/>
        <v>music</v>
      </c>
      <c r="R1281" t="str">
        <f t="shared" si="155"/>
        <v>rock</v>
      </c>
      <c r="S1281" s="11">
        <f t="shared" si="156"/>
        <v>41682.099189814813</v>
      </c>
      <c r="T1281" s="11">
        <f t="shared" si="157"/>
        <v>41722.057523148149</v>
      </c>
      <c r="U1281">
        <f t="shared" si="158"/>
        <v>6</v>
      </c>
      <c r="V1281">
        <f t="shared" si="159"/>
        <v>6</v>
      </c>
    </row>
    <row r="1282" spans="1:22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110.91</v>
      </c>
      <c r="P1282">
        <f t="shared" si="153"/>
        <v>127.98</v>
      </c>
      <c r="Q1282" t="str">
        <f t="shared" si="154"/>
        <v>music</v>
      </c>
      <c r="R1282" t="str">
        <f t="shared" si="155"/>
        <v>rock</v>
      </c>
      <c r="S1282" s="11">
        <f t="shared" si="156"/>
        <v>40513.757569444446</v>
      </c>
      <c r="T1282" s="11">
        <f t="shared" si="157"/>
        <v>40603.757569444446</v>
      </c>
      <c r="U1282">
        <f t="shared" si="158"/>
        <v>13</v>
      </c>
      <c r="V1282">
        <f t="shared" si="159"/>
        <v>13</v>
      </c>
    </row>
    <row r="1283" spans="1:22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ROUND(SUM((E1283/D1283)*100),2)</f>
        <v>110.71</v>
      </c>
      <c r="P1283">
        <f t="shared" ref="P1283:P1346" si="161">ROUND(AVERAGE(E1283/L1283),2)</f>
        <v>104.73</v>
      </c>
      <c r="Q1283" t="str">
        <f t="shared" ref="Q1283:Q1346" si="162">LEFT(N1283,SEARCH("/",N1283)-1)</f>
        <v>music</v>
      </c>
      <c r="R1283" t="str">
        <f t="shared" ref="R1283:R1346" si="163">RIGHT(N1283,LEN(N1283)-SEARCH("/",N1283))</f>
        <v>rock</v>
      </c>
      <c r="S1283" s="11">
        <f t="shared" ref="S1283:S1346" si="164">(J1283/86400)+DATE(1970,1,1)</f>
        <v>41463.743472222224</v>
      </c>
      <c r="T1283" s="11">
        <f t="shared" ref="T1283:T1346" si="165">(I1283/86400)+DATE(1970,1,1)</f>
        <v>41483.743472222224</v>
      </c>
      <c r="U1283">
        <f t="shared" ref="U1283:U1346" si="166">ROUND(((T1283-S1283)/7),0)</f>
        <v>3</v>
      </c>
      <c r="V1283">
        <f t="shared" ref="V1283:V1346" si="167">U1283</f>
        <v>3</v>
      </c>
    </row>
    <row r="1284" spans="1:22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123.61</v>
      </c>
      <c r="P1284">
        <f t="shared" si="161"/>
        <v>67.67</v>
      </c>
      <c r="Q1284" t="str">
        <f t="shared" si="162"/>
        <v>music</v>
      </c>
      <c r="R1284" t="str">
        <f t="shared" si="163"/>
        <v>rock</v>
      </c>
      <c r="S1284" s="11">
        <f t="shared" si="164"/>
        <v>41586.475173611107</v>
      </c>
      <c r="T1284" s="11">
        <f t="shared" si="165"/>
        <v>41617.207638888889</v>
      </c>
      <c r="U1284">
        <f t="shared" si="166"/>
        <v>4</v>
      </c>
      <c r="V1284">
        <f t="shared" si="167"/>
        <v>4</v>
      </c>
    </row>
    <row r="1285" spans="1:22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211.05</v>
      </c>
      <c r="P1285">
        <f t="shared" si="161"/>
        <v>95.93</v>
      </c>
      <c r="Q1285" t="str">
        <f t="shared" si="162"/>
        <v>music</v>
      </c>
      <c r="R1285" t="str">
        <f t="shared" si="163"/>
        <v>rock</v>
      </c>
      <c r="S1285" s="11">
        <f t="shared" si="164"/>
        <v>41320.717465277776</v>
      </c>
      <c r="T1285" s="11">
        <f t="shared" si="165"/>
        <v>41344.166666666664</v>
      </c>
      <c r="U1285">
        <f t="shared" si="166"/>
        <v>3</v>
      </c>
      <c r="V1285">
        <f t="shared" si="167"/>
        <v>3</v>
      </c>
    </row>
    <row r="1286" spans="1:22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65.16</v>
      </c>
      <c r="Q1286" t="str">
        <f t="shared" si="162"/>
        <v>theater</v>
      </c>
      <c r="R1286" t="str">
        <f t="shared" si="163"/>
        <v>plays</v>
      </c>
      <c r="S1286" s="11">
        <f t="shared" si="164"/>
        <v>42712.23474537037</v>
      </c>
      <c r="T1286" s="11">
        <f t="shared" si="165"/>
        <v>42735.707638888889</v>
      </c>
      <c r="U1286">
        <f t="shared" si="166"/>
        <v>3</v>
      </c>
      <c r="V1286">
        <f t="shared" si="167"/>
        <v>3</v>
      </c>
    </row>
    <row r="1287" spans="1:22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101.65</v>
      </c>
      <c r="P1287">
        <f t="shared" si="161"/>
        <v>32.270000000000003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42160.583043981482</v>
      </c>
      <c r="T1287" s="11">
        <f t="shared" si="165"/>
        <v>42175.583043981482</v>
      </c>
      <c r="U1287">
        <f t="shared" si="166"/>
        <v>2</v>
      </c>
      <c r="V1287">
        <f t="shared" si="167"/>
        <v>2</v>
      </c>
    </row>
    <row r="1288" spans="1:22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108.33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42039.384571759263</v>
      </c>
      <c r="T1288" s="11">
        <f t="shared" si="165"/>
        <v>42052.583333333328</v>
      </c>
      <c r="U1288">
        <f t="shared" si="166"/>
        <v>2</v>
      </c>
      <c r="V1288">
        <f t="shared" si="167"/>
        <v>2</v>
      </c>
    </row>
    <row r="1289" spans="1:22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42107.621018518519</v>
      </c>
      <c r="T1289" s="11">
        <f t="shared" si="165"/>
        <v>42167.621018518519</v>
      </c>
      <c r="U1289">
        <f t="shared" si="166"/>
        <v>9</v>
      </c>
      <c r="V1289">
        <f t="shared" si="167"/>
        <v>9</v>
      </c>
    </row>
    <row r="1290" spans="1:22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100.45</v>
      </c>
      <c r="P1290">
        <f t="shared" si="161"/>
        <v>65.87</v>
      </c>
      <c r="Q1290" t="str">
        <f t="shared" si="162"/>
        <v>theater</v>
      </c>
      <c r="R1290" t="str">
        <f t="shared" si="163"/>
        <v>plays</v>
      </c>
      <c r="S1290" s="11">
        <f t="shared" si="164"/>
        <v>42561.154664351852</v>
      </c>
      <c r="T1290" s="11">
        <f t="shared" si="165"/>
        <v>42592.166666666672</v>
      </c>
      <c r="U1290">
        <f t="shared" si="166"/>
        <v>4</v>
      </c>
      <c r="V1290">
        <f t="shared" si="167"/>
        <v>4</v>
      </c>
    </row>
    <row r="1291" spans="1:22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125.07</v>
      </c>
      <c r="P1291">
        <f t="shared" si="161"/>
        <v>36.08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42709.134780092594</v>
      </c>
      <c r="T1291" s="11">
        <f t="shared" si="165"/>
        <v>42739.134780092594</v>
      </c>
      <c r="U1291">
        <f t="shared" si="166"/>
        <v>4</v>
      </c>
      <c r="V1291">
        <f t="shared" si="167"/>
        <v>4</v>
      </c>
    </row>
    <row r="1292" spans="1:22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108.57</v>
      </c>
      <c r="P1292">
        <f t="shared" si="161"/>
        <v>44.19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42086.614942129629</v>
      </c>
      <c r="T1292" s="11">
        <f t="shared" si="165"/>
        <v>42117.290972222225</v>
      </c>
      <c r="U1292">
        <f t="shared" si="166"/>
        <v>4</v>
      </c>
      <c r="V1292">
        <f t="shared" si="167"/>
        <v>4</v>
      </c>
    </row>
    <row r="1293" spans="1:22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145.69999999999999</v>
      </c>
      <c r="P1293">
        <f t="shared" si="161"/>
        <v>104.07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42064.652673611112</v>
      </c>
      <c r="T1293" s="11">
        <f t="shared" si="165"/>
        <v>42101.291666666672</v>
      </c>
      <c r="U1293">
        <f t="shared" si="166"/>
        <v>5</v>
      </c>
      <c r="V1293">
        <f t="shared" si="167"/>
        <v>5</v>
      </c>
    </row>
    <row r="1294" spans="1:22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>
        <f t="shared" si="161"/>
        <v>35.96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42256.764212962968</v>
      </c>
      <c r="T1294" s="11">
        <f t="shared" si="165"/>
        <v>42283.957638888889</v>
      </c>
      <c r="U1294">
        <f t="shared" si="166"/>
        <v>4</v>
      </c>
      <c r="V1294">
        <f t="shared" si="167"/>
        <v>4</v>
      </c>
    </row>
    <row r="1295" spans="1:22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102.23</v>
      </c>
      <c r="P1295">
        <f t="shared" si="161"/>
        <v>127.79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42292.701053240744</v>
      </c>
      <c r="T1295" s="11">
        <f t="shared" si="165"/>
        <v>42322.742719907408</v>
      </c>
      <c r="U1295">
        <f t="shared" si="166"/>
        <v>4</v>
      </c>
      <c r="V1295">
        <f t="shared" si="167"/>
        <v>4</v>
      </c>
    </row>
    <row r="1296" spans="1:22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27.73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42278.453668981485</v>
      </c>
      <c r="T1296" s="11">
        <f t="shared" si="165"/>
        <v>42296.458333333328</v>
      </c>
      <c r="U1296">
        <f t="shared" si="166"/>
        <v>3</v>
      </c>
      <c r="V1296">
        <f t="shared" si="167"/>
        <v>3</v>
      </c>
    </row>
    <row r="1297" spans="1:22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101.96</v>
      </c>
      <c r="P1297">
        <f t="shared" si="161"/>
        <v>39.83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42184.572881944448</v>
      </c>
      <c r="T1297" s="11">
        <f t="shared" si="165"/>
        <v>42214.708333333328</v>
      </c>
      <c r="U1297">
        <f t="shared" si="166"/>
        <v>4</v>
      </c>
      <c r="V1297">
        <f t="shared" si="167"/>
        <v>4</v>
      </c>
    </row>
    <row r="1298" spans="1:22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141.18</v>
      </c>
      <c r="P1298">
        <f t="shared" si="161"/>
        <v>52.17</v>
      </c>
      <c r="Q1298" t="str">
        <f t="shared" si="162"/>
        <v>theater</v>
      </c>
      <c r="R1298" t="str">
        <f t="shared" si="163"/>
        <v>plays</v>
      </c>
      <c r="S1298" s="11">
        <f t="shared" si="164"/>
        <v>42423.050613425927</v>
      </c>
      <c r="T1298" s="11">
        <f t="shared" si="165"/>
        <v>42443.008946759262</v>
      </c>
      <c r="U1298">
        <f t="shared" si="166"/>
        <v>3</v>
      </c>
      <c r="V1298">
        <f t="shared" si="167"/>
        <v>3</v>
      </c>
    </row>
    <row r="1299" spans="1:22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109.53</v>
      </c>
      <c r="P1299">
        <f t="shared" si="161"/>
        <v>92.04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42461.747199074074</v>
      </c>
      <c r="T1299" s="11">
        <f t="shared" si="165"/>
        <v>42491.747199074074</v>
      </c>
      <c r="U1299">
        <f t="shared" si="166"/>
        <v>4</v>
      </c>
      <c r="V1299">
        <f t="shared" si="167"/>
        <v>4</v>
      </c>
    </row>
    <row r="1300" spans="1:22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104.65</v>
      </c>
      <c r="P1300">
        <f t="shared" si="161"/>
        <v>63.42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42458.680925925924</v>
      </c>
      <c r="T1300" s="11">
        <f t="shared" si="165"/>
        <v>42488.680925925924</v>
      </c>
      <c r="U1300">
        <f t="shared" si="166"/>
        <v>4</v>
      </c>
      <c r="V1300">
        <f t="shared" si="167"/>
        <v>4</v>
      </c>
    </row>
    <row r="1301" spans="1:22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135.63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42169.814340277779</v>
      </c>
      <c r="T1301" s="11">
        <f t="shared" si="165"/>
        <v>42199.814340277779</v>
      </c>
      <c r="U1301">
        <f t="shared" si="166"/>
        <v>4</v>
      </c>
      <c r="V1301">
        <f t="shared" si="167"/>
        <v>4</v>
      </c>
    </row>
    <row r="1302" spans="1:22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42483.675208333334</v>
      </c>
      <c r="T1302" s="11">
        <f t="shared" si="165"/>
        <v>42522.789583333331</v>
      </c>
      <c r="U1302">
        <f t="shared" si="166"/>
        <v>6</v>
      </c>
      <c r="V1302">
        <f t="shared" si="167"/>
        <v>6</v>
      </c>
    </row>
    <row r="1303" spans="1:22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102.75</v>
      </c>
      <c r="P1303">
        <f t="shared" si="161"/>
        <v>70.86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42195.749745370369</v>
      </c>
      <c r="T1303" s="11">
        <f t="shared" si="165"/>
        <v>42206.125</v>
      </c>
      <c r="U1303">
        <f t="shared" si="166"/>
        <v>1</v>
      </c>
      <c r="V1303">
        <f t="shared" si="167"/>
        <v>1</v>
      </c>
    </row>
    <row r="1304" spans="1:22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42675.057997685188</v>
      </c>
      <c r="T1304" s="11">
        <f t="shared" si="165"/>
        <v>42705.099664351852</v>
      </c>
      <c r="U1304">
        <f t="shared" si="166"/>
        <v>4</v>
      </c>
      <c r="V1304">
        <f t="shared" si="167"/>
        <v>4</v>
      </c>
    </row>
    <row r="1305" spans="1:22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130.26</v>
      </c>
      <c r="P1305">
        <f t="shared" si="161"/>
        <v>42.21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42566.441203703704</v>
      </c>
      <c r="T1305" s="11">
        <f t="shared" si="165"/>
        <v>42582.458333333328</v>
      </c>
      <c r="U1305">
        <f t="shared" si="166"/>
        <v>2</v>
      </c>
      <c r="V1305">
        <f t="shared" si="167"/>
        <v>2</v>
      </c>
    </row>
    <row r="1306" spans="1:22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39.630000000000003</v>
      </c>
      <c r="P1306">
        <f t="shared" si="161"/>
        <v>152.41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U1306">
        <f t="shared" si="166"/>
        <v>9</v>
      </c>
      <c r="V1306">
        <f t="shared" si="167"/>
        <v>9</v>
      </c>
    </row>
    <row r="1307" spans="1:22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25.98</v>
      </c>
      <c r="P1307">
        <f t="shared" si="161"/>
        <v>90.62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U1307">
        <f t="shared" si="166"/>
        <v>4</v>
      </c>
      <c r="V1307">
        <f t="shared" si="167"/>
        <v>4</v>
      </c>
    </row>
    <row r="1308" spans="1:22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65.25</v>
      </c>
      <c r="P1308">
        <f t="shared" si="161"/>
        <v>201.6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U1308">
        <f t="shared" si="166"/>
        <v>4</v>
      </c>
      <c r="V1308">
        <f t="shared" si="167"/>
        <v>4</v>
      </c>
    </row>
    <row r="1309" spans="1:22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11.51</v>
      </c>
      <c r="P1309">
        <f t="shared" si="161"/>
        <v>127.93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42387.503229166672</v>
      </c>
      <c r="T1309" s="11">
        <f t="shared" si="165"/>
        <v>42417.503229166672</v>
      </c>
      <c r="U1309">
        <f t="shared" si="166"/>
        <v>4</v>
      </c>
      <c r="V1309">
        <f t="shared" si="167"/>
        <v>4</v>
      </c>
    </row>
    <row r="1310" spans="1:22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11.36</v>
      </c>
      <c r="P1310">
        <f t="shared" si="161"/>
        <v>29.89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U1310">
        <f t="shared" si="166"/>
        <v>6</v>
      </c>
      <c r="V1310">
        <f t="shared" si="167"/>
        <v>6</v>
      </c>
    </row>
    <row r="1311" spans="1:22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111.99</v>
      </c>
      <c r="P1311">
        <f t="shared" si="161"/>
        <v>367.97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U1311">
        <f t="shared" si="166"/>
        <v>5</v>
      </c>
      <c r="V1311">
        <f t="shared" si="167"/>
        <v>5</v>
      </c>
    </row>
    <row r="1312" spans="1:22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15.5</v>
      </c>
      <c r="P1312">
        <f t="shared" si="161"/>
        <v>129.16999999999999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U1312">
        <f t="shared" si="166"/>
        <v>6</v>
      </c>
      <c r="V1312">
        <f t="shared" si="167"/>
        <v>6</v>
      </c>
    </row>
    <row r="1313" spans="1:22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32.03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U1313">
        <f t="shared" si="166"/>
        <v>5</v>
      </c>
      <c r="V1313">
        <f t="shared" si="167"/>
        <v>5</v>
      </c>
    </row>
    <row r="1314" spans="1:22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0.61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U1314">
        <f t="shared" si="166"/>
        <v>4</v>
      </c>
      <c r="V1314">
        <f t="shared" si="167"/>
        <v>4</v>
      </c>
    </row>
    <row r="1315" spans="1:22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31.12</v>
      </c>
      <c r="P1315">
        <f t="shared" si="161"/>
        <v>102.02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U1315">
        <f t="shared" si="166"/>
        <v>4</v>
      </c>
      <c r="V1315">
        <f t="shared" si="167"/>
        <v>4</v>
      </c>
    </row>
    <row r="1316" spans="1:22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1.1299999999999999</v>
      </c>
      <c r="P1316">
        <f t="shared" si="161"/>
        <v>184.36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U1316">
        <f t="shared" si="166"/>
        <v>9</v>
      </c>
      <c r="V1316">
        <f t="shared" si="167"/>
        <v>9</v>
      </c>
    </row>
    <row r="1317" spans="1:22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40.4</v>
      </c>
      <c r="P1317">
        <f t="shared" si="161"/>
        <v>162.91999999999999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U1317">
        <f t="shared" si="166"/>
        <v>5</v>
      </c>
      <c r="V1317">
        <f t="shared" si="167"/>
        <v>5</v>
      </c>
    </row>
    <row r="1318" spans="1:22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0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42393.961909722224</v>
      </c>
      <c r="T1318" s="11">
        <f t="shared" si="165"/>
        <v>42428.961909722224</v>
      </c>
      <c r="U1318">
        <f t="shared" si="166"/>
        <v>5</v>
      </c>
      <c r="V1318">
        <f t="shared" si="167"/>
        <v>5</v>
      </c>
    </row>
    <row r="1319" spans="1:22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5.73</v>
      </c>
      <c r="P1319">
        <f t="shared" si="161"/>
        <v>603.53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U1319">
        <f t="shared" si="166"/>
        <v>7</v>
      </c>
      <c r="V1319">
        <f t="shared" si="167"/>
        <v>7</v>
      </c>
    </row>
    <row r="1320" spans="1:22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15.33</v>
      </c>
      <c r="P1320">
        <f t="shared" si="161"/>
        <v>45.41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U1320">
        <f t="shared" si="166"/>
        <v>4</v>
      </c>
      <c r="V1320">
        <f t="shared" si="167"/>
        <v>4</v>
      </c>
    </row>
    <row r="1321" spans="1:22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15.1</v>
      </c>
      <c r="P1321">
        <f t="shared" si="161"/>
        <v>97.33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U1321">
        <f t="shared" si="166"/>
        <v>2</v>
      </c>
      <c r="V1321">
        <f t="shared" si="167"/>
        <v>2</v>
      </c>
    </row>
    <row r="1322" spans="1:22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0.5</v>
      </c>
      <c r="P1322">
        <f t="shared" si="161"/>
        <v>167.67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U1322">
        <f t="shared" si="166"/>
        <v>4</v>
      </c>
      <c r="V1322">
        <f t="shared" si="167"/>
        <v>4</v>
      </c>
    </row>
    <row r="1323" spans="1:22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1.3</v>
      </c>
      <c r="P1323">
        <f t="shared" si="161"/>
        <v>859.86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U1323">
        <f t="shared" si="166"/>
        <v>4</v>
      </c>
      <c r="V1323">
        <f t="shared" si="167"/>
        <v>4</v>
      </c>
    </row>
    <row r="1324" spans="1:22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0.3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U1324">
        <f t="shared" si="166"/>
        <v>4</v>
      </c>
      <c r="V1324">
        <f t="shared" si="167"/>
        <v>4</v>
      </c>
    </row>
    <row r="1325" spans="1:22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8.8800000000000008</v>
      </c>
      <c r="P1325">
        <f t="shared" si="161"/>
        <v>30.27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U1325">
        <f t="shared" si="166"/>
        <v>5</v>
      </c>
      <c r="V1325">
        <f t="shared" si="167"/>
        <v>5</v>
      </c>
    </row>
    <row r="1326" spans="1:22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9.84</v>
      </c>
      <c r="P1326">
        <f t="shared" si="161"/>
        <v>54.67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U1326">
        <f t="shared" si="166"/>
        <v>4</v>
      </c>
      <c r="V1326">
        <f t="shared" si="167"/>
        <v>4</v>
      </c>
    </row>
    <row r="1327" spans="1:22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2.4300000000000002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U1327">
        <f t="shared" si="166"/>
        <v>4</v>
      </c>
      <c r="V1327">
        <f t="shared" si="167"/>
        <v>4</v>
      </c>
    </row>
    <row r="1328" spans="1:22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1.1299999999999999</v>
      </c>
      <c r="P1328">
        <f t="shared" si="161"/>
        <v>102.73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41974.791990740741</v>
      </c>
      <c r="T1328" s="11">
        <f t="shared" si="165"/>
        <v>42019.791990740741</v>
      </c>
      <c r="U1328">
        <f t="shared" si="166"/>
        <v>6</v>
      </c>
      <c r="V1328">
        <f t="shared" si="167"/>
        <v>6</v>
      </c>
    </row>
    <row r="1329" spans="1:22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3.55</v>
      </c>
      <c r="P1329">
        <f t="shared" si="161"/>
        <v>41.59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U1329">
        <f t="shared" si="166"/>
        <v>4</v>
      </c>
      <c r="V1329">
        <f t="shared" si="167"/>
        <v>4</v>
      </c>
    </row>
    <row r="1330" spans="1:22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2.33</v>
      </c>
      <c r="P1330">
        <f t="shared" si="161"/>
        <v>116.53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U1330">
        <f t="shared" si="166"/>
        <v>6</v>
      </c>
      <c r="V1330">
        <f t="shared" si="167"/>
        <v>6</v>
      </c>
    </row>
    <row r="1331" spans="1:22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0.82</v>
      </c>
      <c r="P1331">
        <f t="shared" si="161"/>
        <v>45.33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U1331">
        <f t="shared" si="166"/>
        <v>6</v>
      </c>
      <c r="V1331">
        <f t="shared" si="167"/>
        <v>6</v>
      </c>
    </row>
    <row r="1332" spans="1:22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22.49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U1332">
        <f t="shared" si="166"/>
        <v>4</v>
      </c>
      <c r="V1332">
        <f t="shared" si="167"/>
        <v>4</v>
      </c>
    </row>
    <row r="1333" spans="1:22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1.37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U1333">
        <f t="shared" si="166"/>
        <v>4</v>
      </c>
      <c r="V1333">
        <f t="shared" si="167"/>
        <v>4</v>
      </c>
    </row>
    <row r="1334" spans="1:22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U1334">
        <f t="shared" si="166"/>
        <v>4</v>
      </c>
      <c r="V1334">
        <f t="shared" si="167"/>
        <v>4</v>
      </c>
    </row>
    <row r="1335" spans="1:22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U1335">
        <f t="shared" si="166"/>
        <v>4</v>
      </c>
      <c r="V1335">
        <f t="shared" si="167"/>
        <v>4</v>
      </c>
    </row>
    <row r="1336" spans="1:22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10.75</v>
      </c>
      <c r="P1336">
        <f t="shared" si="161"/>
        <v>51.82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U1336">
        <f t="shared" si="166"/>
        <v>4</v>
      </c>
      <c r="V1336">
        <f t="shared" si="167"/>
        <v>4</v>
      </c>
    </row>
    <row r="1337" spans="1:22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19.760000000000002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U1337">
        <f t="shared" si="166"/>
        <v>4</v>
      </c>
      <c r="V1337">
        <f t="shared" si="167"/>
        <v>4</v>
      </c>
    </row>
    <row r="1338" spans="1:22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84.95</v>
      </c>
      <c r="P1338">
        <f t="shared" si="161"/>
        <v>379.23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U1338">
        <f t="shared" si="166"/>
        <v>5</v>
      </c>
      <c r="V1338">
        <f t="shared" si="167"/>
        <v>5</v>
      </c>
    </row>
    <row r="1339" spans="1:22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49.38</v>
      </c>
      <c r="P1339">
        <f t="shared" si="161"/>
        <v>176.36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U1339">
        <f t="shared" si="166"/>
        <v>4</v>
      </c>
      <c r="V1339">
        <f t="shared" si="167"/>
        <v>4</v>
      </c>
    </row>
    <row r="1340" spans="1:22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3.3</v>
      </c>
      <c r="P1340">
        <f t="shared" si="161"/>
        <v>66.069999999999993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U1340">
        <f t="shared" si="166"/>
        <v>4</v>
      </c>
      <c r="V1340">
        <f t="shared" si="167"/>
        <v>4</v>
      </c>
    </row>
    <row r="1341" spans="1:22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6.63</v>
      </c>
      <c r="P1341">
        <f t="shared" si="161"/>
        <v>89.65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U1341">
        <f t="shared" si="166"/>
        <v>6</v>
      </c>
      <c r="V1341">
        <f t="shared" si="167"/>
        <v>6</v>
      </c>
    </row>
    <row r="1342" spans="1:22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U1342">
        <f t="shared" si="166"/>
        <v>4</v>
      </c>
      <c r="V1342">
        <f t="shared" si="167"/>
        <v>4</v>
      </c>
    </row>
    <row r="1343" spans="1:22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70.36</v>
      </c>
      <c r="P1343">
        <f t="shared" si="161"/>
        <v>382.39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U1343">
        <f t="shared" si="166"/>
        <v>5</v>
      </c>
      <c r="V1343">
        <f t="shared" si="167"/>
        <v>5</v>
      </c>
    </row>
    <row r="1344" spans="1:22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0.2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42172.816423611112</v>
      </c>
      <c r="T1344" s="11">
        <f t="shared" si="165"/>
        <v>42202.816423611112</v>
      </c>
      <c r="U1344">
        <f t="shared" si="166"/>
        <v>4</v>
      </c>
      <c r="V1344">
        <f t="shared" si="167"/>
        <v>4</v>
      </c>
    </row>
    <row r="1345" spans="1:22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102.3</v>
      </c>
      <c r="P1345">
        <f t="shared" si="161"/>
        <v>158.36000000000001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U1345">
        <f t="shared" si="166"/>
        <v>8</v>
      </c>
      <c r="V1345">
        <f t="shared" si="167"/>
        <v>8</v>
      </c>
    </row>
    <row r="1346" spans="1:22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377.73</v>
      </c>
      <c r="P1346">
        <f t="shared" si="161"/>
        <v>40.76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42522.789803240739</v>
      </c>
      <c r="T1346" s="11">
        <f t="shared" si="165"/>
        <v>42551.789803240739</v>
      </c>
      <c r="U1346">
        <f t="shared" si="166"/>
        <v>4</v>
      </c>
      <c r="V1346">
        <f t="shared" si="167"/>
        <v>4</v>
      </c>
    </row>
    <row r="1347" spans="1:22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ROUND(SUM((E1347/D1347)*100),2)</f>
        <v>125</v>
      </c>
      <c r="P1347">
        <f t="shared" ref="P1347:P1410" si="169">ROUND(AVERAGE(E1347/L1347),2)</f>
        <v>53.57</v>
      </c>
      <c r="Q1347" t="str">
        <f t="shared" ref="Q1347:Q1410" si="170">LEFT(N1347,SEARCH("/",N1347)-1)</f>
        <v>publishing</v>
      </c>
      <c r="R1347" t="str">
        <f t="shared" ref="R1347:R1410" si="171">RIGHT(N1347,LEN(N1347)-SEARCH("/",N1347))</f>
        <v>nonfiction</v>
      </c>
      <c r="S1347" s="11">
        <f t="shared" ref="S1347:S1410" si="172">(J1347/86400)+DATE(1970,1,1)</f>
        <v>41799.814340277779</v>
      </c>
      <c r="T1347" s="11">
        <f t="shared" ref="T1347:T1410" si="173">(I1347/86400)+DATE(1970,1,1)</f>
        <v>41834.814340277779</v>
      </c>
      <c r="U1347">
        <f t="shared" ref="U1347:U1410" si="174">ROUND(((T1347-S1347)/7),0)</f>
        <v>5</v>
      </c>
      <c r="V1347">
        <f t="shared" ref="V1347:V1410" si="175">U1347</f>
        <v>5</v>
      </c>
    </row>
    <row r="1348" spans="1:22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147.33000000000001</v>
      </c>
      <c r="P1348">
        <f t="shared" si="169"/>
        <v>48.45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41422.075821759259</v>
      </c>
      <c r="T1348" s="11">
        <f t="shared" si="173"/>
        <v>41452.075821759259</v>
      </c>
      <c r="U1348">
        <f t="shared" si="174"/>
        <v>4</v>
      </c>
      <c r="V1348">
        <f t="shared" si="175"/>
        <v>4</v>
      </c>
    </row>
    <row r="1349" spans="1:22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102.2</v>
      </c>
      <c r="P1349">
        <f t="shared" si="169"/>
        <v>82.42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42040.638020833328</v>
      </c>
      <c r="T1349" s="11">
        <f t="shared" si="173"/>
        <v>42070.638020833328</v>
      </c>
      <c r="U1349">
        <f t="shared" si="174"/>
        <v>4</v>
      </c>
      <c r="V1349">
        <f t="shared" si="175"/>
        <v>4</v>
      </c>
    </row>
    <row r="1350" spans="1:22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101.87</v>
      </c>
      <c r="P1350">
        <f t="shared" si="169"/>
        <v>230.19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41963.506168981483</v>
      </c>
      <c r="T1350" s="11">
        <f t="shared" si="173"/>
        <v>41991.506168981483</v>
      </c>
      <c r="U1350">
        <f t="shared" si="174"/>
        <v>4</v>
      </c>
      <c r="V1350">
        <f t="shared" si="175"/>
        <v>4</v>
      </c>
    </row>
    <row r="1351" spans="1:22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204.2</v>
      </c>
      <c r="P1351">
        <f t="shared" si="169"/>
        <v>59.36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42317.33258101852</v>
      </c>
      <c r="T1351" s="11">
        <f t="shared" si="173"/>
        <v>42354.290972222225</v>
      </c>
      <c r="U1351">
        <f t="shared" si="174"/>
        <v>5</v>
      </c>
      <c r="V1351">
        <f t="shared" si="175"/>
        <v>5</v>
      </c>
    </row>
    <row r="1352" spans="1:22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104.05</v>
      </c>
      <c r="P1352">
        <f t="shared" si="169"/>
        <v>66.7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42334.013124999998</v>
      </c>
      <c r="T1352" s="11">
        <f t="shared" si="173"/>
        <v>42364.013124999998</v>
      </c>
      <c r="U1352">
        <f t="shared" si="174"/>
        <v>4</v>
      </c>
      <c r="V1352">
        <f t="shared" si="175"/>
        <v>4</v>
      </c>
    </row>
    <row r="1353" spans="1:22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101.27</v>
      </c>
      <c r="P1353">
        <f t="shared" si="169"/>
        <v>168.78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42382.74009259259</v>
      </c>
      <c r="T1353" s="11">
        <f t="shared" si="173"/>
        <v>42412.74009259259</v>
      </c>
      <c r="U1353">
        <f t="shared" si="174"/>
        <v>4</v>
      </c>
      <c r="V1353">
        <f t="shared" si="175"/>
        <v>4</v>
      </c>
    </row>
    <row r="1354" spans="1:22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136.13999999999999</v>
      </c>
      <c r="P1354">
        <f t="shared" si="169"/>
        <v>59.97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42200.578310185185</v>
      </c>
      <c r="T1354" s="11">
        <f t="shared" si="173"/>
        <v>42252.165972222225</v>
      </c>
      <c r="U1354">
        <f t="shared" si="174"/>
        <v>7</v>
      </c>
      <c r="V1354">
        <f t="shared" si="175"/>
        <v>7</v>
      </c>
    </row>
    <row r="1355" spans="1:22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133.6</v>
      </c>
      <c r="P1355">
        <f t="shared" si="169"/>
        <v>31.81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41309.11791666667</v>
      </c>
      <c r="T1355" s="11">
        <f t="shared" si="173"/>
        <v>41344</v>
      </c>
      <c r="U1355">
        <f t="shared" si="174"/>
        <v>5</v>
      </c>
      <c r="V1355">
        <f t="shared" si="175"/>
        <v>5</v>
      </c>
    </row>
    <row r="1356" spans="1:22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130.25</v>
      </c>
      <c r="P1356">
        <f t="shared" si="169"/>
        <v>24.42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42502.807627314818</v>
      </c>
      <c r="T1356" s="11">
        <f t="shared" si="173"/>
        <v>42532.807627314818</v>
      </c>
      <c r="U1356">
        <f t="shared" si="174"/>
        <v>4</v>
      </c>
      <c r="V1356">
        <f t="shared" si="175"/>
        <v>4</v>
      </c>
    </row>
    <row r="1357" spans="1:22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122.68</v>
      </c>
      <c r="P1357">
        <f t="shared" si="169"/>
        <v>25.35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41213.254687499997</v>
      </c>
      <c r="T1357" s="11">
        <f t="shared" si="173"/>
        <v>41243.416666666664</v>
      </c>
      <c r="U1357">
        <f t="shared" si="174"/>
        <v>4</v>
      </c>
      <c r="V1357">
        <f t="shared" si="175"/>
        <v>4</v>
      </c>
    </row>
    <row r="1358" spans="1:22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182.81</v>
      </c>
      <c r="P1358">
        <f t="shared" si="169"/>
        <v>71.44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41430.038888888885</v>
      </c>
      <c r="T1358" s="11">
        <f t="shared" si="173"/>
        <v>41460.038888888885</v>
      </c>
      <c r="U1358">
        <f t="shared" si="174"/>
        <v>4</v>
      </c>
      <c r="V1358">
        <f t="shared" si="175"/>
        <v>4</v>
      </c>
    </row>
    <row r="1359" spans="1:22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125.3</v>
      </c>
      <c r="P1359">
        <f t="shared" si="169"/>
        <v>38.549999999999997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41304.962233796294</v>
      </c>
      <c r="T1359" s="11">
        <f t="shared" si="173"/>
        <v>41334.249305555553</v>
      </c>
      <c r="U1359">
        <f t="shared" si="174"/>
        <v>4</v>
      </c>
      <c r="V1359">
        <f t="shared" si="175"/>
        <v>4</v>
      </c>
    </row>
    <row r="1360" spans="1:22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111.67</v>
      </c>
      <c r="P1360">
        <f t="shared" si="169"/>
        <v>68.37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40689.570868055554</v>
      </c>
      <c r="T1360" s="11">
        <f t="shared" si="173"/>
        <v>40719.570868055554</v>
      </c>
      <c r="U1360">
        <f t="shared" si="174"/>
        <v>4</v>
      </c>
      <c r="V1360">
        <f t="shared" si="175"/>
        <v>4</v>
      </c>
    </row>
    <row r="1361" spans="1:22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115.76</v>
      </c>
      <c r="P1361">
        <f t="shared" si="169"/>
        <v>40.21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40668.814699074072</v>
      </c>
      <c r="T1361" s="11">
        <f t="shared" si="173"/>
        <v>40730.814699074072</v>
      </c>
      <c r="U1361">
        <f t="shared" si="174"/>
        <v>9</v>
      </c>
      <c r="V1361">
        <f t="shared" si="175"/>
        <v>9</v>
      </c>
    </row>
    <row r="1362" spans="1:22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173.2</v>
      </c>
      <c r="P1362">
        <f t="shared" si="169"/>
        <v>32.07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41095.900694444441</v>
      </c>
      <c r="T1362" s="11">
        <f t="shared" si="173"/>
        <v>41123.900694444441</v>
      </c>
      <c r="U1362">
        <f t="shared" si="174"/>
        <v>4</v>
      </c>
      <c r="V1362">
        <f t="shared" si="175"/>
        <v>4</v>
      </c>
    </row>
    <row r="1363" spans="1:22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125.98</v>
      </c>
      <c r="P1363">
        <f t="shared" si="169"/>
        <v>28.63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41781.717268518521</v>
      </c>
      <c r="T1363" s="11">
        <f t="shared" si="173"/>
        <v>41811.717268518521</v>
      </c>
      <c r="U1363">
        <f t="shared" si="174"/>
        <v>4</v>
      </c>
      <c r="V1363">
        <f t="shared" si="175"/>
        <v>4</v>
      </c>
    </row>
    <row r="1364" spans="1:22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109.1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41464.934386574074</v>
      </c>
      <c r="T1364" s="11">
        <f t="shared" si="173"/>
        <v>41524.934386574074</v>
      </c>
      <c r="U1364">
        <f t="shared" si="174"/>
        <v>9</v>
      </c>
      <c r="V1364">
        <f t="shared" si="175"/>
        <v>9</v>
      </c>
    </row>
    <row r="1365" spans="1:22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42396.8440625</v>
      </c>
      <c r="T1365" s="11">
        <f t="shared" si="173"/>
        <v>42415.332638888889</v>
      </c>
      <c r="U1365">
        <f t="shared" si="174"/>
        <v>3</v>
      </c>
      <c r="V1365">
        <f t="shared" si="175"/>
        <v>3</v>
      </c>
    </row>
    <row r="1366" spans="1:22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118.64</v>
      </c>
      <c r="P1366">
        <f t="shared" si="169"/>
        <v>346.04</v>
      </c>
      <c r="Q1366" t="str">
        <f t="shared" si="170"/>
        <v>music</v>
      </c>
      <c r="R1366" t="str">
        <f t="shared" si="171"/>
        <v>rock</v>
      </c>
      <c r="S1366" s="11">
        <f t="shared" si="172"/>
        <v>41951.6956712963</v>
      </c>
      <c r="T1366" s="11">
        <f t="shared" si="173"/>
        <v>42011.6956712963</v>
      </c>
      <c r="U1366">
        <f t="shared" si="174"/>
        <v>9</v>
      </c>
      <c r="V1366">
        <f t="shared" si="175"/>
        <v>9</v>
      </c>
    </row>
    <row r="1367" spans="1:22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100.27</v>
      </c>
      <c r="P1367">
        <f t="shared" si="169"/>
        <v>81.739999999999995</v>
      </c>
      <c r="Q1367" t="str">
        <f t="shared" si="170"/>
        <v>music</v>
      </c>
      <c r="R1367" t="str">
        <f t="shared" si="171"/>
        <v>rock</v>
      </c>
      <c r="S1367" s="11">
        <f t="shared" si="172"/>
        <v>42049.733240740738</v>
      </c>
      <c r="T1367" s="11">
        <f t="shared" si="173"/>
        <v>42079.691574074073</v>
      </c>
      <c r="U1367">
        <f t="shared" si="174"/>
        <v>4</v>
      </c>
      <c r="V1367">
        <f t="shared" si="175"/>
        <v>4</v>
      </c>
    </row>
    <row r="1368" spans="1:22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126.49</v>
      </c>
      <c r="P1368">
        <f t="shared" si="169"/>
        <v>64.540000000000006</v>
      </c>
      <c r="Q1368" t="str">
        <f t="shared" si="170"/>
        <v>music</v>
      </c>
      <c r="R1368" t="str">
        <f t="shared" si="171"/>
        <v>rock</v>
      </c>
      <c r="S1368" s="11">
        <f t="shared" si="172"/>
        <v>41924.996099537035</v>
      </c>
      <c r="T1368" s="11">
        <f t="shared" si="173"/>
        <v>41970.037766203706</v>
      </c>
      <c r="U1368">
        <f t="shared" si="174"/>
        <v>6</v>
      </c>
      <c r="V1368">
        <f t="shared" si="175"/>
        <v>6</v>
      </c>
    </row>
    <row r="1369" spans="1:22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114.26</v>
      </c>
      <c r="P1369">
        <f t="shared" si="169"/>
        <v>63.48</v>
      </c>
      <c r="Q1369" t="str">
        <f t="shared" si="170"/>
        <v>music</v>
      </c>
      <c r="R1369" t="str">
        <f t="shared" si="171"/>
        <v>rock</v>
      </c>
      <c r="S1369" s="11">
        <f t="shared" si="172"/>
        <v>42292.002893518518</v>
      </c>
      <c r="T1369" s="11">
        <f t="shared" si="173"/>
        <v>42322.044560185182</v>
      </c>
      <c r="U1369">
        <f t="shared" si="174"/>
        <v>4</v>
      </c>
      <c r="V1369">
        <f t="shared" si="175"/>
        <v>4</v>
      </c>
    </row>
    <row r="1370" spans="1:22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110.7</v>
      </c>
      <c r="P1370">
        <f t="shared" si="169"/>
        <v>63.62</v>
      </c>
      <c r="Q1370" t="str">
        <f t="shared" si="170"/>
        <v>music</v>
      </c>
      <c r="R1370" t="str">
        <f t="shared" si="171"/>
        <v>rock</v>
      </c>
      <c r="S1370" s="11">
        <f t="shared" si="172"/>
        <v>42146.190902777773</v>
      </c>
      <c r="T1370" s="11">
        <f t="shared" si="173"/>
        <v>42170.190902777773</v>
      </c>
      <c r="U1370">
        <f t="shared" si="174"/>
        <v>3</v>
      </c>
      <c r="V1370">
        <f t="shared" si="175"/>
        <v>3</v>
      </c>
    </row>
    <row r="1371" spans="1:22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105.35</v>
      </c>
      <c r="P1371">
        <f t="shared" si="169"/>
        <v>83.97</v>
      </c>
      <c r="Q1371" t="str">
        <f t="shared" si="170"/>
        <v>music</v>
      </c>
      <c r="R1371" t="str">
        <f t="shared" si="171"/>
        <v>rock</v>
      </c>
      <c r="S1371" s="11">
        <f t="shared" si="172"/>
        <v>41710.594282407408</v>
      </c>
      <c r="T1371" s="11">
        <f t="shared" si="173"/>
        <v>41740.594282407408</v>
      </c>
      <c r="U1371">
        <f t="shared" si="174"/>
        <v>4</v>
      </c>
      <c r="V1371">
        <f t="shared" si="175"/>
        <v>4</v>
      </c>
    </row>
    <row r="1372" spans="1:22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103.67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41548.00335648148</v>
      </c>
      <c r="T1372" s="11">
        <f t="shared" si="173"/>
        <v>41563.00335648148</v>
      </c>
      <c r="U1372">
        <f t="shared" si="174"/>
        <v>2</v>
      </c>
      <c r="V1372">
        <f t="shared" si="175"/>
        <v>2</v>
      </c>
    </row>
    <row r="1373" spans="1:22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107.09</v>
      </c>
      <c r="P1373">
        <f t="shared" si="169"/>
        <v>107.07</v>
      </c>
      <c r="Q1373" t="str">
        <f t="shared" si="170"/>
        <v>music</v>
      </c>
      <c r="R1373" t="str">
        <f t="shared" si="171"/>
        <v>rock</v>
      </c>
      <c r="S1373" s="11">
        <f t="shared" si="172"/>
        <v>42101.758587962962</v>
      </c>
      <c r="T1373" s="11">
        <f t="shared" si="173"/>
        <v>42131.758587962962</v>
      </c>
      <c r="U1373">
        <f t="shared" si="174"/>
        <v>4</v>
      </c>
      <c r="V1373">
        <f t="shared" si="175"/>
        <v>4</v>
      </c>
    </row>
    <row r="1374" spans="1:22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41072.739953703705</v>
      </c>
      <c r="T1374" s="11">
        <f t="shared" si="173"/>
        <v>41102.739953703705</v>
      </c>
      <c r="U1374">
        <f t="shared" si="174"/>
        <v>4</v>
      </c>
      <c r="V1374">
        <f t="shared" si="175"/>
        <v>4</v>
      </c>
    </row>
    <row r="1375" spans="1:22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105.01</v>
      </c>
      <c r="P1375">
        <f t="shared" si="169"/>
        <v>201.94</v>
      </c>
      <c r="Q1375" t="str">
        <f t="shared" si="170"/>
        <v>music</v>
      </c>
      <c r="R1375" t="str">
        <f t="shared" si="171"/>
        <v>rock</v>
      </c>
      <c r="S1375" s="11">
        <f t="shared" si="172"/>
        <v>42704.95177083333</v>
      </c>
      <c r="T1375" s="11">
        <f t="shared" si="173"/>
        <v>42734.95177083333</v>
      </c>
      <c r="U1375">
        <f t="shared" si="174"/>
        <v>4</v>
      </c>
      <c r="V1375">
        <f t="shared" si="175"/>
        <v>4</v>
      </c>
    </row>
    <row r="1376" spans="1:22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189.47</v>
      </c>
      <c r="P1376">
        <f t="shared" si="169"/>
        <v>43.06</v>
      </c>
      <c r="Q1376" t="str">
        <f t="shared" si="170"/>
        <v>music</v>
      </c>
      <c r="R1376" t="str">
        <f t="shared" si="171"/>
        <v>rock</v>
      </c>
      <c r="S1376" s="11">
        <f t="shared" si="172"/>
        <v>42424.161898148144</v>
      </c>
      <c r="T1376" s="11">
        <f t="shared" si="173"/>
        <v>42454.12023148148</v>
      </c>
      <c r="U1376">
        <f t="shared" si="174"/>
        <v>4</v>
      </c>
      <c r="V1376">
        <f t="shared" si="175"/>
        <v>4</v>
      </c>
    </row>
    <row r="1377" spans="1:22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171.33</v>
      </c>
      <c r="P1377">
        <f t="shared" si="169"/>
        <v>62.87</v>
      </c>
      <c r="Q1377" t="str">
        <f t="shared" si="170"/>
        <v>music</v>
      </c>
      <c r="R1377" t="str">
        <f t="shared" si="171"/>
        <v>rock</v>
      </c>
      <c r="S1377" s="11">
        <f t="shared" si="172"/>
        <v>42720.066192129627</v>
      </c>
      <c r="T1377" s="11">
        <f t="shared" si="173"/>
        <v>42750.066192129627</v>
      </c>
      <c r="U1377">
        <f t="shared" si="174"/>
        <v>4</v>
      </c>
      <c r="V1377">
        <f t="shared" si="175"/>
        <v>4</v>
      </c>
    </row>
    <row r="1378" spans="1:22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252.49</v>
      </c>
      <c r="P1378">
        <f t="shared" si="169"/>
        <v>55.61</v>
      </c>
      <c r="Q1378" t="str">
        <f t="shared" si="170"/>
        <v>music</v>
      </c>
      <c r="R1378" t="str">
        <f t="shared" si="171"/>
        <v>rock</v>
      </c>
      <c r="S1378" s="11">
        <f t="shared" si="172"/>
        <v>42677.669050925921</v>
      </c>
      <c r="T1378" s="11">
        <f t="shared" si="173"/>
        <v>42707.710717592592</v>
      </c>
      <c r="U1378">
        <f t="shared" si="174"/>
        <v>4</v>
      </c>
      <c r="V1378">
        <f t="shared" si="175"/>
        <v>4</v>
      </c>
    </row>
    <row r="1379" spans="1:22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116.15</v>
      </c>
      <c r="P1379">
        <f t="shared" si="169"/>
        <v>48.71</v>
      </c>
      <c r="Q1379" t="str">
        <f t="shared" si="170"/>
        <v>music</v>
      </c>
      <c r="R1379" t="str">
        <f t="shared" si="171"/>
        <v>rock</v>
      </c>
      <c r="S1379" s="11">
        <f t="shared" si="172"/>
        <v>42747.219560185185</v>
      </c>
      <c r="T1379" s="11">
        <f t="shared" si="173"/>
        <v>42769.174305555556</v>
      </c>
      <c r="U1379">
        <f t="shared" si="174"/>
        <v>3</v>
      </c>
      <c r="V1379">
        <f t="shared" si="175"/>
        <v>3</v>
      </c>
    </row>
    <row r="1380" spans="1:22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203.35</v>
      </c>
      <c r="P1380">
        <f t="shared" si="169"/>
        <v>30.58</v>
      </c>
      <c r="Q1380" t="str">
        <f t="shared" si="170"/>
        <v>music</v>
      </c>
      <c r="R1380" t="str">
        <f t="shared" si="171"/>
        <v>rock</v>
      </c>
      <c r="S1380" s="11">
        <f t="shared" si="172"/>
        <v>42568.759375000001</v>
      </c>
      <c r="T1380" s="11">
        <f t="shared" si="173"/>
        <v>42583.759375000001</v>
      </c>
      <c r="U1380">
        <f t="shared" si="174"/>
        <v>2</v>
      </c>
      <c r="V1380">
        <f t="shared" si="175"/>
        <v>2</v>
      </c>
    </row>
    <row r="1381" spans="1:22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111.6</v>
      </c>
      <c r="P1381">
        <f t="shared" si="169"/>
        <v>73.91</v>
      </c>
      <c r="Q1381" t="str">
        <f t="shared" si="170"/>
        <v>music</v>
      </c>
      <c r="R1381" t="str">
        <f t="shared" si="171"/>
        <v>rock</v>
      </c>
      <c r="S1381" s="11">
        <f t="shared" si="172"/>
        <v>42130.491620370369</v>
      </c>
      <c r="T1381" s="11">
        <f t="shared" si="173"/>
        <v>42160.491620370369</v>
      </c>
      <c r="U1381">
        <f t="shared" si="174"/>
        <v>4</v>
      </c>
      <c r="V1381">
        <f t="shared" si="175"/>
        <v>4</v>
      </c>
    </row>
    <row r="1382" spans="1:22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42141.762800925921</v>
      </c>
      <c r="T1382" s="11">
        <f t="shared" si="173"/>
        <v>42164.083333333328</v>
      </c>
      <c r="U1382">
        <f t="shared" si="174"/>
        <v>3</v>
      </c>
      <c r="V1382">
        <f t="shared" si="175"/>
        <v>3</v>
      </c>
    </row>
    <row r="1383" spans="1:22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107.1</v>
      </c>
      <c r="P1383">
        <f t="shared" si="169"/>
        <v>73.36</v>
      </c>
      <c r="Q1383" t="str">
        <f t="shared" si="170"/>
        <v>music</v>
      </c>
      <c r="R1383" t="str">
        <f t="shared" si="171"/>
        <v>rock</v>
      </c>
      <c r="S1383" s="11">
        <f t="shared" si="172"/>
        <v>42703.214409722219</v>
      </c>
      <c r="T1383" s="11">
        <f t="shared" si="173"/>
        <v>42733.214409722219</v>
      </c>
      <c r="U1383">
        <f t="shared" si="174"/>
        <v>4</v>
      </c>
      <c r="V1383">
        <f t="shared" si="175"/>
        <v>4</v>
      </c>
    </row>
    <row r="1384" spans="1:22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104.36</v>
      </c>
      <c r="P1384">
        <f t="shared" si="169"/>
        <v>56.41</v>
      </c>
      <c r="Q1384" t="str">
        <f t="shared" si="170"/>
        <v>music</v>
      </c>
      <c r="R1384" t="str">
        <f t="shared" si="171"/>
        <v>rock</v>
      </c>
      <c r="S1384" s="11">
        <f t="shared" si="172"/>
        <v>41370.800185185188</v>
      </c>
      <c r="T1384" s="11">
        <f t="shared" si="173"/>
        <v>41400.800185185188</v>
      </c>
      <c r="U1384">
        <f t="shared" si="174"/>
        <v>4</v>
      </c>
      <c r="V1384">
        <f t="shared" si="175"/>
        <v>4</v>
      </c>
    </row>
    <row r="1385" spans="1:22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212.41</v>
      </c>
      <c r="P1385">
        <f t="shared" si="169"/>
        <v>50.25</v>
      </c>
      <c r="Q1385" t="str">
        <f t="shared" si="170"/>
        <v>music</v>
      </c>
      <c r="R1385" t="str">
        <f t="shared" si="171"/>
        <v>rock</v>
      </c>
      <c r="S1385" s="11">
        <f t="shared" si="172"/>
        <v>42707.074976851851</v>
      </c>
      <c r="T1385" s="11">
        <f t="shared" si="173"/>
        <v>42727.074976851851</v>
      </c>
      <c r="U1385">
        <f t="shared" si="174"/>
        <v>3</v>
      </c>
      <c r="V1385">
        <f t="shared" si="175"/>
        <v>3</v>
      </c>
    </row>
    <row r="1386" spans="1:22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124.09</v>
      </c>
      <c r="P1386">
        <f t="shared" si="169"/>
        <v>68.94</v>
      </c>
      <c r="Q1386" t="str">
        <f t="shared" si="170"/>
        <v>music</v>
      </c>
      <c r="R1386" t="str">
        <f t="shared" si="171"/>
        <v>rock</v>
      </c>
      <c r="S1386" s="11">
        <f t="shared" si="172"/>
        <v>42160.735208333332</v>
      </c>
      <c r="T1386" s="11">
        <f t="shared" si="173"/>
        <v>42190.735208333332</v>
      </c>
      <c r="U1386">
        <f t="shared" si="174"/>
        <v>4</v>
      </c>
      <c r="V1386">
        <f t="shared" si="175"/>
        <v>4</v>
      </c>
    </row>
    <row r="1387" spans="1:22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110.41</v>
      </c>
      <c r="P1387">
        <f t="shared" si="169"/>
        <v>65.91</v>
      </c>
      <c r="Q1387" t="str">
        <f t="shared" si="170"/>
        <v>music</v>
      </c>
      <c r="R1387" t="str">
        <f t="shared" si="171"/>
        <v>rock</v>
      </c>
      <c r="S1387" s="11">
        <f t="shared" si="172"/>
        <v>42433.688900462963</v>
      </c>
      <c r="T1387" s="11">
        <f t="shared" si="173"/>
        <v>42489.507638888885</v>
      </c>
      <c r="U1387">
        <f t="shared" si="174"/>
        <v>8</v>
      </c>
      <c r="V1387">
        <f t="shared" si="175"/>
        <v>8</v>
      </c>
    </row>
    <row r="1388" spans="1:22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218.75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42184.646863425922</v>
      </c>
      <c r="T1388" s="11">
        <f t="shared" si="173"/>
        <v>42214.646863425922</v>
      </c>
      <c r="U1388">
        <f t="shared" si="174"/>
        <v>4</v>
      </c>
      <c r="V1388">
        <f t="shared" si="175"/>
        <v>4</v>
      </c>
    </row>
    <row r="1389" spans="1:22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136.63</v>
      </c>
      <c r="P1389">
        <f t="shared" si="169"/>
        <v>70.06</v>
      </c>
      <c r="Q1389" t="str">
        <f t="shared" si="170"/>
        <v>music</v>
      </c>
      <c r="R1389" t="str">
        <f t="shared" si="171"/>
        <v>rock</v>
      </c>
      <c r="S1389" s="11">
        <f t="shared" si="172"/>
        <v>42126.92123842593</v>
      </c>
      <c r="T1389" s="11">
        <f t="shared" si="173"/>
        <v>42158.1875</v>
      </c>
      <c r="U1389">
        <f t="shared" si="174"/>
        <v>4</v>
      </c>
      <c r="V1389">
        <f t="shared" si="175"/>
        <v>4</v>
      </c>
    </row>
    <row r="1390" spans="1:22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134.81</v>
      </c>
      <c r="P1390">
        <f t="shared" si="169"/>
        <v>60.18</v>
      </c>
      <c r="Q1390" t="str">
        <f t="shared" si="170"/>
        <v>music</v>
      </c>
      <c r="R1390" t="str">
        <f t="shared" si="171"/>
        <v>rock</v>
      </c>
      <c r="S1390" s="11">
        <f t="shared" si="172"/>
        <v>42634.614780092597</v>
      </c>
      <c r="T1390" s="11">
        <f t="shared" si="173"/>
        <v>42660.676388888889</v>
      </c>
      <c r="U1390">
        <f t="shared" si="174"/>
        <v>4</v>
      </c>
      <c r="V1390">
        <f t="shared" si="175"/>
        <v>4</v>
      </c>
    </row>
    <row r="1391" spans="1:22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145.4</v>
      </c>
      <c r="P1391">
        <f t="shared" si="169"/>
        <v>21.38</v>
      </c>
      <c r="Q1391" t="str">
        <f t="shared" si="170"/>
        <v>music</v>
      </c>
      <c r="R1391" t="str">
        <f t="shared" si="171"/>
        <v>rock</v>
      </c>
      <c r="S1391" s="11">
        <f t="shared" si="172"/>
        <v>42565.480983796297</v>
      </c>
      <c r="T1391" s="11">
        <f t="shared" si="173"/>
        <v>42595.480983796297</v>
      </c>
      <c r="U1391">
        <f t="shared" si="174"/>
        <v>4</v>
      </c>
      <c r="V1391">
        <f t="shared" si="175"/>
        <v>4</v>
      </c>
    </row>
    <row r="1392" spans="1:22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109.11</v>
      </c>
      <c r="P1392">
        <f t="shared" si="169"/>
        <v>160.79</v>
      </c>
      <c r="Q1392" t="str">
        <f t="shared" si="170"/>
        <v>music</v>
      </c>
      <c r="R1392" t="str">
        <f t="shared" si="171"/>
        <v>rock</v>
      </c>
      <c r="S1392" s="11">
        <f t="shared" si="172"/>
        <v>42087.803310185191</v>
      </c>
      <c r="T1392" s="11">
        <f t="shared" si="173"/>
        <v>42121.716666666667</v>
      </c>
      <c r="U1392">
        <f t="shared" si="174"/>
        <v>5</v>
      </c>
      <c r="V1392">
        <f t="shared" si="175"/>
        <v>5</v>
      </c>
    </row>
    <row r="1393" spans="1:22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110.2</v>
      </c>
      <c r="P1393">
        <f t="shared" si="169"/>
        <v>42.38</v>
      </c>
      <c r="Q1393" t="str">
        <f t="shared" si="170"/>
        <v>music</v>
      </c>
      <c r="R1393" t="str">
        <f t="shared" si="171"/>
        <v>rock</v>
      </c>
      <c r="S1393" s="11">
        <f t="shared" si="172"/>
        <v>42193.650671296295</v>
      </c>
      <c r="T1393" s="11">
        <f t="shared" si="173"/>
        <v>42238.207638888889</v>
      </c>
      <c r="U1393">
        <f t="shared" si="174"/>
        <v>6</v>
      </c>
      <c r="V1393">
        <f t="shared" si="175"/>
        <v>6</v>
      </c>
    </row>
    <row r="1394" spans="1:22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113.64</v>
      </c>
      <c r="P1394">
        <f t="shared" si="169"/>
        <v>27.32</v>
      </c>
      <c r="Q1394" t="str">
        <f t="shared" si="170"/>
        <v>music</v>
      </c>
      <c r="R1394" t="str">
        <f t="shared" si="171"/>
        <v>rock</v>
      </c>
      <c r="S1394" s="11">
        <f t="shared" si="172"/>
        <v>42401.154930555553</v>
      </c>
      <c r="T1394" s="11">
        <f t="shared" si="173"/>
        <v>42432.154930555553</v>
      </c>
      <c r="U1394">
        <f t="shared" si="174"/>
        <v>4</v>
      </c>
      <c r="V1394">
        <f t="shared" si="175"/>
        <v>4</v>
      </c>
    </row>
    <row r="1395" spans="1:22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102.35</v>
      </c>
      <c r="P1395">
        <f t="shared" si="169"/>
        <v>196.83</v>
      </c>
      <c r="Q1395" t="str">
        <f t="shared" si="170"/>
        <v>music</v>
      </c>
      <c r="R1395" t="str">
        <f t="shared" si="171"/>
        <v>rock</v>
      </c>
      <c r="S1395" s="11">
        <f t="shared" si="172"/>
        <v>42553.681979166664</v>
      </c>
      <c r="T1395" s="11">
        <f t="shared" si="173"/>
        <v>42583.681979166664</v>
      </c>
      <c r="U1395">
        <f t="shared" si="174"/>
        <v>4</v>
      </c>
      <c r="V1395">
        <f t="shared" si="175"/>
        <v>4</v>
      </c>
    </row>
    <row r="1396" spans="1:22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122.13</v>
      </c>
      <c r="P1396">
        <f t="shared" si="169"/>
        <v>53.88</v>
      </c>
      <c r="Q1396" t="str">
        <f t="shared" si="170"/>
        <v>music</v>
      </c>
      <c r="R1396" t="str">
        <f t="shared" si="171"/>
        <v>rock</v>
      </c>
      <c r="S1396" s="11">
        <f t="shared" si="172"/>
        <v>42752.144976851851</v>
      </c>
      <c r="T1396" s="11">
        <f t="shared" si="173"/>
        <v>42795.125</v>
      </c>
      <c r="U1396">
        <f t="shared" si="174"/>
        <v>6</v>
      </c>
      <c r="V1396">
        <f t="shared" si="175"/>
        <v>6</v>
      </c>
    </row>
    <row r="1397" spans="1:22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111.89</v>
      </c>
      <c r="P1397">
        <f t="shared" si="169"/>
        <v>47.76</v>
      </c>
      <c r="Q1397" t="str">
        <f t="shared" si="170"/>
        <v>music</v>
      </c>
      <c r="R1397" t="str">
        <f t="shared" si="171"/>
        <v>rock</v>
      </c>
      <c r="S1397" s="11">
        <f t="shared" si="172"/>
        <v>42719.90834490741</v>
      </c>
      <c r="T1397" s="11">
        <f t="shared" si="173"/>
        <v>42749.90834490741</v>
      </c>
      <c r="U1397">
        <f t="shared" si="174"/>
        <v>4</v>
      </c>
      <c r="V1397">
        <f t="shared" si="175"/>
        <v>4</v>
      </c>
    </row>
    <row r="1398" spans="1:22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107.3</v>
      </c>
      <c r="P1398">
        <f t="shared" si="169"/>
        <v>88.19</v>
      </c>
      <c r="Q1398" t="str">
        <f t="shared" si="170"/>
        <v>music</v>
      </c>
      <c r="R1398" t="str">
        <f t="shared" si="171"/>
        <v>rock</v>
      </c>
      <c r="S1398" s="11">
        <f t="shared" si="172"/>
        <v>42018.99863425926</v>
      </c>
      <c r="T1398" s="11">
        <f t="shared" si="173"/>
        <v>42048.99863425926</v>
      </c>
      <c r="U1398">
        <f t="shared" si="174"/>
        <v>4</v>
      </c>
      <c r="V1398">
        <f t="shared" si="175"/>
        <v>4</v>
      </c>
    </row>
    <row r="1399" spans="1:22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113.85</v>
      </c>
      <c r="P1399">
        <f t="shared" si="169"/>
        <v>72.06</v>
      </c>
      <c r="Q1399" t="str">
        <f t="shared" si="170"/>
        <v>music</v>
      </c>
      <c r="R1399" t="str">
        <f t="shared" si="171"/>
        <v>rock</v>
      </c>
      <c r="S1399" s="11">
        <f t="shared" si="172"/>
        <v>42640.917939814812</v>
      </c>
      <c r="T1399" s="11">
        <f t="shared" si="173"/>
        <v>42670.888194444444</v>
      </c>
      <c r="U1399">
        <f t="shared" si="174"/>
        <v>4</v>
      </c>
      <c r="V1399">
        <f t="shared" si="175"/>
        <v>4</v>
      </c>
    </row>
    <row r="1400" spans="1:22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109.68</v>
      </c>
      <c r="P1400">
        <f t="shared" si="169"/>
        <v>74.25</v>
      </c>
      <c r="Q1400" t="str">
        <f t="shared" si="170"/>
        <v>music</v>
      </c>
      <c r="R1400" t="str">
        <f t="shared" si="171"/>
        <v>rock</v>
      </c>
      <c r="S1400" s="11">
        <f t="shared" si="172"/>
        <v>42526.874236111107</v>
      </c>
      <c r="T1400" s="11">
        <f t="shared" si="173"/>
        <v>42556.874236111107</v>
      </c>
      <c r="U1400">
        <f t="shared" si="174"/>
        <v>4</v>
      </c>
      <c r="V1400">
        <f t="shared" si="175"/>
        <v>4</v>
      </c>
    </row>
    <row r="1401" spans="1:22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126.14</v>
      </c>
      <c r="P1401">
        <f t="shared" si="169"/>
        <v>61.7</v>
      </c>
      <c r="Q1401" t="str">
        <f t="shared" si="170"/>
        <v>music</v>
      </c>
      <c r="R1401" t="str">
        <f t="shared" si="171"/>
        <v>rock</v>
      </c>
      <c r="S1401" s="11">
        <f t="shared" si="172"/>
        <v>41889.004317129627</v>
      </c>
      <c r="T1401" s="11">
        <f t="shared" si="173"/>
        <v>41919.004317129627</v>
      </c>
      <c r="U1401">
        <f t="shared" si="174"/>
        <v>4</v>
      </c>
      <c r="V1401">
        <f t="shared" si="175"/>
        <v>4</v>
      </c>
    </row>
    <row r="1402" spans="1:22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167.43</v>
      </c>
      <c r="P1402">
        <f t="shared" si="169"/>
        <v>17.239999999999998</v>
      </c>
      <c r="Q1402" t="str">
        <f t="shared" si="170"/>
        <v>music</v>
      </c>
      <c r="R1402" t="str">
        <f t="shared" si="171"/>
        <v>rock</v>
      </c>
      <c r="S1402" s="11">
        <f t="shared" si="172"/>
        <v>42498.341122685189</v>
      </c>
      <c r="T1402" s="11">
        <f t="shared" si="173"/>
        <v>42533.229166666672</v>
      </c>
      <c r="U1402">
        <f t="shared" si="174"/>
        <v>5</v>
      </c>
      <c r="V1402">
        <f t="shared" si="175"/>
        <v>5</v>
      </c>
    </row>
    <row r="1403" spans="1:22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496.52</v>
      </c>
      <c r="P1403">
        <f t="shared" si="169"/>
        <v>51.72</v>
      </c>
      <c r="Q1403" t="str">
        <f t="shared" si="170"/>
        <v>music</v>
      </c>
      <c r="R1403" t="str">
        <f t="shared" si="171"/>
        <v>rock</v>
      </c>
      <c r="S1403" s="11">
        <f t="shared" si="172"/>
        <v>41399.99622685185</v>
      </c>
      <c r="T1403" s="11">
        <f t="shared" si="173"/>
        <v>41420.99622685185</v>
      </c>
      <c r="U1403">
        <f t="shared" si="174"/>
        <v>3</v>
      </c>
      <c r="V1403">
        <f t="shared" si="175"/>
        <v>3</v>
      </c>
    </row>
    <row r="1404" spans="1:22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109.16</v>
      </c>
      <c r="P1404">
        <f t="shared" si="169"/>
        <v>24.15</v>
      </c>
      <c r="Q1404" t="str">
        <f t="shared" si="170"/>
        <v>music</v>
      </c>
      <c r="R1404" t="str">
        <f t="shared" si="171"/>
        <v>rock</v>
      </c>
      <c r="S1404" s="11">
        <f t="shared" si="172"/>
        <v>42065.053368055553</v>
      </c>
      <c r="T1404" s="11">
        <f t="shared" si="173"/>
        <v>42125.011701388888</v>
      </c>
      <c r="U1404">
        <f t="shared" si="174"/>
        <v>9</v>
      </c>
      <c r="V1404">
        <f t="shared" si="175"/>
        <v>9</v>
      </c>
    </row>
    <row r="1405" spans="1:22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102.58</v>
      </c>
      <c r="P1405">
        <f t="shared" si="169"/>
        <v>62.17</v>
      </c>
      <c r="Q1405" t="str">
        <f t="shared" si="170"/>
        <v>music</v>
      </c>
      <c r="R1405" t="str">
        <f t="shared" si="171"/>
        <v>rock</v>
      </c>
      <c r="S1405" s="11">
        <f t="shared" si="172"/>
        <v>41451.062905092593</v>
      </c>
      <c r="T1405" s="11">
        <f t="shared" si="173"/>
        <v>41481.062905092593</v>
      </c>
      <c r="U1405">
        <f t="shared" si="174"/>
        <v>4</v>
      </c>
      <c r="V1405">
        <f t="shared" si="175"/>
        <v>4</v>
      </c>
    </row>
    <row r="1406" spans="1:22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1.66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U1406">
        <f t="shared" si="174"/>
        <v>4</v>
      </c>
      <c r="V1406">
        <f t="shared" si="175"/>
        <v>4</v>
      </c>
    </row>
    <row r="1407" spans="1:22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0.42</v>
      </c>
      <c r="P1407">
        <f t="shared" si="169"/>
        <v>6.18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U1407">
        <f t="shared" si="174"/>
        <v>4</v>
      </c>
      <c r="V1407">
        <f t="shared" si="175"/>
        <v>4</v>
      </c>
    </row>
    <row r="1408" spans="1:22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0.13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U1408">
        <f t="shared" si="174"/>
        <v>8</v>
      </c>
      <c r="V1408">
        <f t="shared" si="175"/>
        <v>8</v>
      </c>
    </row>
    <row r="1409" spans="1:22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0.5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U1409">
        <f t="shared" si="174"/>
        <v>4</v>
      </c>
      <c r="V1409">
        <f t="shared" si="175"/>
        <v>4</v>
      </c>
    </row>
    <row r="1410" spans="1:22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7.2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42291.872175925921</v>
      </c>
      <c r="T1410" s="11">
        <f t="shared" si="173"/>
        <v>42321.913842592592</v>
      </c>
      <c r="U1410">
        <f t="shared" si="174"/>
        <v>4</v>
      </c>
      <c r="V1410">
        <f t="shared" si="175"/>
        <v>4</v>
      </c>
    </row>
    <row r="1411" spans="1:22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ROUND(SUM((E1411/D1411)*100),2)</f>
        <v>0</v>
      </c>
      <c r="P1411" t="e">
        <f t="shared" ref="P1411:P1474" si="177">ROUND(AVERAGE(E1411/L1411),2)</f>
        <v>#DIV/0!</v>
      </c>
      <c r="Q1411" t="str">
        <f t="shared" ref="Q1411:Q1474" si="178">LEFT(N1411,SEARCH("/",N1411)-1)</f>
        <v>publishing</v>
      </c>
      <c r="R1411" t="str">
        <f t="shared" ref="R1411:R1474" si="179">RIGHT(N1411,LEN(N1411)-SEARCH("/",N1411))</f>
        <v>translations</v>
      </c>
      <c r="S1411" s="11">
        <f t="shared" ref="S1411:S1474" si="180">(J1411/86400)+DATE(1970,1,1)</f>
        <v>41945.133506944447</v>
      </c>
      <c r="T1411" s="11">
        <f t="shared" ref="T1411:T1474" si="181">(I1411/86400)+DATE(1970,1,1)</f>
        <v>42005.175173611111</v>
      </c>
      <c r="U1411">
        <f t="shared" ref="U1411:U1474" si="182">ROUND(((T1411-S1411)/7),0)</f>
        <v>9</v>
      </c>
      <c r="V1411">
        <f t="shared" ref="V1411:V1474" si="183">U1411</f>
        <v>9</v>
      </c>
    </row>
    <row r="1412" spans="1:22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0.02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U1412">
        <f t="shared" si="182"/>
        <v>6</v>
      </c>
      <c r="V1412">
        <f t="shared" si="183"/>
        <v>6</v>
      </c>
    </row>
    <row r="1413" spans="1:22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0.23</v>
      </c>
      <c r="P1413">
        <f t="shared" si="177"/>
        <v>2.33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U1413">
        <f t="shared" si="182"/>
        <v>4</v>
      </c>
      <c r="V1413">
        <f t="shared" si="183"/>
        <v>4</v>
      </c>
    </row>
    <row r="1414" spans="1:22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4.57</v>
      </c>
      <c r="P1414">
        <f t="shared" si="177"/>
        <v>24.62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U1414">
        <f t="shared" si="182"/>
        <v>4</v>
      </c>
      <c r="V1414">
        <f t="shared" si="183"/>
        <v>4</v>
      </c>
    </row>
    <row r="1415" spans="1:22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U1415">
        <f t="shared" si="182"/>
        <v>9</v>
      </c>
      <c r="V1415">
        <f t="shared" si="183"/>
        <v>9</v>
      </c>
    </row>
    <row r="1416" spans="1:22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0.2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U1416">
        <f t="shared" si="182"/>
        <v>4</v>
      </c>
      <c r="V1416">
        <f t="shared" si="183"/>
        <v>4</v>
      </c>
    </row>
    <row r="1417" spans="1:22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18.18</v>
      </c>
      <c r="P1417">
        <f t="shared" si="177"/>
        <v>88.89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U1417">
        <f t="shared" si="182"/>
        <v>6</v>
      </c>
      <c r="V1417">
        <f t="shared" si="183"/>
        <v>6</v>
      </c>
    </row>
    <row r="1418" spans="1:22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U1418">
        <f t="shared" si="182"/>
        <v>4</v>
      </c>
      <c r="V1418">
        <f t="shared" si="183"/>
        <v>4</v>
      </c>
    </row>
    <row r="1419" spans="1:22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1.22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</v>
      </c>
      <c r="U1419">
        <f t="shared" si="182"/>
        <v>4</v>
      </c>
      <c r="V1419">
        <f t="shared" si="183"/>
        <v>4</v>
      </c>
    </row>
    <row r="1420" spans="1:22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0.2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U1420">
        <f t="shared" si="182"/>
        <v>4</v>
      </c>
      <c r="V1420">
        <f t="shared" si="183"/>
        <v>4</v>
      </c>
    </row>
    <row r="1421" spans="1:22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7.06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U1421">
        <f t="shared" si="182"/>
        <v>4</v>
      </c>
      <c r="V1421">
        <f t="shared" si="183"/>
        <v>4</v>
      </c>
    </row>
    <row r="1422" spans="1:22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2.73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U1422">
        <f t="shared" si="182"/>
        <v>4</v>
      </c>
      <c r="V1422">
        <f t="shared" si="183"/>
        <v>4</v>
      </c>
    </row>
    <row r="1423" spans="1:22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0.1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U1423">
        <f t="shared" si="182"/>
        <v>4</v>
      </c>
      <c r="V1423">
        <f t="shared" si="183"/>
        <v>4</v>
      </c>
    </row>
    <row r="1424" spans="1:22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0.1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U1424">
        <f t="shared" si="182"/>
        <v>4</v>
      </c>
      <c r="V1424">
        <f t="shared" si="183"/>
        <v>4</v>
      </c>
    </row>
    <row r="1425" spans="1:22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0.33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U1425">
        <f t="shared" si="182"/>
        <v>4</v>
      </c>
      <c r="V1425">
        <f t="shared" si="183"/>
        <v>4</v>
      </c>
    </row>
    <row r="1426" spans="1:22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20.36</v>
      </c>
      <c r="P1426">
        <f t="shared" si="177"/>
        <v>109.07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U1426">
        <f t="shared" si="182"/>
        <v>2</v>
      </c>
      <c r="V1426">
        <f t="shared" si="183"/>
        <v>2</v>
      </c>
    </row>
    <row r="1427" spans="1:22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U1427">
        <f t="shared" si="182"/>
        <v>4</v>
      </c>
      <c r="V1427">
        <f t="shared" si="183"/>
        <v>4</v>
      </c>
    </row>
    <row r="1428" spans="1:22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U1428">
        <f t="shared" si="182"/>
        <v>9</v>
      </c>
      <c r="V1428">
        <f t="shared" si="183"/>
        <v>9</v>
      </c>
    </row>
    <row r="1429" spans="1:22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8.3800000000000008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U1429">
        <f t="shared" si="182"/>
        <v>4</v>
      </c>
      <c r="V1429">
        <f t="shared" si="183"/>
        <v>4</v>
      </c>
    </row>
    <row r="1430" spans="1:22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4.5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U1430">
        <f t="shared" si="182"/>
        <v>4</v>
      </c>
      <c r="V1430">
        <f t="shared" si="183"/>
        <v>4</v>
      </c>
    </row>
    <row r="1431" spans="1:22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42074.060671296298</v>
      </c>
      <c r="T1431" s="11">
        <f t="shared" si="181"/>
        <v>42104.060671296298</v>
      </c>
      <c r="U1431">
        <f t="shared" si="182"/>
        <v>4</v>
      </c>
      <c r="V1431">
        <f t="shared" si="183"/>
        <v>4</v>
      </c>
    </row>
    <row r="1432" spans="1:22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8.06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41961.813518518524</v>
      </c>
      <c r="T1432" s="11">
        <f t="shared" si="181"/>
        <v>41992.813518518524</v>
      </c>
      <c r="U1432">
        <f t="shared" si="182"/>
        <v>4</v>
      </c>
      <c r="V1432">
        <f t="shared" si="183"/>
        <v>4</v>
      </c>
    </row>
    <row r="1433" spans="1:22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31.95</v>
      </c>
      <c r="P1433">
        <f t="shared" si="177"/>
        <v>115.55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U1433">
        <f t="shared" si="182"/>
        <v>4</v>
      </c>
      <c r="V1433">
        <f t="shared" si="183"/>
        <v>4</v>
      </c>
    </row>
    <row r="1434" spans="1:22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U1434">
        <f t="shared" si="182"/>
        <v>4</v>
      </c>
      <c r="V1434">
        <f t="shared" si="183"/>
        <v>4</v>
      </c>
    </row>
    <row r="1435" spans="1:22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6.71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U1435">
        <f t="shared" si="182"/>
        <v>6</v>
      </c>
      <c r="V1435">
        <f t="shared" si="183"/>
        <v>6</v>
      </c>
    </row>
    <row r="1436" spans="1:22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9.99</v>
      </c>
      <c r="P1436">
        <f t="shared" si="177"/>
        <v>744.55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U1436">
        <f t="shared" si="182"/>
        <v>3</v>
      </c>
      <c r="V1436">
        <f t="shared" si="183"/>
        <v>3</v>
      </c>
    </row>
    <row r="1437" spans="1:22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0.1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U1437">
        <f t="shared" si="182"/>
        <v>4</v>
      </c>
      <c r="V1437">
        <f t="shared" si="183"/>
        <v>4</v>
      </c>
    </row>
    <row r="1438" spans="1:22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0.77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U1438">
        <f t="shared" si="182"/>
        <v>4</v>
      </c>
      <c r="V1438">
        <f t="shared" si="183"/>
        <v>4</v>
      </c>
    </row>
    <row r="1439" spans="1:22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26.9</v>
      </c>
      <c r="P1439">
        <f t="shared" si="177"/>
        <v>36.68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U1439">
        <f t="shared" si="182"/>
        <v>5</v>
      </c>
      <c r="V1439">
        <f t="shared" si="183"/>
        <v>5</v>
      </c>
    </row>
    <row r="1440" spans="1:22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U1440">
        <f t="shared" si="182"/>
        <v>4</v>
      </c>
      <c r="V1440">
        <f t="shared" si="183"/>
        <v>4</v>
      </c>
    </row>
    <row r="1441" spans="1:22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6.61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42040.829872685186</v>
      </c>
      <c r="T1441" s="11">
        <f t="shared" si="181"/>
        <v>42070.829872685186</v>
      </c>
      <c r="U1441">
        <f t="shared" si="182"/>
        <v>4</v>
      </c>
      <c r="V1441">
        <f t="shared" si="183"/>
        <v>4</v>
      </c>
    </row>
    <row r="1442" spans="1:22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0.01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U1442">
        <f t="shared" si="182"/>
        <v>4</v>
      </c>
      <c r="V1442">
        <f t="shared" si="183"/>
        <v>4</v>
      </c>
    </row>
    <row r="1443" spans="1:22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1.1200000000000001</v>
      </c>
      <c r="P1443">
        <f t="shared" si="177"/>
        <v>673.33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U1443">
        <f t="shared" si="182"/>
        <v>9</v>
      </c>
      <c r="V1443">
        <f t="shared" si="183"/>
        <v>9</v>
      </c>
    </row>
    <row r="1444" spans="1:22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U1444">
        <f t="shared" si="182"/>
        <v>4</v>
      </c>
      <c r="V1444">
        <f t="shared" si="183"/>
        <v>4</v>
      </c>
    </row>
    <row r="1445" spans="1:22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U1445">
        <f t="shared" si="182"/>
        <v>4</v>
      </c>
      <c r="V1445">
        <f t="shared" si="183"/>
        <v>4</v>
      </c>
    </row>
    <row r="1446" spans="1:22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U1446">
        <f t="shared" si="182"/>
        <v>9</v>
      </c>
      <c r="V1446">
        <f t="shared" si="183"/>
        <v>9</v>
      </c>
    </row>
    <row r="1447" spans="1:22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U1447">
        <f t="shared" si="182"/>
        <v>4</v>
      </c>
      <c r="V1447">
        <f t="shared" si="183"/>
        <v>4</v>
      </c>
    </row>
    <row r="1448" spans="1:22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U1448">
        <f t="shared" si="182"/>
        <v>3</v>
      </c>
      <c r="V1448">
        <f t="shared" si="183"/>
        <v>3</v>
      </c>
    </row>
    <row r="1449" spans="1:22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0.02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U1449">
        <f t="shared" si="182"/>
        <v>4</v>
      </c>
      <c r="V1449">
        <f t="shared" si="183"/>
        <v>4</v>
      </c>
    </row>
    <row r="1450" spans="1:22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U1450">
        <f t="shared" si="182"/>
        <v>4</v>
      </c>
      <c r="V1450">
        <f t="shared" si="183"/>
        <v>4</v>
      </c>
    </row>
    <row r="1451" spans="1:22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U1451">
        <f t="shared" si="182"/>
        <v>7</v>
      </c>
      <c r="V1451">
        <f t="shared" si="183"/>
        <v>7</v>
      </c>
    </row>
    <row r="1452" spans="1:22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0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U1452">
        <f t="shared" si="182"/>
        <v>4</v>
      </c>
      <c r="V1452">
        <f t="shared" si="183"/>
        <v>4</v>
      </c>
    </row>
    <row r="1453" spans="1:22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0.01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U1453">
        <f t="shared" si="182"/>
        <v>4</v>
      </c>
      <c r="V1453">
        <f t="shared" si="183"/>
        <v>4</v>
      </c>
    </row>
    <row r="1454" spans="1:22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U1454">
        <f t="shared" si="182"/>
        <v>4</v>
      </c>
      <c r="V1454">
        <f t="shared" si="183"/>
        <v>4</v>
      </c>
    </row>
    <row r="1455" spans="1:22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U1455">
        <f t="shared" si="182"/>
        <v>6</v>
      </c>
      <c r="V1455">
        <f t="shared" si="183"/>
        <v>6</v>
      </c>
    </row>
    <row r="1456" spans="1:22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0.86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U1456">
        <f t="shared" si="182"/>
        <v>3</v>
      </c>
      <c r="V1456">
        <f t="shared" si="183"/>
        <v>3</v>
      </c>
    </row>
    <row r="1457" spans="1:22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10.5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U1457">
        <f t="shared" si="182"/>
        <v>8</v>
      </c>
      <c r="V1457">
        <f t="shared" si="183"/>
        <v>8</v>
      </c>
    </row>
    <row r="1458" spans="1:22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2.9</v>
      </c>
      <c r="P1458">
        <f t="shared" si="177"/>
        <v>48.33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U1458">
        <f t="shared" si="182"/>
        <v>4</v>
      </c>
      <c r="V1458">
        <f t="shared" si="183"/>
        <v>4</v>
      </c>
    </row>
    <row r="1459" spans="1:22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U1459">
        <f t="shared" si="182"/>
        <v>4</v>
      </c>
      <c r="V1459">
        <f t="shared" si="183"/>
        <v>4</v>
      </c>
    </row>
    <row r="1460" spans="1:22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U1460">
        <f t="shared" si="182"/>
        <v>4</v>
      </c>
      <c r="V1460">
        <f t="shared" si="183"/>
        <v>4</v>
      </c>
    </row>
    <row r="1461" spans="1:22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U1461">
        <f t="shared" si="182"/>
        <v>4</v>
      </c>
      <c r="V1461">
        <f t="shared" si="183"/>
        <v>4</v>
      </c>
    </row>
    <row r="1462" spans="1:22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U1462">
        <f t="shared" si="182"/>
        <v>8</v>
      </c>
      <c r="V1462">
        <f t="shared" si="183"/>
        <v>8</v>
      </c>
    </row>
    <row r="1463" spans="1:22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101.24</v>
      </c>
      <c r="P1463">
        <f t="shared" si="177"/>
        <v>44.67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41899.645300925928</v>
      </c>
      <c r="T1463" s="11">
        <f t="shared" si="181"/>
        <v>41933</v>
      </c>
      <c r="U1463">
        <f t="shared" si="182"/>
        <v>5</v>
      </c>
      <c r="V1463">
        <f t="shared" si="183"/>
        <v>5</v>
      </c>
    </row>
    <row r="1464" spans="1:22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108.52</v>
      </c>
      <c r="P1464">
        <f t="shared" si="177"/>
        <v>28.94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41344.662858796299</v>
      </c>
      <c r="T1464" s="11">
        <f t="shared" si="181"/>
        <v>41374.662858796299</v>
      </c>
      <c r="U1464">
        <f t="shared" si="182"/>
        <v>4</v>
      </c>
      <c r="V1464">
        <f t="shared" si="183"/>
        <v>4</v>
      </c>
    </row>
    <row r="1465" spans="1:22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147.66999999999999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41326.911319444444</v>
      </c>
      <c r="T1465" s="11">
        <f t="shared" si="181"/>
        <v>41371.869652777779</v>
      </c>
      <c r="U1465">
        <f t="shared" si="182"/>
        <v>6</v>
      </c>
      <c r="V1465">
        <f t="shared" si="183"/>
        <v>6</v>
      </c>
    </row>
    <row r="1466" spans="1:22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163.19999999999999</v>
      </c>
      <c r="P1466">
        <f t="shared" si="177"/>
        <v>34.869999999999997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41291.661550925928</v>
      </c>
      <c r="T1466" s="11">
        <f t="shared" si="181"/>
        <v>41321.661550925928</v>
      </c>
      <c r="U1466">
        <f t="shared" si="182"/>
        <v>4</v>
      </c>
      <c r="V1466">
        <f t="shared" si="183"/>
        <v>4</v>
      </c>
    </row>
    <row r="1467" spans="1:22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456.41</v>
      </c>
      <c r="P1467">
        <f t="shared" si="177"/>
        <v>52.62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40959.734398148146</v>
      </c>
      <c r="T1467" s="11">
        <f t="shared" si="181"/>
        <v>40990.125</v>
      </c>
      <c r="U1467">
        <f t="shared" si="182"/>
        <v>4</v>
      </c>
      <c r="V1467">
        <f t="shared" si="183"/>
        <v>4</v>
      </c>
    </row>
    <row r="1468" spans="1:22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107.88</v>
      </c>
      <c r="P1468">
        <f t="shared" si="177"/>
        <v>69.599999999999994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42340.172060185185</v>
      </c>
      <c r="T1468" s="11">
        <f t="shared" si="181"/>
        <v>42381.208333333328</v>
      </c>
      <c r="U1468">
        <f t="shared" si="182"/>
        <v>6</v>
      </c>
      <c r="V1468">
        <f t="shared" si="183"/>
        <v>6</v>
      </c>
    </row>
    <row r="1469" spans="1:22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115.08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40933.80190972222</v>
      </c>
      <c r="T1469" s="11">
        <f t="shared" si="181"/>
        <v>40993.760243055556</v>
      </c>
      <c r="U1469">
        <f t="shared" si="182"/>
        <v>9</v>
      </c>
      <c r="V1469">
        <f t="shared" si="183"/>
        <v>9</v>
      </c>
    </row>
    <row r="1470" spans="1:22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102.37</v>
      </c>
      <c r="P1470">
        <f t="shared" si="177"/>
        <v>33.19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40646.014456018514</v>
      </c>
      <c r="T1470" s="11">
        <f t="shared" si="181"/>
        <v>40706.014456018514</v>
      </c>
      <c r="U1470">
        <f t="shared" si="182"/>
        <v>9</v>
      </c>
      <c r="V1470">
        <f t="shared" si="183"/>
        <v>9</v>
      </c>
    </row>
    <row r="1471" spans="1:22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108.42</v>
      </c>
      <c r="P1471">
        <f t="shared" si="177"/>
        <v>149.46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41290.598483796297</v>
      </c>
      <c r="T1471" s="11">
        <f t="shared" si="181"/>
        <v>41320.598483796297</v>
      </c>
      <c r="U1471">
        <f t="shared" si="182"/>
        <v>4</v>
      </c>
      <c r="V1471">
        <f t="shared" si="183"/>
        <v>4</v>
      </c>
    </row>
    <row r="1472" spans="1:22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125.13</v>
      </c>
      <c r="P1472">
        <f t="shared" si="177"/>
        <v>23.17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41250.827118055553</v>
      </c>
      <c r="T1472" s="11">
        <f t="shared" si="181"/>
        <v>41271.827118055553</v>
      </c>
      <c r="U1472">
        <f t="shared" si="182"/>
        <v>3</v>
      </c>
      <c r="V1472">
        <f t="shared" si="183"/>
        <v>3</v>
      </c>
    </row>
    <row r="1473" spans="1:22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103.84</v>
      </c>
      <c r="P1473">
        <f t="shared" si="177"/>
        <v>96.88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42073.957569444443</v>
      </c>
      <c r="T1473" s="11">
        <f t="shared" si="181"/>
        <v>42103.957569444443</v>
      </c>
      <c r="U1473">
        <f t="shared" si="182"/>
        <v>4</v>
      </c>
      <c r="V1473">
        <f t="shared" si="183"/>
        <v>4</v>
      </c>
    </row>
    <row r="1474" spans="1:22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138.69999999999999</v>
      </c>
      <c r="P1474">
        <f t="shared" si="177"/>
        <v>103.2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41533.542858796296</v>
      </c>
      <c r="T1474" s="11">
        <f t="shared" si="181"/>
        <v>41563.542858796296</v>
      </c>
      <c r="U1474">
        <f t="shared" si="182"/>
        <v>4</v>
      </c>
      <c r="V1474">
        <f t="shared" si="183"/>
        <v>4</v>
      </c>
    </row>
    <row r="1475" spans="1:22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ROUND(SUM((E1475/D1475)*100),2)</f>
        <v>120.52</v>
      </c>
      <c r="P1475">
        <f t="shared" ref="P1475:P1538" si="185">ROUND(AVERAGE(E1475/L1475),2)</f>
        <v>38.46</v>
      </c>
      <c r="Q1475" t="str">
        <f t="shared" ref="Q1475:Q1538" si="186">LEFT(N1475,SEARCH("/",N1475)-1)</f>
        <v>publishing</v>
      </c>
      <c r="R1475" t="str">
        <f t="shared" ref="R1475:R1538" si="187">RIGHT(N1475,LEN(N1475)-SEARCH("/",N1475))</f>
        <v>radio &amp; podcasts</v>
      </c>
      <c r="S1475" s="11">
        <f t="shared" ref="S1475:S1538" si="188">(J1475/86400)+DATE(1970,1,1)</f>
        <v>40939.979618055557</v>
      </c>
      <c r="T1475" s="11">
        <f t="shared" ref="T1475:T1538" si="189">(I1475/86400)+DATE(1970,1,1)</f>
        <v>40969.979618055557</v>
      </c>
      <c r="U1475">
        <f t="shared" ref="U1475:U1538" si="190">ROUND(((T1475-S1475)/7),0)</f>
        <v>4</v>
      </c>
      <c r="V1475">
        <f t="shared" ref="V1475:V1538" si="191">U1475</f>
        <v>4</v>
      </c>
    </row>
    <row r="1476" spans="1:22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112.27</v>
      </c>
      <c r="P1476">
        <f t="shared" si="185"/>
        <v>44.32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41500.72791666667</v>
      </c>
      <c r="T1476" s="11">
        <f t="shared" si="189"/>
        <v>41530.72791666667</v>
      </c>
      <c r="U1476">
        <f t="shared" si="190"/>
        <v>4</v>
      </c>
      <c r="V1476">
        <f t="shared" si="191"/>
        <v>4</v>
      </c>
    </row>
    <row r="1477" spans="1:22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188.67</v>
      </c>
      <c r="P1477">
        <f t="shared" si="185"/>
        <v>64.17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41960.722951388889</v>
      </c>
      <c r="T1477" s="11">
        <f t="shared" si="189"/>
        <v>41993.207638888889</v>
      </c>
      <c r="U1477">
        <f t="shared" si="190"/>
        <v>5</v>
      </c>
      <c r="V1477">
        <f t="shared" si="191"/>
        <v>5</v>
      </c>
    </row>
    <row r="1478" spans="1:22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661.55</v>
      </c>
      <c r="P1478">
        <f t="shared" si="185"/>
        <v>43.33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40766.041921296295</v>
      </c>
      <c r="T1478" s="11">
        <f t="shared" si="189"/>
        <v>40796.041921296295</v>
      </c>
      <c r="U1478">
        <f t="shared" si="190"/>
        <v>4</v>
      </c>
      <c r="V1478">
        <f t="shared" si="191"/>
        <v>4</v>
      </c>
    </row>
    <row r="1479" spans="1:22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111.31</v>
      </c>
      <c r="P1479">
        <f t="shared" si="185"/>
        <v>90.5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40840.615787037037</v>
      </c>
      <c r="T1479" s="11">
        <f t="shared" si="189"/>
        <v>40900.125</v>
      </c>
      <c r="U1479">
        <f t="shared" si="190"/>
        <v>9</v>
      </c>
      <c r="V1479">
        <f t="shared" si="191"/>
        <v>9</v>
      </c>
    </row>
    <row r="1480" spans="1:22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1181.6099999999999</v>
      </c>
      <c r="P1480">
        <f t="shared" si="185"/>
        <v>29.19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41394.871678240743</v>
      </c>
      <c r="T1480" s="11">
        <f t="shared" si="189"/>
        <v>41408.871678240743</v>
      </c>
      <c r="U1480">
        <f t="shared" si="190"/>
        <v>2</v>
      </c>
      <c r="V1480">
        <f t="shared" si="191"/>
        <v>2</v>
      </c>
    </row>
    <row r="1481" spans="1:22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137.38</v>
      </c>
      <c r="P1481">
        <f t="shared" si="185"/>
        <v>30.96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41754.745243055557</v>
      </c>
      <c r="T1481" s="11">
        <f t="shared" si="189"/>
        <v>41769.165972222225</v>
      </c>
      <c r="U1481">
        <f t="shared" si="190"/>
        <v>2</v>
      </c>
      <c r="V1481">
        <f t="shared" si="191"/>
        <v>2</v>
      </c>
    </row>
    <row r="1482" spans="1:22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117.04</v>
      </c>
      <c r="P1482">
        <f t="shared" si="185"/>
        <v>92.16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41464.934016203704</v>
      </c>
      <c r="T1482" s="11">
        <f t="shared" si="189"/>
        <v>41481.708333333336</v>
      </c>
      <c r="U1482">
        <f t="shared" si="190"/>
        <v>2</v>
      </c>
      <c r="V1482">
        <f t="shared" si="191"/>
        <v>2</v>
      </c>
    </row>
    <row r="1483" spans="1:22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2.1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U1483">
        <f t="shared" si="190"/>
        <v>4</v>
      </c>
      <c r="V1483">
        <f t="shared" si="191"/>
        <v>4</v>
      </c>
    </row>
    <row r="1484" spans="1:22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0.1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41136.858055555553</v>
      </c>
      <c r="T1484" s="11">
        <f t="shared" si="189"/>
        <v>41159.327083333337</v>
      </c>
      <c r="U1484">
        <f t="shared" si="190"/>
        <v>3</v>
      </c>
      <c r="V1484">
        <f t="shared" si="191"/>
        <v>3</v>
      </c>
    </row>
    <row r="1485" spans="1:22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0.71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U1485">
        <f t="shared" si="190"/>
        <v>4</v>
      </c>
      <c r="V1485">
        <f t="shared" si="191"/>
        <v>4</v>
      </c>
    </row>
    <row r="1486" spans="1:22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U1486">
        <f t="shared" si="190"/>
        <v>8</v>
      </c>
      <c r="V1486">
        <f t="shared" si="191"/>
        <v>8</v>
      </c>
    </row>
    <row r="1487" spans="1:22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2.2400000000000002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U1487">
        <f t="shared" si="190"/>
        <v>6</v>
      </c>
      <c r="V1487">
        <f t="shared" si="191"/>
        <v>6</v>
      </c>
    </row>
    <row r="1488" spans="1:22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0.24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U1488">
        <f t="shared" si="190"/>
        <v>4</v>
      </c>
      <c r="V1488">
        <f t="shared" si="191"/>
        <v>4</v>
      </c>
    </row>
    <row r="1489" spans="1:22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U1489">
        <f t="shared" si="190"/>
        <v>4</v>
      </c>
      <c r="V1489">
        <f t="shared" si="191"/>
        <v>4</v>
      </c>
    </row>
    <row r="1490" spans="1:22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2.4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U1490">
        <f t="shared" si="190"/>
        <v>4</v>
      </c>
      <c r="V1490">
        <f t="shared" si="191"/>
        <v>4</v>
      </c>
    </row>
    <row r="1491" spans="1:22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U1491">
        <f t="shared" si="190"/>
        <v>4</v>
      </c>
      <c r="V1491">
        <f t="shared" si="191"/>
        <v>4</v>
      </c>
    </row>
    <row r="1492" spans="1:22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30.86</v>
      </c>
      <c r="P1492">
        <f t="shared" si="185"/>
        <v>47.11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U1492">
        <f t="shared" si="190"/>
        <v>4</v>
      </c>
      <c r="V1492">
        <f t="shared" si="191"/>
        <v>4</v>
      </c>
    </row>
    <row r="1493" spans="1:22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8.33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U1493">
        <f t="shared" si="190"/>
        <v>8</v>
      </c>
      <c r="V1493">
        <f t="shared" si="191"/>
        <v>8</v>
      </c>
    </row>
    <row r="1494" spans="1:22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0.75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U1494">
        <f t="shared" si="190"/>
        <v>4</v>
      </c>
      <c r="V1494">
        <f t="shared" si="191"/>
        <v>4</v>
      </c>
    </row>
    <row r="1495" spans="1:22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41411.866608796292</v>
      </c>
      <c r="T1495" s="11">
        <f t="shared" si="189"/>
        <v>41441.866608796292</v>
      </c>
      <c r="U1495">
        <f t="shared" si="190"/>
        <v>4</v>
      </c>
      <c r="V1495">
        <f t="shared" si="191"/>
        <v>4</v>
      </c>
    </row>
    <row r="1496" spans="1:22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8.9</v>
      </c>
      <c r="P1496">
        <f t="shared" si="185"/>
        <v>40.450000000000003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U1496">
        <f t="shared" si="190"/>
        <v>4</v>
      </c>
      <c r="V1496">
        <f t="shared" si="191"/>
        <v>4</v>
      </c>
    </row>
    <row r="1497" spans="1:22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U1497">
        <f t="shared" si="190"/>
        <v>4</v>
      </c>
      <c r="V1497">
        <f t="shared" si="191"/>
        <v>4</v>
      </c>
    </row>
    <row r="1498" spans="1:22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U1498">
        <f t="shared" si="190"/>
        <v>9</v>
      </c>
      <c r="V1498">
        <f t="shared" si="191"/>
        <v>9</v>
      </c>
    </row>
    <row r="1499" spans="1:22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0.01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U1499">
        <f t="shared" si="190"/>
        <v>6</v>
      </c>
      <c r="V1499">
        <f t="shared" si="191"/>
        <v>6</v>
      </c>
    </row>
    <row r="1500" spans="1:22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1.9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U1500">
        <f t="shared" si="190"/>
        <v>6</v>
      </c>
      <c r="V1500">
        <f t="shared" si="191"/>
        <v>6</v>
      </c>
    </row>
    <row r="1501" spans="1:22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0.25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U1501">
        <f t="shared" si="190"/>
        <v>9</v>
      </c>
      <c r="V1501">
        <f t="shared" si="191"/>
        <v>9</v>
      </c>
    </row>
    <row r="1502" spans="1:22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25.04</v>
      </c>
      <c r="P1502">
        <f t="shared" si="185"/>
        <v>46.73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U1502">
        <f t="shared" si="190"/>
        <v>4</v>
      </c>
      <c r="V1502">
        <f t="shared" si="191"/>
        <v>4</v>
      </c>
    </row>
    <row r="1503" spans="1:22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166.33</v>
      </c>
      <c r="P1503">
        <f t="shared" si="185"/>
        <v>97.73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42163.583599537036</v>
      </c>
      <c r="T1503" s="11">
        <f t="shared" si="189"/>
        <v>42193.583599537036</v>
      </c>
      <c r="U1503">
        <f t="shared" si="190"/>
        <v>4</v>
      </c>
      <c r="V1503">
        <f t="shared" si="191"/>
        <v>4</v>
      </c>
    </row>
    <row r="1504" spans="1:22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101.45</v>
      </c>
      <c r="P1504">
        <f t="shared" si="185"/>
        <v>67.84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42426.542592592596</v>
      </c>
      <c r="T1504" s="11">
        <f t="shared" si="189"/>
        <v>42454.916666666672</v>
      </c>
      <c r="U1504">
        <f t="shared" si="190"/>
        <v>4</v>
      </c>
      <c r="V1504">
        <f t="shared" si="191"/>
        <v>4</v>
      </c>
    </row>
    <row r="1505" spans="1:22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107.89</v>
      </c>
      <c r="P1505">
        <f t="shared" si="185"/>
        <v>56.98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42606.347233796296</v>
      </c>
      <c r="T1505" s="11">
        <f t="shared" si="189"/>
        <v>42666.347233796296</v>
      </c>
      <c r="U1505">
        <f t="shared" si="190"/>
        <v>9</v>
      </c>
      <c r="V1505">
        <f t="shared" si="191"/>
        <v>9</v>
      </c>
    </row>
    <row r="1506" spans="1:22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277.94</v>
      </c>
      <c r="P1506">
        <f t="shared" si="185"/>
        <v>67.16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41772.657685185186</v>
      </c>
      <c r="T1506" s="11">
        <f t="shared" si="189"/>
        <v>41800.356249999997</v>
      </c>
      <c r="U1506">
        <f t="shared" si="190"/>
        <v>4</v>
      </c>
      <c r="V1506">
        <f t="shared" si="191"/>
        <v>4</v>
      </c>
    </row>
    <row r="1507" spans="1:22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103.58</v>
      </c>
      <c r="P1507">
        <f t="shared" si="185"/>
        <v>48.04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42414.44332175926</v>
      </c>
      <c r="T1507" s="11">
        <f t="shared" si="189"/>
        <v>42451.834027777775</v>
      </c>
      <c r="U1507">
        <f t="shared" si="190"/>
        <v>5</v>
      </c>
      <c r="V1507">
        <f t="shared" si="191"/>
        <v>5</v>
      </c>
    </row>
    <row r="1508" spans="1:22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111.4</v>
      </c>
      <c r="P1508">
        <f t="shared" si="185"/>
        <v>38.86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41814.785925925928</v>
      </c>
      <c r="T1508" s="11">
        <f t="shared" si="189"/>
        <v>41844.785925925928</v>
      </c>
      <c r="U1508">
        <f t="shared" si="190"/>
        <v>4</v>
      </c>
      <c r="V1508">
        <f t="shared" si="191"/>
        <v>4</v>
      </c>
    </row>
    <row r="1509" spans="1:22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78.180000000000007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40254.450335648144</v>
      </c>
      <c r="T1509" s="11">
        <f t="shared" si="189"/>
        <v>40313.340277777781</v>
      </c>
      <c r="U1509">
        <f t="shared" si="190"/>
        <v>8</v>
      </c>
      <c r="V1509">
        <f t="shared" si="191"/>
        <v>8</v>
      </c>
    </row>
    <row r="1510" spans="1:22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110.76</v>
      </c>
      <c r="P1510">
        <f t="shared" si="185"/>
        <v>97.11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41786.614363425928</v>
      </c>
      <c r="T1510" s="11">
        <f t="shared" si="189"/>
        <v>41817.614363425928</v>
      </c>
      <c r="U1510">
        <f t="shared" si="190"/>
        <v>4</v>
      </c>
      <c r="V1510">
        <f t="shared" si="191"/>
        <v>4</v>
      </c>
    </row>
    <row r="1511" spans="1:22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123.64</v>
      </c>
      <c r="P1511">
        <f t="shared" si="185"/>
        <v>110.39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42751.533391203702</v>
      </c>
      <c r="T1511" s="11">
        <f t="shared" si="189"/>
        <v>42780.957638888889</v>
      </c>
      <c r="U1511">
        <f t="shared" si="190"/>
        <v>4</v>
      </c>
      <c r="V1511">
        <f t="shared" si="191"/>
        <v>4</v>
      </c>
    </row>
    <row r="1512" spans="1:22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101.04</v>
      </c>
      <c r="P1512">
        <f t="shared" si="185"/>
        <v>39.92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41809.385162037041</v>
      </c>
      <c r="T1512" s="11">
        <f t="shared" si="189"/>
        <v>41839.385162037041</v>
      </c>
      <c r="U1512">
        <f t="shared" si="190"/>
        <v>4</v>
      </c>
      <c r="V1512">
        <f t="shared" si="191"/>
        <v>4</v>
      </c>
    </row>
    <row r="1513" spans="1:22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111.79</v>
      </c>
      <c r="P1513">
        <f t="shared" si="185"/>
        <v>75.98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42296.583379629628</v>
      </c>
      <c r="T1513" s="11">
        <f t="shared" si="189"/>
        <v>42326.625046296293</v>
      </c>
      <c r="U1513">
        <f t="shared" si="190"/>
        <v>4</v>
      </c>
      <c r="V1513">
        <f t="shared" si="191"/>
        <v>4</v>
      </c>
    </row>
    <row r="1514" spans="1:22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558.77</v>
      </c>
      <c r="P1514">
        <f t="shared" si="185"/>
        <v>58.38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42741.684479166666</v>
      </c>
      <c r="T1514" s="11">
        <f t="shared" si="189"/>
        <v>42771.684479166666</v>
      </c>
      <c r="U1514">
        <f t="shared" si="190"/>
        <v>4</v>
      </c>
      <c r="V1514">
        <f t="shared" si="191"/>
        <v>4</v>
      </c>
    </row>
    <row r="1515" spans="1:22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150.02000000000001</v>
      </c>
      <c r="P1515">
        <f t="shared" si="185"/>
        <v>55.82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41806.637337962966</v>
      </c>
      <c r="T1515" s="11">
        <f t="shared" si="189"/>
        <v>41836.637337962966</v>
      </c>
      <c r="U1515">
        <f t="shared" si="190"/>
        <v>4</v>
      </c>
      <c r="V1515">
        <f t="shared" si="191"/>
        <v>4</v>
      </c>
    </row>
    <row r="1516" spans="1:22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106.48</v>
      </c>
      <c r="P1516">
        <f t="shared" si="185"/>
        <v>151.24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42234.597685185188</v>
      </c>
      <c r="T1516" s="11">
        <f t="shared" si="189"/>
        <v>42274.597685185188</v>
      </c>
      <c r="U1516">
        <f t="shared" si="190"/>
        <v>6</v>
      </c>
      <c r="V1516">
        <f t="shared" si="191"/>
        <v>6</v>
      </c>
    </row>
    <row r="1517" spans="1:22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157.19</v>
      </c>
      <c r="P1517">
        <f t="shared" si="185"/>
        <v>849.67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42415.253437499996</v>
      </c>
      <c r="T1517" s="11">
        <f t="shared" si="189"/>
        <v>42445.211770833332</v>
      </c>
      <c r="U1517">
        <f t="shared" si="190"/>
        <v>4</v>
      </c>
      <c r="V1517">
        <f t="shared" si="191"/>
        <v>4</v>
      </c>
    </row>
    <row r="1518" spans="1:22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108.66</v>
      </c>
      <c r="P1518">
        <f t="shared" si="185"/>
        <v>159.24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42619.466342592597</v>
      </c>
      <c r="T1518" s="11">
        <f t="shared" si="189"/>
        <v>42649.583333333328</v>
      </c>
      <c r="U1518">
        <f t="shared" si="190"/>
        <v>4</v>
      </c>
      <c r="V1518">
        <f t="shared" si="191"/>
        <v>4</v>
      </c>
    </row>
    <row r="1519" spans="1:22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161.97999999999999</v>
      </c>
      <c r="P1519">
        <f t="shared" si="185"/>
        <v>39.51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41948.56658564815</v>
      </c>
      <c r="T1519" s="11">
        <f t="shared" si="189"/>
        <v>41979.25</v>
      </c>
      <c r="U1519">
        <f t="shared" si="190"/>
        <v>4</v>
      </c>
      <c r="V1519">
        <f t="shared" si="191"/>
        <v>4</v>
      </c>
    </row>
    <row r="1520" spans="1:22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205.37</v>
      </c>
      <c r="P1520">
        <f t="shared" si="185"/>
        <v>130.53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41760.8200462963</v>
      </c>
      <c r="T1520" s="11">
        <f t="shared" si="189"/>
        <v>41790.8200462963</v>
      </c>
      <c r="U1520">
        <f t="shared" si="190"/>
        <v>4</v>
      </c>
      <c r="V1520">
        <f t="shared" si="191"/>
        <v>4</v>
      </c>
    </row>
    <row r="1521" spans="1:22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103.36</v>
      </c>
      <c r="P1521">
        <f t="shared" si="185"/>
        <v>64.16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41782.741701388892</v>
      </c>
      <c r="T1521" s="11">
        <f t="shared" si="189"/>
        <v>41810.915972222225</v>
      </c>
      <c r="U1521">
        <f t="shared" si="190"/>
        <v>4</v>
      </c>
      <c r="V1521">
        <f t="shared" si="191"/>
        <v>4</v>
      </c>
    </row>
    <row r="1522" spans="1:22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103.47</v>
      </c>
      <c r="P1522">
        <f t="shared" si="185"/>
        <v>111.53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41955.857789351852</v>
      </c>
      <c r="T1522" s="11">
        <f t="shared" si="189"/>
        <v>41992.166666666672</v>
      </c>
      <c r="U1522">
        <f t="shared" si="190"/>
        <v>5</v>
      </c>
      <c r="V1522">
        <f t="shared" si="191"/>
        <v>5</v>
      </c>
    </row>
    <row r="1523" spans="1:22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106.81</v>
      </c>
      <c r="P1523">
        <f t="shared" si="185"/>
        <v>170.45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42493.167719907404</v>
      </c>
      <c r="T1523" s="11">
        <f t="shared" si="189"/>
        <v>42528.167719907404</v>
      </c>
      <c r="U1523">
        <f t="shared" si="190"/>
        <v>5</v>
      </c>
      <c r="V1523">
        <f t="shared" si="191"/>
        <v>5</v>
      </c>
    </row>
    <row r="1524" spans="1:22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138.97</v>
      </c>
      <c r="P1524">
        <f t="shared" si="185"/>
        <v>133.74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41899.830312500002</v>
      </c>
      <c r="T1524" s="11">
        <f t="shared" si="189"/>
        <v>41929.830312500002</v>
      </c>
      <c r="U1524">
        <f t="shared" si="190"/>
        <v>4</v>
      </c>
      <c r="V1524">
        <f t="shared" si="191"/>
        <v>4</v>
      </c>
    </row>
    <row r="1525" spans="1:22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124.84</v>
      </c>
      <c r="P1525">
        <f t="shared" si="185"/>
        <v>95.83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41964.751342592594</v>
      </c>
      <c r="T1525" s="11">
        <f t="shared" si="189"/>
        <v>41996</v>
      </c>
      <c r="U1525">
        <f t="shared" si="190"/>
        <v>4</v>
      </c>
      <c r="V1525">
        <f t="shared" si="191"/>
        <v>4</v>
      </c>
    </row>
    <row r="1526" spans="1:22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>
        <f t="shared" si="185"/>
        <v>221.79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42756.501041666663</v>
      </c>
      <c r="T1526" s="11">
        <f t="shared" si="189"/>
        <v>42786.501041666663</v>
      </c>
      <c r="U1526">
        <f t="shared" si="190"/>
        <v>4</v>
      </c>
      <c r="V1526">
        <f t="shared" si="191"/>
        <v>4</v>
      </c>
    </row>
    <row r="1527" spans="1:22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174.01</v>
      </c>
      <c r="P1527">
        <f t="shared" si="185"/>
        <v>32.32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42570.702986111108</v>
      </c>
      <c r="T1527" s="11">
        <f t="shared" si="189"/>
        <v>42600.702986111108</v>
      </c>
      <c r="U1527">
        <f t="shared" si="190"/>
        <v>4</v>
      </c>
      <c r="V1527">
        <f t="shared" si="191"/>
        <v>4</v>
      </c>
    </row>
    <row r="1528" spans="1:22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120.33</v>
      </c>
      <c r="P1528">
        <f t="shared" si="185"/>
        <v>98.84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42339.276006944448</v>
      </c>
      <c r="T1528" s="11">
        <f t="shared" si="189"/>
        <v>42388.276006944448</v>
      </c>
      <c r="U1528">
        <f t="shared" si="190"/>
        <v>7</v>
      </c>
      <c r="V1528">
        <f t="shared" si="191"/>
        <v>7</v>
      </c>
    </row>
    <row r="1529" spans="1:22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110.44</v>
      </c>
      <c r="P1529">
        <f t="shared" si="185"/>
        <v>55.22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42780.600532407407</v>
      </c>
      <c r="T1529" s="11">
        <f t="shared" si="189"/>
        <v>42808.558865740742</v>
      </c>
      <c r="U1529">
        <f t="shared" si="190"/>
        <v>4</v>
      </c>
      <c r="V1529">
        <f t="shared" si="191"/>
        <v>4</v>
      </c>
    </row>
    <row r="1530" spans="1:22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281.57</v>
      </c>
      <c r="P1530">
        <f t="shared" si="185"/>
        <v>52.79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42736.732893518521</v>
      </c>
      <c r="T1530" s="11">
        <f t="shared" si="189"/>
        <v>42767</v>
      </c>
      <c r="U1530">
        <f t="shared" si="190"/>
        <v>4</v>
      </c>
      <c r="V1530">
        <f t="shared" si="191"/>
        <v>4</v>
      </c>
    </row>
    <row r="1531" spans="1:22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100.68</v>
      </c>
      <c r="P1531">
        <f t="shared" si="185"/>
        <v>135.66999999999999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42052.628703703704</v>
      </c>
      <c r="T1531" s="11">
        <f t="shared" si="189"/>
        <v>42082.587037037039</v>
      </c>
      <c r="U1531">
        <f t="shared" si="190"/>
        <v>4</v>
      </c>
      <c r="V1531">
        <f t="shared" si="191"/>
        <v>4</v>
      </c>
    </row>
    <row r="1532" spans="1:22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134.83000000000001</v>
      </c>
      <c r="P1532">
        <f t="shared" si="185"/>
        <v>53.99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42275.76730324074</v>
      </c>
      <c r="T1532" s="11">
        <f t="shared" si="189"/>
        <v>42300.76730324074</v>
      </c>
      <c r="U1532">
        <f t="shared" si="190"/>
        <v>4</v>
      </c>
      <c r="V1532">
        <f t="shared" si="191"/>
        <v>4</v>
      </c>
    </row>
    <row r="1533" spans="1:22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175.96</v>
      </c>
      <c r="P1533">
        <f t="shared" si="185"/>
        <v>56.64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41941.802384259259</v>
      </c>
      <c r="T1533" s="11">
        <f t="shared" si="189"/>
        <v>41974.125</v>
      </c>
      <c r="U1533">
        <f t="shared" si="190"/>
        <v>5</v>
      </c>
      <c r="V1533">
        <f t="shared" si="191"/>
        <v>5</v>
      </c>
    </row>
    <row r="1534" spans="1:22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484.02</v>
      </c>
      <c r="P1534">
        <f t="shared" si="185"/>
        <v>82.32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42391.475289351853</v>
      </c>
      <c r="T1534" s="11">
        <f t="shared" si="189"/>
        <v>42415.625</v>
      </c>
      <c r="U1534">
        <f t="shared" si="190"/>
        <v>3</v>
      </c>
      <c r="V1534">
        <f t="shared" si="191"/>
        <v>3</v>
      </c>
    </row>
    <row r="1535" spans="1:22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145.13999999999999</v>
      </c>
      <c r="P1535">
        <f t="shared" si="185"/>
        <v>88.26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42443.00204861111</v>
      </c>
      <c r="T1535" s="11">
        <f t="shared" si="189"/>
        <v>42492.165972222225</v>
      </c>
      <c r="U1535">
        <f t="shared" si="190"/>
        <v>7</v>
      </c>
      <c r="V1535">
        <f t="shared" si="191"/>
        <v>7</v>
      </c>
    </row>
    <row r="1536" spans="1:22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417.73</v>
      </c>
      <c r="P1536">
        <f t="shared" si="185"/>
        <v>84.91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42221.674328703702</v>
      </c>
      <c r="T1536" s="11">
        <f t="shared" si="189"/>
        <v>42251.674328703702</v>
      </c>
      <c r="U1536">
        <f t="shared" si="190"/>
        <v>4</v>
      </c>
      <c r="V1536">
        <f t="shared" si="191"/>
        <v>4</v>
      </c>
    </row>
    <row r="1537" spans="1:22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132.43</v>
      </c>
      <c r="P1537">
        <f t="shared" si="185"/>
        <v>48.15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42484.829062500001</v>
      </c>
      <c r="T1537" s="11">
        <f t="shared" si="189"/>
        <v>42513.916666666672</v>
      </c>
      <c r="U1537">
        <f t="shared" si="190"/>
        <v>4</v>
      </c>
      <c r="V1537">
        <f t="shared" si="191"/>
        <v>4</v>
      </c>
    </row>
    <row r="1538" spans="1:22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250.31</v>
      </c>
      <c r="P1538">
        <f t="shared" si="185"/>
        <v>66.02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42213.802199074074</v>
      </c>
      <c r="T1538" s="11">
        <f t="shared" si="189"/>
        <v>42243.802199074074</v>
      </c>
      <c r="U1538">
        <f t="shared" si="190"/>
        <v>4</v>
      </c>
      <c r="V1538">
        <f t="shared" si="191"/>
        <v>4</v>
      </c>
    </row>
    <row r="1539" spans="1:22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ROUND(SUM((E1539/D1539)*100),2)</f>
        <v>179.9</v>
      </c>
      <c r="P1539">
        <f t="shared" ref="P1539:P1602" si="193">ROUND(AVERAGE(E1539/L1539),2)</f>
        <v>96.38</v>
      </c>
      <c r="Q1539" t="str">
        <f t="shared" ref="Q1539:Q1602" si="194">LEFT(N1539,SEARCH("/",N1539)-1)</f>
        <v>photography</v>
      </c>
      <c r="R1539" t="str">
        <f t="shared" ref="R1539:R1602" si="195">RIGHT(N1539,LEN(N1539)-SEARCH("/",N1539))</f>
        <v>photobooks</v>
      </c>
      <c r="S1539" s="11">
        <f t="shared" ref="S1539:S1602" si="196">(J1539/86400)+DATE(1970,1,1)</f>
        <v>42552.315127314811</v>
      </c>
      <c r="T1539" s="11">
        <f t="shared" ref="T1539:T1602" si="197">(I1539/86400)+DATE(1970,1,1)</f>
        <v>42588.75</v>
      </c>
      <c r="U1539">
        <f t="shared" ref="U1539:U1602" si="198">ROUND(((T1539-S1539)/7),0)</f>
        <v>5</v>
      </c>
      <c r="V1539">
        <f t="shared" ref="V1539:V1602" si="199">U1539</f>
        <v>5</v>
      </c>
    </row>
    <row r="1540" spans="1:22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102.63</v>
      </c>
      <c r="P1540">
        <f t="shared" si="193"/>
        <v>156.16999999999999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41981.782060185185</v>
      </c>
      <c r="T1540" s="11">
        <f t="shared" si="197"/>
        <v>42026.782060185185</v>
      </c>
      <c r="U1540">
        <f t="shared" si="198"/>
        <v>6</v>
      </c>
      <c r="V1540">
        <f t="shared" si="199"/>
        <v>6</v>
      </c>
    </row>
    <row r="1541" spans="1:22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135.99</v>
      </c>
      <c r="P1541">
        <f t="shared" si="193"/>
        <v>95.76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42705.91920138889</v>
      </c>
      <c r="T1541" s="11">
        <f t="shared" si="197"/>
        <v>42738.91920138889</v>
      </c>
      <c r="U1541">
        <f t="shared" si="198"/>
        <v>5</v>
      </c>
      <c r="V1541">
        <f t="shared" si="199"/>
        <v>5</v>
      </c>
    </row>
    <row r="1542" spans="1:22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117.87</v>
      </c>
      <c r="P1542">
        <f t="shared" si="193"/>
        <v>180.41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41939.00712962963</v>
      </c>
      <c r="T1542" s="11">
        <f t="shared" si="197"/>
        <v>41969.052083333328</v>
      </c>
      <c r="U1542">
        <f t="shared" si="198"/>
        <v>4</v>
      </c>
      <c r="V1542">
        <f t="shared" si="199"/>
        <v>4</v>
      </c>
    </row>
    <row r="1543" spans="1:22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0.03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U1543">
        <f t="shared" si="198"/>
        <v>4</v>
      </c>
      <c r="V1543">
        <f t="shared" si="199"/>
        <v>4</v>
      </c>
    </row>
    <row r="1544" spans="1:22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U1544">
        <f t="shared" si="198"/>
        <v>2</v>
      </c>
      <c r="V1544">
        <f t="shared" si="199"/>
        <v>2</v>
      </c>
    </row>
    <row r="1545" spans="1:22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0.44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U1545">
        <f t="shared" si="198"/>
        <v>4</v>
      </c>
      <c r="V1545">
        <f t="shared" si="199"/>
        <v>4</v>
      </c>
    </row>
    <row r="1546" spans="1:22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U1546">
        <f t="shared" si="198"/>
        <v>6</v>
      </c>
      <c r="V1546">
        <f t="shared" si="199"/>
        <v>6</v>
      </c>
    </row>
    <row r="1547" spans="1:22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0.03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U1547">
        <f t="shared" si="198"/>
        <v>5</v>
      </c>
      <c r="V1547">
        <f t="shared" si="199"/>
        <v>5</v>
      </c>
    </row>
    <row r="1548" spans="1:22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28.9</v>
      </c>
      <c r="P1548">
        <f t="shared" si="193"/>
        <v>26.27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U1548">
        <f t="shared" si="198"/>
        <v>9</v>
      </c>
      <c r="V1548">
        <f t="shared" si="199"/>
        <v>9</v>
      </c>
    </row>
    <row r="1549" spans="1:22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U1549">
        <f t="shared" si="198"/>
        <v>1</v>
      </c>
      <c r="V1549">
        <f t="shared" si="199"/>
        <v>1</v>
      </c>
    </row>
    <row r="1550" spans="1:22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8.57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42316.923842592594</v>
      </c>
      <c r="U1550">
        <f t="shared" si="198"/>
        <v>4</v>
      </c>
      <c r="V1550">
        <f t="shared" si="199"/>
        <v>4</v>
      </c>
    </row>
    <row r="1551" spans="1:22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28.33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U1551">
        <f t="shared" si="198"/>
        <v>4</v>
      </c>
      <c r="V1551">
        <f t="shared" si="199"/>
        <v>4</v>
      </c>
    </row>
    <row r="1552" spans="1:22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13.47</v>
      </c>
      <c r="P1552">
        <f t="shared" si="193"/>
        <v>14.43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U1552">
        <f t="shared" si="198"/>
        <v>4</v>
      </c>
      <c r="V1552">
        <f t="shared" si="199"/>
        <v>4</v>
      </c>
    </row>
    <row r="1553" spans="1:22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U1553">
        <f t="shared" si="198"/>
        <v>4</v>
      </c>
      <c r="V1553">
        <f t="shared" si="199"/>
        <v>4</v>
      </c>
    </row>
    <row r="1554" spans="1:22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49.19</v>
      </c>
      <c r="P1554">
        <f t="shared" si="193"/>
        <v>132.19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U1554">
        <f t="shared" si="198"/>
        <v>3</v>
      </c>
      <c r="V1554">
        <f t="shared" si="199"/>
        <v>3</v>
      </c>
    </row>
    <row r="1555" spans="1:22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U1555">
        <f t="shared" si="198"/>
        <v>4</v>
      </c>
      <c r="V1555">
        <f t="shared" si="199"/>
        <v>4</v>
      </c>
    </row>
    <row r="1556" spans="1:22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U1556">
        <f t="shared" si="198"/>
        <v>4</v>
      </c>
      <c r="V1556">
        <f t="shared" si="199"/>
        <v>4</v>
      </c>
    </row>
    <row r="1557" spans="1:22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U1557">
        <f t="shared" si="198"/>
        <v>3</v>
      </c>
      <c r="V1557">
        <f t="shared" si="199"/>
        <v>3</v>
      </c>
    </row>
    <row r="1558" spans="1:22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45.13</v>
      </c>
      <c r="P1558">
        <f t="shared" si="193"/>
        <v>56.42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U1558">
        <f t="shared" si="198"/>
        <v>4</v>
      </c>
      <c r="V1558">
        <f t="shared" si="199"/>
        <v>4</v>
      </c>
    </row>
    <row r="1559" spans="1:22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U1559">
        <f t="shared" si="198"/>
        <v>4</v>
      </c>
      <c r="V1559">
        <f t="shared" si="199"/>
        <v>4</v>
      </c>
    </row>
    <row r="1560" spans="1:22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4.67</v>
      </c>
      <c r="P1560">
        <f t="shared" si="193"/>
        <v>11.67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U1560">
        <f t="shared" si="198"/>
        <v>8</v>
      </c>
      <c r="V1560">
        <f t="shared" si="199"/>
        <v>8</v>
      </c>
    </row>
    <row r="1561" spans="1:22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0.33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42108.053229166668</v>
      </c>
      <c r="T1561" s="11">
        <f t="shared" si="197"/>
        <v>42123.053229166668</v>
      </c>
      <c r="U1561">
        <f t="shared" si="198"/>
        <v>2</v>
      </c>
      <c r="V1561">
        <f t="shared" si="199"/>
        <v>2</v>
      </c>
    </row>
    <row r="1562" spans="1:22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3.76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U1562">
        <f t="shared" si="198"/>
        <v>3</v>
      </c>
      <c r="V1562">
        <f t="shared" si="199"/>
        <v>3</v>
      </c>
    </row>
    <row r="1563" spans="1:22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0.67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41585.083368055552</v>
      </c>
      <c r="U1563">
        <f t="shared" si="198"/>
        <v>4</v>
      </c>
      <c r="V1563">
        <f t="shared" si="199"/>
        <v>4</v>
      </c>
    </row>
    <row r="1564" spans="1:22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U1564">
        <f t="shared" si="198"/>
        <v>10</v>
      </c>
      <c r="V1564">
        <f t="shared" si="199"/>
        <v>10</v>
      </c>
    </row>
    <row r="1565" spans="1:22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1.42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U1565">
        <f t="shared" si="198"/>
        <v>9</v>
      </c>
      <c r="V1565">
        <f t="shared" si="199"/>
        <v>9</v>
      </c>
    </row>
    <row r="1566" spans="1:22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0.1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U1566">
        <f t="shared" si="198"/>
        <v>4</v>
      </c>
      <c r="V1566">
        <f t="shared" si="199"/>
        <v>4</v>
      </c>
    </row>
    <row r="1567" spans="1:22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2.5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U1567">
        <f t="shared" si="198"/>
        <v>4</v>
      </c>
      <c r="V1567">
        <f t="shared" si="199"/>
        <v>4</v>
      </c>
    </row>
    <row r="1568" spans="1:22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21.25</v>
      </c>
      <c r="P1568">
        <f t="shared" si="193"/>
        <v>108.05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U1568">
        <f t="shared" si="198"/>
        <v>4</v>
      </c>
      <c r="V1568">
        <f t="shared" si="199"/>
        <v>4</v>
      </c>
    </row>
    <row r="1569" spans="1:22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4.12</v>
      </c>
      <c r="P1569">
        <f t="shared" si="193"/>
        <v>26.92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41671.93686342593</v>
      </c>
      <c r="T1569" s="11">
        <f t="shared" si="197"/>
        <v>41687</v>
      </c>
      <c r="U1569">
        <f t="shared" si="198"/>
        <v>2</v>
      </c>
      <c r="V1569">
        <f t="shared" si="199"/>
        <v>2</v>
      </c>
    </row>
    <row r="1570" spans="1:22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13.64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U1570">
        <f t="shared" si="198"/>
        <v>5</v>
      </c>
      <c r="V1570">
        <f t="shared" si="199"/>
        <v>5</v>
      </c>
    </row>
    <row r="1571" spans="1:22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U1571">
        <f t="shared" si="198"/>
        <v>4</v>
      </c>
      <c r="V1571">
        <f t="shared" si="199"/>
        <v>4</v>
      </c>
    </row>
    <row r="1572" spans="1:22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41.4</v>
      </c>
      <c r="P1572">
        <f t="shared" si="193"/>
        <v>47.77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U1572">
        <f t="shared" si="198"/>
        <v>4</v>
      </c>
      <c r="V1572">
        <f t="shared" si="199"/>
        <v>4</v>
      </c>
    </row>
    <row r="1573" spans="1:22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0.66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42144.769479166665</v>
      </c>
      <c r="T1573" s="11">
        <f t="shared" si="197"/>
        <v>42174.769479166665</v>
      </c>
      <c r="U1573">
        <f t="shared" si="198"/>
        <v>4</v>
      </c>
      <c r="V1573">
        <f t="shared" si="199"/>
        <v>4</v>
      </c>
    </row>
    <row r="1574" spans="1:22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41.67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U1574">
        <f t="shared" si="198"/>
        <v>4</v>
      </c>
      <c r="V1574">
        <f t="shared" si="199"/>
        <v>4</v>
      </c>
    </row>
    <row r="1575" spans="1:22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2.48</v>
      </c>
      <c r="P1575">
        <f t="shared" si="193"/>
        <v>74.33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U1575">
        <f t="shared" si="198"/>
        <v>6</v>
      </c>
      <c r="V1575">
        <f t="shared" si="199"/>
        <v>6</v>
      </c>
    </row>
    <row r="1576" spans="1:22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5.0599999999999996</v>
      </c>
      <c r="P1576">
        <f t="shared" si="193"/>
        <v>84.33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U1576">
        <f t="shared" si="198"/>
        <v>5</v>
      </c>
      <c r="V1576">
        <f t="shared" si="199"/>
        <v>5</v>
      </c>
    </row>
    <row r="1577" spans="1:22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22.91</v>
      </c>
      <c r="P1577">
        <f t="shared" si="193"/>
        <v>65.459999999999994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41799.524259259255</v>
      </c>
      <c r="T1577" s="11">
        <f t="shared" si="197"/>
        <v>41829.524259259255</v>
      </c>
      <c r="U1577">
        <f t="shared" si="198"/>
        <v>4</v>
      </c>
      <c r="V1577">
        <f t="shared" si="199"/>
        <v>4</v>
      </c>
    </row>
    <row r="1578" spans="1:22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U1578">
        <f t="shared" si="198"/>
        <v>6</v>
      </c>
      <c r="V1578">
        <f t="shared" si="199"/>
        <v>6</v>
      </c>
    </row>
    <row r="1579" spans="1:22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0.55000000000000004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41054.847777777773</v>
      </c>
      <c r="T1579" s="11">
        <f t="shared" si="197"/>
        <v>41114.847777777773</v>
      </c>
      <c r="U1579">
        <f t="shared" si="198"/>
        <v>9</v>
      </c>
      <c r="V1579">
        <f t="shared" si="199"/>
        <v>9</v>
      </c>
    </row>
    <row r="1580" spans="1:22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10.81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U1580">
        <f t="shared" si="198"/>
        <v>3</v>
      </c>
      <c r="V1580">
        <f t="shared" si="199"/>
        <v>3</v>
      </c>
    </row>
    <row r="1581" spans="1:22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0.84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U1581">
        <f t="shared" si="198"/>
        <v>5</v>
      </c>
      <c r="V1581">
        <f t="shared" si="199"/>
        <v>5</v>
      </c>
    </row>
    <row r="1582" spans="1:22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40990.050069444442</v>
      </c>
      <c r="T1582" s="11">
        <f t="shared" si="197"/>
        <v>41050.050069444442</v>
      </c>
      <c r="U1582">
        <f t="shared" si="198"/>
        <v>9</v>
      </c>
      <c r="V1582">
        <f t="shared" si="199"/>
        <v>9</v>
      </c>
    </row>
    <row r="1583" spans="1:22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0.5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U1583">
        <f t="shared" si="198"/>
        <v>5</v>
      </c>
      <c r="V1583">
        <f t="shared" si="199"/>
        <v>5</v>
      </c>
    </row>
    <row r="1584" spans="1:22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9.3000000000000007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U1584">
        <f t="shared" si="198"/>
        <v>8</v>
      </c>
      <c r="V1584">
        <f t="shared" si="199"/>
        <v>8</v>
      </c>
    </row>
    <row r="1585" spans="1:22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0.08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U1585">
        <f t="shared" si="198"/>
        <v>4</v>
      </c>
      <c r="V1585">
        <f t="shared" si="199"/>
        <v>4</v>
      </c>
    </row>
    <row r="1586" spans="1:22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U1586">
        <f t="shared" si="198"/>
        <v>1</v>
      </c>
      <c r="V1586">
        <f t="shared" si="199"/>
        <v>1</v>
      </c>
    </row>
    <row r="1587" spans="1:22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131.66999999999999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U1587">
        <f t="shared" si="198"/>
        <v>3</v>
      </c>
      <c r="V1587">
        <f t="shared" si="199"/>
        <v>3</v>
      </c>
    </row>
    <row r="1588" spans="1:22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42069.104421296295</v>
      </c>
      <c r="T1588" s="11">
        <f t="shared" si="197"/>
        <v>42099.062754629631</v>
      </c>
      <c r="U1588">
        <f t="shared" si="198"/>
        <v>4</v>
      </c>
      <c r="V1588">
        <f t="shared" si="199"/>
        <v>4</v>
      </c>
    </row>
    <row r="1589" spans="1:22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0.01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U1589">
        <f t="shared" si="198"/>
        <v>4</v>
      </c>
      <c r="V1589">
        <f t="shared" si="199"/>
        <v>4</v>
      </c>
    </row>
    <row r="1590" spans="1:22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U1590">
        <f t="shared" si="198"/>
        <v>4</v>
      </c>
      <c r="V1590">
        <f t="shared" si="199"/>
        <v>4</v>
      </c>
    </row>
    <row r="1591" spans="1:22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U1591">
        <f t="shared" si="198"/>
        <v>4</v>
      </c>
      <c r="V1591">
        <f t="shared" si="199"/>
        <v>4</v>
      </c>
    </row>
    <row r="1592" spans="1:22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1.7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U1592">
        <f t="shared" si="198"/>
        <v>4</v>
      </c>
      <c r="V1592">
        <f t="shared" si="199"/>
        <v>4</v>
      </c>
    </row>
    <row r="1593" spans="1:22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29.23</v>
      </c>
      <c r="P1593">
        <f t="shared" si="193"/>
        <v>44.48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U1593">
        <f t="shared" si="198"/>
        <v>4</v>
      </c>
      <c r="V1593">
        <f t="shared" si="199"/>
        <v>4</v>
      </c>
    </row>
    <row r="1594" spans="1:22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U1594">
        <f t="shared" si="198"/>
        <v>6</v>
      </c>
      <c r="V1594">
        <f t="shared" si="199"/>
        <v>6</v>
      </c>
    </row>
    <row r="1595" spans="1:22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0.01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U1595">
        <f t="shared" si="198"/>
        <v>4</v>
      </c>
      <c r="V1595">
        <f t="shared" si="199"/>
        <v>4</v>
      </c>
    </row>
    <row r="1596" spans="1:22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20.5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42505.681250000001</v>
      </c>
      <c r="U1596">
        <f t="shared" si="198"/>
        <v>9</v>
      </c>
      <c r="V1596">
        <f t="shared" si="199"/>
        <v>9</v>
      </c>
    </row>
    <row r="1597" spans="1:22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0.28000000000000003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41808.842361111107</v>
      </c>
      <c r="U1597">
        <f t="shared" si="198"/>
        <v>4</v>
      </c>
      <c r="V1597">
        <f t="shared" si="199"/>
        <v>4</v>
      </c>
    </row>
    <row r="1598" spans="1:22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2.31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U1598">
        <f t="shared" si="198"/>
        <v>6</v>
      </c>
      <c r="V1598">
        <f t="shared" si="199"/>
        <v>6</v>
      </c>
    </row>
    <row r="1599" spans="1:22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U1599">
        <f t="shared" si="198"/>
        <v>4</v>
      </c>
      <c r="V1599">
        <f t="shared" si="199"/>
        <v>4</v>
      </c>
    </row>
    <row r="1600" spans="1:22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0.13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U1600">
        <f t="shared" si="198"/>
        <v>9</v>
      </c>
      <c r="V1600">
        <f t="shared" si="199"/>
        <v>9</v>
      </c>
    </row>
    <row r="1601" spans="1:22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U1601">
        <f t="shared" si="198"/>
        <v>4</v>
      </c>
      <c r="V1601">
        <f t="shared" si="199"/>
        <v>4</v>
      </c>
    </row>
    <row r="1602" spans="1:22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7.34</v>
      </c>
      <c r="P1602">
        <f t="shared" si="193"/>
        <v>40.78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41791.057314814811</v>
      </c>
      <c r="T1602" s="11">
        <f t="shared" si="197"/>
        <v>41835.21597222222</v>
      </c>
      <c r="U1602">
        <f t="shared" si="198"/>
        <v>6</v>
      </c>
      <c r="V1602">
        <f t="shared" si="199"/>
        <v>6</v>
      </c>
    </row>
    <row r="1603" spans="1:22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ROUND(SUM((E1603/D1603)*100),2)</f>
        <v>108.25</v>
      </c>
      <c r="P1603">
        <f t="shared" ref="P1603:P1666" si="201">ROUND(AVERAGE(E1603/L1603),2)</f>
        <v>48.33</v>
      </c>
      <c r="Q1603" t="str">
        <f t="shared" ref="Q1603:Q1666" si="202">LEFT(N1603,SEARCH("/",N1603)-1)</f>
        <v>music</v>
      </c>
      <c r="R1603" t="str">
        <f t="shared" ref="R1603:R1666" si="203">RIGHT(N1603,LEN(N1603)-SEARCH("/",N1603))</f>
        <v>rock</v>
      </c>
      <c r="S1603" s="11">
        <f t="shared" ref="S1603:S1666" si="204">(J1603/86400)+DATE(1970,1,1)</f>
        <v>40638.092974537038</v>
      </c>
      <c r="T1603" s="11">
        <f t="shared" ref="T1603:T1666" si="205">(I1603/86400)+DATE(1970,1,1)</f>
        <v>40668.092974537038</v>
      </c>
      <c r="U1603">
        <f t="shared" ref="U1603:U1666" si="206">ROUND(((T1603-S1603)/7),0)</f>
        <v>4</v>
      </c>
      <c r="V1603">
        <f t="shared" ref="V1603:V1666" si="207">U1603</f>
        <v>4</v>
      </c>
    </row>
    <row r="1604" spans="1:22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100.17</v>
      </c>
      <c r="P1604">
        <f t="shared" si="201"/>
        <v>46.95</v>
      </c>
      <c r="Q1604" t="str">
        <f t="shared" si="202"/>
        <v>music</v>
      </c>
      <c r="R1604" t="str">
        <f t="shared" si="203"/>
        <v>rock</v>
      </c>
      <c r="S1604" s="11">
        <f t="shared" si="204"/>
        <v>40788.297650462962</v>
      </c>
      <c r="T1604" s="11">
        <f t="shared" si="205"/>
        <v>40830.958333333336</v>
      </c>
      <c r="U1604">
        <f t="shared" si="206"/>
        <v>6</v>
      </c>
      <c r="V1604">
        <f t="shared" si="207"/>
        <v>6</v>
      </c>
    </row>
    <row r="1605" spans="1:22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100.03</v>
      </c>
      <c r="P1605">
        <f t="shared" si="201"/>
        <v>66.69</v>
      </c>
      <c r="Q1605" t="str">
        <f t="shared" si="202"/>
        <v>music</v>
      </c>
      <c r="R1605" t="str">
        <f t="shared" si="203"/>
        <v>rock</v>
      </c>
      <c r="S1605" s="11">
        <f t="shared" si="204"/>
        <v>40876.169664351852</v>
      </c>
      <c r="T1605" s="11">
        <f t="shared" si="205"/>
        <v>40936.169664351852</v>
      </c>
      <c r="U1605">
        <f t="shared" si="206"/>
        <v>9</v>
      </c>
      <c r="V1605">
        <f t="shared" si="207"/>
        <v>9</v>
      </c>
    </row>
    <row r="1606" spans="1:22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122.11</v>
      </c>
      <c r="P1606">
        <f t="shared" si="201"/>
        <v>48.84</v>
      </c>
      <c r="Q1606" t="str">
        <f t="shared" si="202"/>
        <v>music</v>
      </c>
      <c r="R1606" t="str">
        <f t="shared" si="203"/>
        <v>rock</v>
      </c>
      <c r="S1606" s="11">
        <f t="shared" si="204"/>
        <v>40945.845312500001</v>
      </c>
      <c r="T1606" s="11">
        <f t="shared" si="205"/>
        <v>40985.803645833337</v>
      </c>
      <c r="U1606">
        <f t="shared" si="206"/>
        <v>6</v>
      </c>
      <c r="V1606">
        <f t="shared" si="207"/>
        <v>6</v>
      </c>
    </row>
    <row r="1607" spans="1:22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100.69</v>
      </c>
      <c r="P1607">
        <f t="shared" si="201"/>
        <v>137.31</v>
      </c>
      <c r="Q1607" t="str">
        <f t="shared" si="202"/>
        <v>music</v>
      </c>
      <c r="R1607" t="str">
        <f t="shared" si="203"/>
        <v>rock</v>
      </c>
      <c r="S1607" s="11">
        <f t="shared" si="204"/>
        <v>40747.012881944444</v>
      </c>
      <c r="T1607" s="11">
        <f t="shared" si="205"/>
        <v>40756.291666666664</v>
      </c>
      <c r="U1607">
        <f t="shared" si="206"/>
        <v>1</v>
      </c>
      <c r="V1607">
        <f t="shared" si="207"/>
        <v>1</v>
      </c>
    </row>
    <row r="1608" spans="1:22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</v>
      </c>
      <c r="P1608">
        <f t="shared" si="201"/>
        <v>87.83</v>
      </c>
      <c r="Q1608" t="str">
        <f t="shared" si="202"/>
        <v>music</v>
      </c>
      <c r="R1608" t="str">
        <f t="shared" si="203"/>
        <v>rock</v>
      </c>
      <c r="S1608" s="11">
        <f t="shared" si="204"/>
        <v>40536.111550925925</v>
      </c>
      <c r="T1608" s="11">
        <f t="shared" si="205"/>
        <v>40626.069884259261</v>
      </c>
      <c r="U1608">
        <f t="shared" si="206"/>
        <v>13</v>
      </c>
      <c r="V1608">
        <f t="shared" si="207"/>
        <v>13</v>
      </c>
    </row>
    <row r="1609" spans="1:22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145.11000000000001</v>
      </c>
      <c r="P1609">
        <f t="shared" si="201"/>
        <v>70.790000000000006</v>
      </c>
      <c r="Q1609" t="str">
        <f t="shared" si="202"/>
        <v>music</v>
      </c>
      <c r="R1609" t="str">
        <f t="shared" si="203"/>
        <v>rock</v>
      </c>
      <c r="S1609" s="11">
        <f t="shared" si="204"/>
        <v>41053.80846064815</v>
      </c>
      <c r="T1609" s="11">
        <f t="shared" si="205"/>
        <v>41074.80846064815</v>
      </c>
      <c r="U1609">
        <f t="shared" si="206"/>
        <v>3</v>
      </c>
      <c r="V1609">
        <f t="shared" si="207"/>
        <v>3</v>
      </c>
    </row>
    <row r="1610" spans="1:22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101.25</v>
      </c>
      <c r="P1610">
        <f t="shared" si="201"/>
        <v>52.83</v>
      </c>
      <c r="Q1610" t="str">
        <f t="shared" si="202"/>
        <v>music</v>
      </c>
      <c r="R1610" t="str">
        <f t="shared" si="203"/>
        <v>rock</v>
      </c>
      <c r="S1610" s="11">
        <f t="shared" si="204"/>
        <v>41607.83085648148</v>
      </c>
      <c r="T1610" s="11">
        <f t="shared" si="205"/>
        <v>41640.226388888885</v>
      </c>
      <c r="U1610">
        <f t="shared" si="206"/>
        <v>5</v>
      </c>
      <c r="V1610">
        <f t="shared" si="207"/>
        <v>5</v>
      </c>
    </row>
    <row r="1611" spans="1:22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118.33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40796.001261574071</v>
      </c>
      <c r="T1611" s="11">
        <f t="shared" si="205"/>
        <v>40849.333333333336</v>
      </c>
      <c r="U1611">
        <f t="shared" si="206"/>
        <v>8</v>
      </c>
      <c r="V1611">
        <f t="shared" si="207"/>
        <v>8</v>
      </c>
    </row>
    <row r="1612" spans="1:22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271.85000000000002</v>
      </c>
      <c r="P1612">
        <f t="shared" si="201"/>
        <v>48.54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41228.924884259257</v>
      </c>
      <c r="T1612" s="11">
        <f t="shared" si="205"/>
        <v>41258.924884259257</v>
      </c>
      <c r="U1612">
        <f t="shared" si="206"/>
        <v>4</v>
      </c>
      <c r="V1612">
        <f t="shared" si="207"/>
        <v>4</v>
      </c>
    </row>
    <row r="1613" spans="1:22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125.13</v>
      </c>
      <c r="P1613">
        <f t="shared" si="201"/>
        <v>37.07</v>
      </c>
      <c r="Q1613" t="str">
        <f t="shared" si="202"/>
        <v>music</v>
      </c>
      <c r="R1613" t="str">
        <f t="shared" si="203"/>
        <v>rock</v>
      </c>
      <c r="S1613" s="11">
        <f t="shared" si="204"/>
        <v>41409.00037037037</v>
      </c>
      <c r="T1613" s="11">
        <f t="shared" si="205"/>
        <v>41430.00037037037</v>
      </c>
      <c r="U1613">
        <f t="shared" si="206"/>
        <v>3</v>
      </c>
      <c r="V1613">
        <f t="shared" si="207"/>
        <v>3</v>
      </c>
    </row>
    <row r="1614" spans="1:22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41246.874814814815</v>
      </c>
      <c r="T1614" s="11">
        <f t="shared" si="205"/>
        <v>41276.874814814815</v>
      </c>
      <c r="U1614">
        <f t="shared" si="206"/>
        <v>4</v>
      </c>
      <c r="V1614">
        <f t="shared" si="207"/>
        <v>4</v>
      </c>
    </row>
    <row r="1615" spans="1:22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101.5</v>
      </c>
      <c r="P1615">
        <f t="shared" si="201"/>
        <v>39.04</v>
      </c>
      <c r="Q1615" t="str">
        <f t="shared" si="202"/>
        <v>music</v>
      </c>
      <c r="R1615" t="str">
        <f t="shared" si="203"/>
        <v>rock</v>
      </c>
      <c r="S1615" s="11">
        <f t="shared" si="204"/>
        <v>41082.069467592592</v>
      </c>
      <c r="T1615" s="11">
        <f t="shared" si="205"/>
        <v>41112.069467592592</v>
      </c>
      <c r="U1615">
        <f t="shared" si="206"/>
        <v>4</v>
      </c>
      <c r="V1615">
        <f t="shared" si="207"/>
        <v>4</v>
      </c>
    </row>
    <row r="1616" spans="1:22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102.7</v>
      </c>
      <c r="P1616">
        <f t="shared" si="201"/>
        <v>66.69</v>
      </c>
      <c r="Q1616" t="str">
        <f t="shared" si="202"/>
        <v>music</v>
      </c>
      <c r="R1616" t="str">
        <f t="shared" si="203"/>
        <v>rock</v>
      </c>
      <c r="S1616" s="11">
        <f t="shared" si="204"/>
        <v>41794.981122685189</v>
      </c>
      <c r="T1616" s="11">
        <f t="shared" si="205"/>
        <v>41854.708333333336</v>
      </c>
      <c r="U1616">
        <f t="shared" si="206"/>
        <v>9</v>
      </c>
      <c r="V1616">
        <f t="shared" si="207"/>
        <v>9</v>
      </c>
    </row>
    <row r="1617" spans="1:22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114.13</v>
      </c>
      <c r="P1617">
        <f t="shared" si="201"/>
        <v>67.13</v>
      </c>
      <c r="Q1617" t="str">
        <f t="shared" si="202"/>
        <v>music</v>
      </c>
      <c r="R1617" t="str">
        <f t="shared" si="203"/>
        <v>rock</v>
      </c>
      <c r="S1617" s="11">
        <f t="shared" si="204"/>
        <v>40845.050879629627</v>
      </c>
      <c r="T1617" s="11">
        <f t="shared" si="205"/>
        <v>40890.092546296299</v>
      </c>
      <c r="U1617">
        <f t="shared" si="206"/>
        <v>6</v>
      </c>
      <c r="V1617">
        <f t="shared" si="207"/>
        <v>6</v>
      </c>
    </row>
    <row r="1618" spans="1:22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104.2</v>
      </c>
      <c r="P1618">
        <f t="shared" si="201"/>
        <v>66.37</v>
      </c>
      <c r="Q1618" t="str">
        <f t="shared" si="202"/>
        <v>music</v>
      </c>
      <c r="R1618" t="str">
        <f t="shared" si="203"/>
        <v>rock</v>
      </c>
      <c r="S1618" s="11">
        <f t="shared" si="204"/>
        <v>41194.715520833335</v>
      </c>
      <c r="T1618" s="11">
        <f t="shared" si="205"/>
        <v>41235.916666666664</v>
      </c>
      <c r="U1618">
        <f t="shared" si="206"/>
        <v>6</v>
      </c>
      <c r="V1618">
        <f t="shared" si="207"/>
        <v>6</v>
      </c>
    </row>
    <row r="1619" spans="1:22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145.86000000000001</v>
      </c>
      <c r="P1619">
        <f t="shared" si="201"/>
        <v>64.62</v>
      </c>
      <c r="Q1619" t="str">
        <f t="shared" si="202"/>
        <v>music</v>
      </c>
      <c r="R1619" t="str">
        <f t="shared" si="203"/>
        <v>rock</v>
      </c>
      <c r="S1619" s="11">
        <f t="shared" si="204"/>
        <v>41546.664212962962</v>
      </c>
      <c r="T1619" s="11">
        <f t="shared" si="205"/>
        <v>41579.791666666664</v>
      </c>
      <c r="U1619">
        <f t="shared" si="206"/>
        <v>5</v>
      </c>
      <c r="V1619">
        <f t="shared" si="207"/>
        <v>5</v>
      </c>
    </row>
    <row r="1620" spans="1:22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105.07</v>
      </c>
      <c r="P1620">
        <f t="shared" si="201"/>
        <v>58.37</v>
      </c>
      <c r="Q1620" t="str">
        <f t="shared" si="202"/>
        <v>music</v>
      </c>
      <c r="R1620" t="str">
        <f t="shared" si="203"/>
        <v>rock</v>
      </c>
      <c r="S1620" s="11">
        <f t="shared" si="204"/>
        <v>41301.654340277775</v>
      </c>
      <c r="T1620" s="11">
        <f t="shared" si="205"/>
        <v>41341.654340277775</v>
      </c>
      <c r="U1620">
        <f t="shared" si="206"/>
        <v>6</v>
      </c>
      <c r="V1620">
        <f t="shared" si="207"/>
        <v>6</v>
      </c>
    </row>
    <row r="1621" spans="1:22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133.33000000000001</v>
      </c>
      <c r="P1621">
        <f t="shared" si="201"/>
        <v>86.96</v>
      </c>
      <c r="Q1621" t="str">
        <f t="shared" si="202"/>
        <v>music</v>
      </c>
      <c r="R1621" t="str">
        <f t="shared" si="203"/>
        <v>rock</v>
      </c>
      <c r="S1621" s="11">
        <f t="shared" si="204"/>
        <v>41876.186180555553</v>
      </c>
      <c r="T1621" s="11">
        <f t="shared" si="205"/>
        <v>41897.186180555553</v>
      </c>
      <c r="U1621">
        <f t="shared" si="206"/>
        <v>3</v>
      </c>
      <c r="V1621">
        <f t="shared" si="207"/>
        <v>3</v>
      </c>
    </row>
    <row r="1622" spans="1:22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>
        <f t="shared" si="201"/>
        <v>66.47</v>
      </c>
      <c r="Q1622" t="str">
        <f t="shared" si="202"/>
        <v>music</v>
      </c>
      <c r="R1622" t="str">
        <f t="shared" si="203"/>
        <v>rock</v>
      </c>
      <c r="S1622" s="11">
        <f t="shared" si="204"/>
        <v>41321.339583333334</v>
      </c>
      <c r="T1622" s="11">
        <f t="shared" si="205"/>
        <v>41328.339583333334</v>
      </c>
      <c r="U1622">
        <f t="shared" si="206"/>
        <v>1</v>
      </c>
      <c r="V1622">
        <f t="shared" si="207"/>
        <v>1</v>
      </c>
    </row>
    <row r="1623" spans="1:22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121.2</v>
      </c>
      <c r="P1623">
        <f t="shared" si="201"/>
        <v>163.78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41003.60665509259</v>
      </c>
      <c r="T1623" s="11">
        <f t="shared" si="205"/>
        <v>41057.165972222225</v>
      </c>
      <c r="U1623">
        <f t="shared" si="206"/>
        <v>8</v>
      </c>
      <c r="V1623">
        <f t="shared" si="207"/>
        <v>8</v>
      </c>
    </row>
    <row r="1624" spans="1:22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101.72</v>
      </c>
      <c r="P1624">
        <f t="shared" si="201"/>
        <v>107.98</v>
      </c>
      <c r="Q1624" t="str">
        <f t="shared" si="202"/>
        <v>music</v>
      </c>
      <c r="R1624" t="str">
        <f t="shared" si="203"/>
        <v>rock</v>
      </c>
      <c r="S1624" s="11">
        <f t="shared" si="204"/>
        <v>41950.294837962967</v>
      </c>
      <c r="T1624" s="11">
        <f t="shared" si="205"/>
        <v>41990.332638888889</v>
      </c>
      <c r="U1624">
        <f t="shared" si="206"/>
        <v>6</v>
      </c>
      <c r="V1624">
        <f t="shared" si="207"/>
        <v>6</v>
      </c>
    </row>
    <row r="1625" spans="1:22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101.07</v>
      </c>
      <c r="P1625">
        <f t="shared" si="201"/>
        <v>42.11</v>
      </c>
      <c r="Q1625" t="str">
        <f t="shared" si="202"/>
        <v>music</v>
      </c>
      <c r="R1625" t="str">
        <f t="shared" si="203"/>
        <v>rock</v>
      </c>
      <c r="S1625" s="11">
        <f t="shared" si="204"/>
        <v>41453.688530092593</v>
      </c>
      <c r="T1625" s="11">
        <f t="shared" si="205"/>
        <v>41513.688530092593</v>
      </c>
      <c r="U1625">
        <f t="shared" si="206"/>
        <v>9</v>
      </c>
      <c r="V1625">
        <f t="shared" si="207"/>
        <v>9</v>
      </c>
    </row>
    <row r="1626" spans="1:22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41243.367303240739</v>
      </c>
      <c r="T1626" s="11">
        <f t="shared" si="205"/>
        <v>41283.367303240739</v>
      </c>
      <c r="U1626">
        <f t="shared" si="206"/>
        <v>6</v>
      </c>
      <c r="V1626">
        <f t="shared" si="207"/>
        <v>6</v>
      </c>
    </row>
    <row r="1627" spans="1:22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155.33000000000001</v>
      </c>
      <c r="P1627">
        <f t="shared" si="201"/>
        <v>112.02</v>
      </c>
      <c r="Q1627" t="str">
        <f t="shared" si="202"/>
        <v>music</v>
      </c>
      <c r="R1627" t="str">
        <f t="shared" si="203"/>
        <v>rock</v>
      </c>
      <c r="S1627" s="11">
        <f t="shared" si="204"/>
        <v>41135.699687500004</v>
      </c>
      <c r="T1627" s="11">
        <f t="shared" si="205"/>
        <v>41163.699687500004</v>
      </c>
      <c r="U1627">
        <f t="shared" si="206"/>
        <v>4</v>
      </c>
      <c r="V1627">
        <f t="shared" si="207"/>
        <v>4</v>
      </c>
    </row>
    <row r="1628" spans="1:22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101.19</v>
      </c>
      <c r="P1628">
        <f t="shared" si="201"/>
        <v>74.95</v>
      </c>
      <c r="Q1628" t="str">
        <f t="shared" si="202"/>
        <v>music</v>
      </c>
      <c r="R1628" t="str">
        <f t="shared" si="203"/>
        <v>rock</v>
      </c>
      <c r="S1628" s="11">
        <f t="shared" si="204"/>
        <v>41579.847997685181</v>
      </c>
      <c r="T1628" s="11">
        <f t="shared" si="205"/>
        <v>41609.889664351853</v>
      </c>
      <c r="U1628">
        <f t="shared" si="206"/>
        <v>4</v>
      </c>
      <c r="V1628">
        <f t="shared" si="207"/>
        <v>4</v>
      </c>
    </row>
    <row r="1629" spans="1:22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61.58</v>
      </c>
      <c r="Q1629" t="str">
        <f t="shared" si="202"/>
        <v>music</v>
      </c>
      <c r="R1629" t="str">
        <f t="shared" si="203"/>
        <v>rock</v>
      </c>
      <c r="S1629" s="11">
        <f t="shared" si="204"/>
        <v>41205.707048611112</v>
      </c>
      <c r="T1629" s="11">
        <f t="shared" si="205"/>
        <v>41239.207638888889</v>
      </c>
      <c r="U1629">
        <f t="shared" si="206"/>
        <v>5</v>
      </c>
      <c r="V1629">
        <f t="shared" si="207"/>
        <v>5</v>
      </c>
    </row>
    <row r="1630" spans="1:22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100.93</v>
      </c>
      <c r="P1630">
        <f t="shared" si="201"/>
        <v>45.88</v>
      </c>
      <c r="Q1630" t="str">
        <f t="shared" si="202"/>
        <v>music</v>
      </c>
      <c r="R1630" t="str">
        <f t="shared" si="203"/>
        <v>rock</v>
      </c>
      <c r="S1630" s="11">
        <f t="shared" si="204"/>
        <v>41774.737060185187</v>
      </c>
      <c r="T1630" s="11">
        <f t="shared" si="205"/>
        <v>41807.737060185187</v>
      </c>
      <c r="U1630">
        <f t="shared" si="206"/>
        <v>5</v>
      </c>
      <c r="V1630">
        <f t="shared" si="207"/>
        <v>5</v>
      </c>
    </row>
    <row r="1631" spans="1:22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103.67</v>
      </c>
      <c r="P1631">
        <f t="shared" si="201"/>
        <v>75.849999999999994</v>
      </c>
      <c r="Q1631" t="str">
        <f t="shared" si="202"/>
        <v>music</v>
      </c>
      <c r="R1631" t="str">
        <f t="shared" si="203"/>
        <v>rock</v>
      </c>
      <c r="S1631" s="11">
        <f t="shared" si="204"/>
        <v>41645.867280092592</v>
      </c>
      <c r="T1631" s="11">
        <f t="shared" si="205"/>
        <v>41690.867280092592</v>
      </c>
      <c r="U1631">
        <f t="shared" si="206"/>
        <v>6</v>
      </c>
      <c r="V1631">
        <f t="shared" si="207"/>
        <v>6</v>
      </c>
    </row>
    <row r="1632" spans="1:22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265.25</v>
      </c>
      <c r="P1632">
        <f t="shared" si="201"/>
        <v>84.21</v>
      </c>
      <c r="Q1632" t="str">
        <f t="shared" si="202"/>
        <v>music</v>
      </c>
      <c r="R1632" t="str">
        <f t="shared" si="203"/>
        <v>rock</v>
      </c>
      <c r="S1632" s="11">
        <f t="shared" si="204"/>
        <v>40939.837673611109</v>
      </c>
      <c r="T1632" s="11">
        <f t="shared" si="205"/>
        <v>40970.290972222225</v>
      </c>
      <c r="U1632">
        <f t="shared" si="206"/>
        <v>4</v>
      </c>
      <c r="V1632">
        <f t="shared" si="207"/>
        <v>4</v>
      </c>
    </row>
    <row r="1633" spans="1:22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155.91</v>
      </c>
      <c r="P1633">
        <f t="shared" si="201"/>
        <v>117.23</v>
      </c>
      <c r="Q1633" t="str">
        <f t="shared" si="202"/>
        <v>music</v>
      </c>
      <c r="R1633" t="str">
        <f t="shared" si="203"/>
        <v>rock</v>
      </c>
      <c r="S1633" s="11">
        <f t="shared" si="204"/>
        <v>41164.859502314815</v>
      </c>
      <c r="T1633" s="11">
        <f t="shared" si="205"/>
        <v>41194.859502314815</v>
      </c>
      <c r="U1633">
        <f t="shared" si="206"/>
        <v>4</v>
      </c>
      <c r="V1633">
        <f t="shared" si="207"/>
        <v>4</v>
      </c>
    </row>
    <row r="1634" spans="1:22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101.63</v>
      </c>
      <c r="P1634">
        <f t="shared" si="201"/>
        <v>86.49</v>
      </c>
      <c r="Q1634" t="str">
        <f t="shared" si="202"/>
        <v>music</v>
      </c>
      <c r="R1634" t="str">
        <f t="shared" si="203"/>
        <v>rock</v>
      </c>
      <c r="S1634" s="11">
        <f t="shared" si="204"/>
        <v>40750.340902777782</v>
      </c>
      <c r="T1634" s="11">
        <f t="shared" si="205"/>
        <v>40810.340902777782</v>
      </c>
      <c r="U1634">
        <f t="shared" si="206"/>
        <v>9</v>
      </c>
      <c r="V1634">
        <f t="shared" si="207"/>
        <v>9</v>
      </c>
    </row>
    <row r="1635" spans="1:22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172.41</v>
      </c>
      <c r="Q1635" t="str">
        <f t="shared" si="202"/>
        <v>music</v>
      </c>
      <c r="R1635" t="str">
        <f t="shared" si="203"/>
        <v>rock</v>
      </c>
      <c r="S1635" s="11">
        <f t="shared" si="204"/>
        <v>40896.883750000001</v>
      </c>
      <c r="T1635" s="11">
        <f t="shared" si="205"/>
        <v>40924.208333333336</v>
      </c>
      <c r="U1635">
        <f t="shared" si="206"/>
        <v>4</v>
      </c>
      <c r="V1635">
        <f t="shared" si="207"/>
        <v>4</v>
      </c>
    </row>
    <row r="1636" spans="1:22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100.5</v>
      </c>
      <c r="P1636">
        <f t="shared" si="201"/>
        <v>62.81</v>
      </c>
      <c r="Q1636" t="str">
        <f t="shared" si="202"/>
        <v>music</v>
      </c>
      <c r="R1636" t="str">
        <f t="shared" si="203"/>
        <v>rock</v>
      </c>
      <c r="S1636" s="11">
        <f t="shared" si="204"/>
        <v>40658.189826388887</v>
      </c>
      <c r="T1636" s="11">
        <f t="shared" si="205"/>
        <v>40696.249305555553</v>
      </c>
      <c r="U1636">
        <f t="shared" si="206"/>
        <v>5</v>
      </c>
      <c r="V1636">
        <f t="shared" si="207"/>
        <v>5</v>
      </c>
    </row>
    <row r="1637" spans="1:22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125.3</v>
      </c>
      <c r="P1637">
        <f t="shared" si="201"/>
        <v>67.73</v>
      </c>
      <c r="Q1637" t="str">
        <f t="shared" si="202"/>
        <v>music</v>
      </c>
      <c r="R1637" t="str">
        <f t="shared" si="203"/>
        <v>rock</v>
      </c>
      <c r="S1637" s="11">
        <f t="shared" si="204"/>
        <v>42502.868761574078</v>
      </c>
      <c r="T1637" s="11">
        <f t="shared" si="205"/>
        <v>42562.868761574078</v>
      </c>
      <c r="U1637">
        <f t="shared" si="206"/>
        <v>9</v>
      </c>
      <c r="V1637">
        <f t="shared" si="207"/>
        <v>9</v>
      </c>
    </row>
    <row r="1638" spans="1:22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103.56</v>
      </c>
      <c r="P1638">
        <f t="shared" si="201"/>
        <v>53.56</v>
      </c>
      <c r="Q1638" t="str">
        <f t="shared" si="202"/>
        <v>music</v>
      </c>
      <c r="R1638" t="str">
        <f t="shared" si="203"/>
        <v>rock</v>
      </c>
      <c r="S1638" s="11">
        <f t="shared" si="204"/>
        <v>40663.08666666667</v>
      </c>
      <c r="T1638" s="11">
        <f t="shared" si="205"/>
        <v>40706.166666666664</v>
      </c>
      <c r="U1638">
        <f t="shared" si="206"/>
        <v>6</v>
      </c>
      <c r="V1638">
        <f t="shared" si="207"/>
        <v>6</v>
      </c>
    </row>
    <row r="1639" spans="1:22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103.8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40122.751620370371</v>
      </c>
      <c r="T1639" s="11">
        <f t="shared" si="205"/>
        <v>40178.985416666663</v>
      </c>
      <c r="U1639">
        <f t="shared" si="206"/>
        <v>8</v>
      </c>
      <c r="V1639">
        <f t="shared" si="207"/>
        <v>8</v>
      </c>
    </row>
    <row r="1640" spans="1:22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38.89</v>
      </c>
      <c r="Q1640" t="str">
        <f t="shared" si="202"/>
        <v>music</v>
      </c>
      <c r="R1640" t="str">
        <f t="shared" si="203"/>
        <v>rock</v>
      </c>
      <c r="S1640" s="11">
        <f t="shared" si="204"/>
        <v>41288.68712962963</v>
      </c>
      <c r="T1640" s="11">
        <f t="shared" si="205"/>
        <v>41333.892361111109</v>
      </c>
      <c r="U1640">
        <f t="shared" si="206"/>
        <v>6</v>
      </c>
      <c r="V1640">
        <f t="shared" si="207"/>
        <v>6</v>
      </c>
    </row>
    <row r="1641" spans="1:22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94.74</v>
      </c>
      <c r="Q1641" t="str">
        <f t="shared" si="202"/>
        <v>music</v>
      </c>
      <c r="R1641" t="str">
        <f t="shared" si="203"/>
        <v>rock</v>
      </c>
      <c r="S1641" s="11">
        <f t="shared" si="204"/>
        <v>40941.652372685188</v>
      </c>
      <c r="T1641" s="11">
        <f t="shared" si="205"/>
        <v>40971.652372685188</v>
      </c>
      <c r="U1641">
        <f t="shared" si="206"/>
        <v>4</v>
      </c>
      <c r="V1641">
        <f t="shared" si="207"/>
        <v>4</v>
      </c>
    </row>
    <row r="1642" spans="1:22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169.86</v>
      </c>
      <c r="P1642">
        <f t="shared" si="201"/>
        <v>39.97</v>
      </c>
      <c r="Q1642" t="str">
        <f t="shared" si="202"/>
        <v>music</v>
      </c>
      <c r="R1642" t="str">
        <f t="shared" si="203"/>
        <v>rock</v>
      </c>
      <c r="S1642" s="11">
        <f t="shared" si="204"/>
        <v>40379.23096064815</v>
      </c>
      <c r="T1642" s="11">
        <f t="shared" si="205"/>
        <v>40393.082638888889</v>
      </c>
      <c r="U1642">
        <f t="shared" si="206"/>
        <v>2</v>
      </c>
      <c r="V1642">
        <f t="shared" si="207"/>
        <v>2</v>
      </c>
    </row>
    <row r="1643" spans="1:22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101.4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41962.596574074079</v>
      </c>
      <c r="T1643" s="11">
        <f t="shared" si="205"/>
        <v>41992.596574074079</v>
      </c>
      <c r="U1643">
        <f t="shared" si="206"/>
        <v>4</v>
      </c>
      <c r="V1643">
        <f t="shared" si="207"/>
        <v>4</v>
      </c>
    </row>
    <row r="1644" spans="1:22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42.86</v>
      </c>
      <c r="Q1644" t="str">
        <f t="shared" si="202"/>
        <v>music</v>
      </c>
      <c r="R1644" t="str">
        <f t="shared" si="203"/>
        <v>pop</v>
      </c>
      <c r="S1644" s="11">
        <f t="shared" si="204"/>
        <v>40688.024618055555</v>
      </c>
      <c r="T1644" s="11">
        <f t="shared" si="205"/>
        <v>40708.024618055555</v>
      </c>
      <c r="U1644">
        <f t="shared" si="206"/>
        <v>3</v>
      </c>
      <c r="V1644">
        <f t="shared" si="207"/>
        <v>3</v>
      </c>
    </row>
    <row r="1645" spans="1:22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124.7</v>
      </c>
      <c r="P1645">
        <f t="shared" si="201"/>
        <v>168.51</v>
      </c>
      <c r="Q1645" t="str">
        <f t="shared" si="202"/>
        <v>music</v>
      </c>
      <c r="R1645" t="str">
        <f t="shared" si="203"/>
        <v>pop</v>
      </c>
      <c r="S1645" s="11">
        <f t="shared" si="204"/>
        <v>41146.824212962965</v>
      </c>
      <c r="T1645" s="11">
        <f t="shared" si="205"/>
        <v>41176.824212962965</v>
      </c>
      <c r="U1645">
        <f t="shared" si="206"/>
        <v>4</v>
      </c>
      <c r="V1645">
        <f t="shared" si="207"/>
        <v>4</v>
      </c>
    </row>
    <row r="1646" spans="1:22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109.5</v>
      </c>
      <c r="P1646">
        <f t="shared" si="201"/>
        <v>85.55</v>
      </c>
      <c r="Q1646" t="str">
        <f t="shared" si="202"/>
        <v>music</v>
      </c>
      <c r="R1646" t="str">
        <f t="shared" si="203"/>
        <v>pop</v>
      </c>
      <c r="S1646" s="11">
        <f t="shared" si="204"/>
        <v>41175.05972222222</v>
      </c>
      <c r="T1646" s="11">
        <f t="shared" si="205"/>
        <v>41235.101388888885</v>
      </c>
      <c r="U1646">
        <f t="shared" si="206"/>
        <v>9</v>
      </c>
      <c r="V1646">
        <f t="shared" si="207"/>
        <v>9</v>
      </c>
    </row>
    <row r="1647" spans="1:22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110.8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41521.617361111115</v>
      </c>
      <c r="T1647" s="11">
        <f t="shared" si="205"/>
        <v>41535.617361111115</v>
      </c>
      <c r="U1647">
        <f t="shared" si="206"/>
        <v>2</v>
      </c>
      <c r="V1647">
        <f t="shared" si="207"/>
        <v>2</v>
      </c>
    </row>
    <row r="1648" spans="1:22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110.2</v>
      </c>
      <c r="P1648">
        <f t="shared" si="201"/>
        <v>26.55</v>
      </c>
      <c r="Q1648" t="str">
        <f t="shared" si="202"/>
        <v>music</v>
      </c>
      <c r="R1648" t="str">
        <f t="shared" si="203"/>
        <v>pop</v>
      </c>
      <c r="S1648" s="11">
        <f t="shared" si="204"/>
        <v>41833.450266203705</v>
      </c>
      <c r="T1648" s="11">
        <f t="shared" si="205"/>
        <v>41865.757638888885</v>
      </c>
      <c r="U1648">
        <f t="shared" si="206"/>
        <v>5</v>
      </c>
      <c r="V1648">
        <f t="shared" si="207"/>
        <v>5</v>
      </c>
    </row>
    <row r="1649" spans="1:22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104.72</v>
      </c>
      <c r="P1649">
        <f t="shared" si="201"/>
        <v>113.83</v>
      </c>
      <c r="Q1649" t="str">
        <f t="shared" si="202"/>
        <v>music</v>
      </c>
      <c r="R1649" t="str">
        <f t="shared" si="203"/>
        <v>pop</v>
      </c>
      <c r="S1649" s="11">
        <f t="shared" si="204"/>
        <v>41039.409456018519</v>
      </c>
      <c r="T1649" s="11">
        <f t="shared" si="205"/>
        <v>41069.409456018519</v>
      </c>
      <c r="U1649">
        <f t="shared" si="206"/>
        <v>4</v>
      </c>
      <c r="V1649">
        <f t="shared" si="207"/>
        <v>4</v>
      </c>
    </row>
    <row r="1650" spans="1:22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125.26</v>
      </c>
      <c r="P1650">
        <f t="shared" si="201"/>
        <v>32.01</v>
      </c>
      <c r="Q1650" t="str">
        <f t="shared" si="202"/>
        <v>music</v>
      </c>
      <c r="R1650" t="str">
        <f t="shared" si="203"/>
        <v>pop</v>
      </c>
      <c r="S1650" s="11">
        <f t="shared" si="204"/>
        <v>40592.704652777778</v>
      </c>
      <c r="T1650" s="11">
        <f t="shared" si="205"/>
        <v>40622.662986111114</v>
      </c>
      <c r="U1650">
        <f t="shared" si="206"/>
        <v>4</v>
      </c>
      <c r="V1650">
        <f t="shared" si="207"/>
        <v>4</v>
      </c>
    </row>
    <row r="1651" spans="1:22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100.59</v>
      </c>
      <c r="P1651">
        <f t="shared" si="201"/>
        <v>47.19</v>
      </c>
      <c r="Q1651" t="str">
        <f t="shared" si="202"/>
        <v>music</v>
      </c>
      <c r="R1651" t="str">
        <f t="shared" si="203"/>
        <v>pop</v>
      </c>
      <c r="S1651" s="11">
        <f t="shared" si="204"/>
        <v>41737.684664351851</v>
      </c>
      <c r="T1651" s="11">
        <f t="shared" si="205"/>
        <v>41782.684664351851</v>
      </c>
      <c r="U1651">
        <f t="shared" si="206"/>
        <v>6</v>
      </c>
      <c r="V1651">
        <f t="shared" si="207"/>
        <v>6</v>
      </c>
    </row>
    <row r="1652" spans="1:22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141.55000000000001</v>
      </c>
      <c r="P1652">
        <f t="shared" si="201"/>
        <v>88.47</v>
      </c>
      <c r="Q1652" t="str">
        <f t="shared" si="202"/>
        <v>music</v>
      </c>
      <c r="R1652" t="str">
        <f t="shared" si="203"/>
        <v>pop</v>
      </c>
      <c r="S1652" s="11">
        <f t="shared" si="204"/>
        <v>41526.435613425929</v>
      </c>
      <c r="T1652" s="11">
        <f t="shared" si="205"/>
        <v>41556.435613425929</v>
      </c>
      <c r="U1652">
        <f t="shared" si="206"/>
        <v>4</v>
      </c>
      <c r="V1652">
        <f t="shared" si="207"/>
        <v>4</v>
      </c>
    </row>
    <row r="1653" spans="1:22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100.75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40625.900694444441</v>
      </c>
      <c r="T1653" s="11">
        <f t="shared" si="205"/>
        <v>40659.290972222225</v>
      </c>
      <c r="U1653">
        <f t="shared" si="206"/>
        <v>5</v>
      </c>
      <c r="V1653">
        <f t="shared" si="207"/>
        <v>5</v>
      </c>
    </row>
    <row r="1654" spans="1:22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100.67</v>
      </c>
      <c r="P1654">
        <f t="shared" si="201"/>
        <v>64.709999999999994</v>
      </c>
      <c r="Q1654" t="str">
        <f t="shared" si="202"/>
        <v>music</v>
      </c>
      <c r="R1654" t="str">
        <f t="shared" si="203"/>
        <v>pop</v>
      </c>
      <c r="S1654" s="11">
        <f t="shared" si="204"/>
        <v>41572.492974537039</v>
      </c>
      <c r="T1654" s="11">
        <f t="shared" si="205"/>
        <v>41602.534641203703</v>
      </c>
      <c r="U1654">
        <f t="shared" si="206"/>
        <v>4</v>
      </c>
      <c r="V1654">
        <f t="shared" si="207"/>
        <v>4</v>
      </c>
    </row>
    <row r="1655" spans="1:22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174.23</v>
      </c>
      <c r="P1655">
        <f t="shared" si="201"/>
        <v>51.85</v>
      </c>
      <c r="Q1655" t="str">
        <f t="shared" si="202"/>
        <v>music</v>
      </c>
      <c r="R1655" t="str">
        <f t="shared" si="203"/>
        <v>pop</v>
      </c>
      <c r="S1655" s="11">
        <f t="shared" si="204"/>
        <v>40626.834444444445</v>
      </c>
      <c r="T1655" s="11">
        <f t="shared" si="205"/>
        <v>40657.834444444445</v>
      </c>
      <c r="U1655">
        <f t="shared" si="206"/>
        <v>4</v>
      </c>
      <c r="V1655">
        <f t="shared" si="207"/>
        <v>4</v>
      </c>
    </row>
    <row r="1656" spans="1:22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119.91</v>
      </c>
      <c r="P1656">
        <f t="shared" si="201"/>
        <v>38.79</v>
      </c>
      <c r="Q1656" t="str">
        <f t="shared" si="202"/>
        <v>music</v>
      </c>
      <c r="R1656" t="str">
        <f t="shared" si="203"/>
        <v>pop</v>
      </c>
      <c r="S1656" s="11">
        <f t="shared" si="204"/>
        <v>40987.890740740739</v>
      </c>
      <c r="T1656" s="11">
        <f t="shared" si="205"/>
        <v>41017.890740740739</v>
      </c>
      <c r="U1656">
        <f t="shared" si="206"/>
        <v>4</v>
      </c>
      <c r="V1656">
        <f t="shared" si="207"/>
        <v>4</v>
      </c>
    </row>
    <row r="1657" spans="1:22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142.87</v>
      </c>
      <c r="P1657">
        <f t="shared" si="201"/>
        <v>44.65</v>
      </c>
      <c r="Q1657" t="str">
        <f t="shared" si="202"/>
        <v>music</v>
      </c>
      <c r="R1657" t="str">
        <f t="shared" si="203"/>
        <v>pop</v>
      </c>
      <c r="S1657" s="11">
        <f t="shared" si="204"/>
        <v>40974.791898148149</v>
      </c>
      <c r="T1657" s="11">
        <f t="shared" si="205"/>
        <v>41004.750231481477</v>
      </c>
      <c r="U1657">
        <f t="shared" si="206"/>
        <v>4</v>
      </c>
      <c r="V1657">
        <f t="shared" si="207"/>
        <v>4</v>
      </c>
    </row>
    <row r="1658" spans="1:22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100.33</v>
      </c>
      <c r="P1658">
        <f t="shared" si="201"/>
        <v>156.77000000000001</v>
      </c>
      <c r="Q1658" t="str">
        <f t="shared" si="202"/>
        <v>music</v>
      </c>
      <c r="R1658" t="str">
        <f t="shared" si="203"/>
        <v>pop</v>
      </c>
      <c r="S1658" s="11">
        <f t="shared" si="204"/>
        <v>41226.928842592592</v>
      </c>
      <c r="T1658" s="11">
        <f t="shared" si="205"/>
        <v>41256.928842592592</v>
      </c>
      <c r="U1658">
        <f t="shared" si="206"/>
        <v>4</v>
      </c>
      <c r="V1658">
        <f t="shared" si="207"/>
        <v>4</v>
      </c>
    </row>
    <row r="1659" spans="1:22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104.93</v>
      </c>
      <c r="P1659">
        <f t="shared" si="201"/>
        <v>118.7</v>
      </c>
      <c r="Q1659" t="str">
        <f t="shared" si="202"/>
        <v>music</v>
      </c>
      <c r="R1659" t="str">
        <f t="shared" si="203"/>
        <v>pop</v>
      </c>
      <c r="S1659" s="11">
        <f t="shared" si="204"/>
        <v>41023.782037037039</v>
      </c>
      <c r="T1659" s="11">
        <f t="shared" si="205"/>
        <v>41053.782037037039</v>
      </c>
      <c r="U1659">
        <f t="shared" si="206"/>
        <v>4</v>
      </c>
      <c r="V1659">
        <f t="shared" si="207"/>
        <v>4</v>
      </c>
    </row>
    <row r="1660" spans="1:22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132.22999999999999</v>
      </c>
      <c r="P1660">
        <f t="shared" si="201"/>
        <v>74.150000000000006</v>
      </c>
      <c r="Q1660" t="str">
        <f t="shared" si="202"/>
        <v>music</v>
      </c>
      <c r="R1660" t="str">
        <f t="shared" si="203"/>
        <v>pop</v>
      </c>
      <c r="S1660" s="11">
        <f t="shared" si="204"/>
        <v>41223.22184027778</v>
      </c>
      <c r="T1660" s="11">
        <f t="shared" si="205"/>
        <v>41261.597222222219</v>
      </c>
      <c r="U1660">
        <f t="shared" si="206"/>
        <v>5</v>
      </c>
      <c r="V1660">
        <f t="shared" si="207"/>
        <v>5</v>
      </c>
    </row>
    <row r="1661" spans="1:22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112.8</v>
      </c>
      <c r="P1661">
        <f t="shared" si="201"/>
        <v>12.53</v>
      </c>
      <c r="Q1661" t="str">
        <f t="shared" si="202"/>
        <v>music</v>
      </c>
      <c r="R1661" t="str">
        <f t="shared" si="203"/>
        <v>pop</v>
      </c>
      <c r="S1661" s="11">
        <f t="shared" si="204"/>
        <v>41596.913437499999</v>
      </c>
      <c r="T1661" s="11">
        <f t="shared" si="205"/>
        <v>41625.5</v>
      </c>
      <c r="U1661">
        <f t="shared" si="206"/>
        <v>4</v>
      </c>
      <c r="V1661">
        <f t="shared" si="207"/>
        <v>4</v>
      </c>
    </row>
    <row r="1662" spans="1:22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1253.75</v>
      </c>
      <c r="P1662">
        <f t="shared" si="201"/>
        <v>27.86</v>
      </c>
      <c r="Q1662" t="str">
        <f t="shared" si="202"/>
        <v>music</v>
      </c>
      <c r="R1662" t="str">
        <f t="shared" si="203"/>
        <v>pop</v>
      </c>
      <c r="S1662" s="11">
        <f t="shared" si="204"/>
        <v>42459.693865740745</v>
      </c>
      <c r="T1662" s="11">
        <f t="shared" si="205"/>
        <v>42490.915972222225</v>
      </c>
      <c r="U1662">
        <f t="shared" si="206"/>
        <v>4</v>
      </c>
      <c r="V1662">
        <f t="shared" si="207"/>
        <v>4</v>
      </c>
    </row>
    <row r="1663" spans="1:22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102.51</v>
      </c>
      <c r="P1663">
        <f t="shared" si="201"/>
        <v>80.180000000000007</v>
      </c>
      <c r="Q1663" t="str">
        <f t="shared" si="202"/>
        <v>music</v>
      </c>
      <c r="R1663" t="str">
        <f t="shared" si="203"/>
        <v>pop</v>
      </c>
      <c r="S1663" s="11">
        <f t="shared" si="204"/>
        <v>42343.998043981483</v>
      </c>
      <c r="T1663" s="11">
        <f t="shared" si="205"/>
        <v>42386.875</v>
      </c>
      <c r="U1663">
        <f t="shared" si="206"/>
        <v>6</v>
      </c>
      <c r="V1663">
        <f t="shared" si="207"/>
        <v>6</v>
      </c>
    </row>
    <row r="1664" spans="1:22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102.64</v>
      </c>
      <c r="P1664">
        <f t="shared" si="201"/>
        <v>132.44</v>
      </c>
      <c r="Q1664" t="str">
        <f t="shared" si="202"/>
        <v>music</v>
      </c>
      <c r="R1664" t="str">
        <f t="shared" si="203"/>
        <v>pop</v>
      </c>
      <c r="S1664" s="11">
        <f t="shared" si="204"/>
        <v>40848.198333333334</v>
      </c>
      <c r="T1664" s="11">
        <f t="shared" si="205"/>
        <v>40908.239999999998</v>
      </c>
      <c r="U1664">
        <f t="shared" si="206"/>
        <v>9</v>
      </c>
      <c r="V1664">
        <f t="shared" si="207"/>
        <v>9</v>
      </c>
    </row>
    <row r="1665" spans="1:22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42006.02207175926</v>
      </c>
      <c r="T1665" s="11">
        <f t="shared" si="205"/>
        <v>42036.02207175926</v>
      </c>
      <c r="U1665">
        <f t="shared" si="206"/>
        <v>4</v>
      </c>
      <c r="V1665">
        <f t="shared" si="207"/>
        <v>4</v>
      </c>
    </row>
    <row r="1666" spans="1:22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122.41</v>
      </c>
      <c r="P1666">
        <f t="shared" si="201"/>
        <v>34.380000000000003</v>
      </c>
      <c r="Q1666" t="str">
        <f t="shared" si="202"/>
        <v>music</v>
      </c>
      <c r="R1666" t="str">
        <f t="shared" si="203"/>
        <v>pop</v>
      </c>
      <c r="S1666" s="11">
        <f t="shared" si="204"/>
        <v>40939.761782407411</v>
      </c>
      <c r="T1666" s="11">
        <f t="shared" si="205"/>
        <v>40984.165972222225</v>
      </c>
      <c r="U1666">
        <f t="shared" si="206"/>
        <v>6</v>
      </c>
      <c r="V1666">
        <f t="shared" si="207"/>
        <v>6</v>
      </c>
    </row>
    <row r="1667" spans="1:22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>ROUND(SUM((E1667/D1667)*100),2)</f>
        <v>119.46</v>
      </c>
      <c r="P1667">
        <f t="shared" ref="P1667:P1730" si="209">ROUND(AVERAGE(E1667/L1667),2)</f>
        <v>44.96</v>
      </c>
      <c r="Q1667" t="str">
        <f t="shared" ref="Q1667:Q1730" si="210">LEFT(N1667,SEARCH("/",N1667)-1)</f>
        <v>music</v>
      </c>
      <c r="R1667" t="str">
        <f t="shared" ref="R1667:R1730" si="211">RIGHT(N1667,LEN(N1667)-SEARCH("/",N1667))</f>
        <v>pop</v>
      </c>
      <c r="S1667" s="11">
        <f t="shared" ref="S1667:S1730" si="212">(J1667/86400)+DATE(1970,1,1)</f>
        <v>40564.649456018517</v>
      </c>
      <c r="T1667" s="11">
        <f t="shared" ref="T1667:T1730" si="213">(I1667/86400)+DATE(1970,1,1)</f>
        <v>40596.125</v>
      </c>
      <c r="U1667">
        <f t="shared" ref="U1667:U1730" si="214">ROUND(((T1667-S1667)/7),0)</f>
        <v>4</v>
      </c>
      <c r="V1667">
        <f t="shared" ref="V1667:V1730" si="215">U1667</f>
        <v>4</v>
      </c>
    </row>
    <row r="1668" spans="1:22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160.88</v>
      </c>
      <c r="P1668">
        <f t="shared" si="209"/>
        <v>41.04</v>
      </c>
      <c r="Q1668" t="str">
        <f t="shared" si="210"/>
        <v>music</v>
      </c>
      <c r="R1668" t="str">
        <f t="shared" si="211"/>
        <v>pop</v>
      </c>
      <c r="S1668" s="11">
        <f t="shared" si="212"/>
        <v>41331.253159722226</v>
      </c>
      <c r="T1668" s="11">
        <f t="shared" si="213"/>
        <v>41361.211493055554</v>
      </c>
      <c r="U1668">
        <f t="shared" si="214"/>
        <v>4</v>
      </c>
      <c r="V1668">
        <f t="shared" si="215"/>
        <v>4</v>
      </c>
    </row>
    <row r="1669" spans="1:22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126.85</v>
      </c>
      <c r="P1669">
        <f t="shared" si="209"/>
        <v>52.6</v>
      </c>
      <c r="Q1669" t="str">
        <f t="shared" si="210"/>
        <v>music</v>
      </c>
      <c r="R1669" t="str">
        <f t="shared" si="211"/>
        <v>pop</v>
      </c>
      <c r="S1669" s="11">
        <f t="shared" si="212"/>
        <v>41682.0705787037</v>
      </c>
      <c r="T1669" s="11">
        <f t="shared" si="213"/>
        <v>41709.290972222225</v>
      </c>
      <c r="U1669">
        <f t="shared" si="214"/>
        <v>4</v>
      </c>
      <c r="V1669">
        <f t="shared" si="215"/>
        <v>4</v>
      </c>
    </row>
    <row r="1670" spans="1:22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102.64</v>
      </c>
      <c r="P1670">
        <f t="shared" si="209"/>
        <v>70.78</v>
      </c>
      <c r="Q1670" t="str">
        <f t="shared" si="210"/>
        <v>music</v>
      </c>
      <c r="R1670" t="str">
        <f t="shared" si="211"/>
        <v>pop</v>
      </c>
      <c r="S1670" s="11">
        <f t="shared" si="212"/>
        <v>40845.149756944447</v>
      </c>
      <c r="T1670" s="11">
        <f t="shared" si="213"/>
        <v>40875.191423611112</v>
      </c>
      <c r="U1670">
        <f t="shared" si="214"/>
        <v>4</v>
      </c>
      <c r="V1670">
        <f t="shared" si="215"/>
        <v>4</v>
      </c>
    </row>
    <row r="1671" spans="1:22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139.75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42461.885138888887</v>
      </c>
      <c r="T1671" s="11">
        <f t="shared" si="213"/>
        <v>42521.885138888887</v>
      </c>
      <c r="U1671">
        <f t="shared" si="214"/>
        <v>9</v>
      </c>
      <c r="V1671">
        <f t="shared" si="215"/>
        <v>9</v>
      </c>
    </row>
    <row r="1672" spans="1:22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102.6</v>
      </c>
      <c r="P1672">
        <f t="shared" si="209"/>
        <v>44.61</v>
      </c>
      <c r="Q1672" t="str">
        <f t="shared" si="210"/>
        <v>music</v>
      </c>
      <c r="R1672" t="str">
        <f t="shared" si="211"/>
        <v>pop</v>
      </c>
      <c r="S1672" s="11">
        <f t="shared" si="212"/>
        <v>40313.930543981478</v>
      </c>
      <c r="T1672" s="11">
        <f t="shared" si="213"/>
        <v>40364.166666666664</v>
      </c>
      <c r="U1672">
        <f t="shared" si="214"/>
        <v>7</v>
      </c>
      <c r="V1672">
        <f t="shared" si="215"/>
        <v>7</v>
      </c>
    </row>
    <row r="1673" spans="1:22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100.67</v>
      </c>
      <c r="P1673">
        <f t="shared" si="209"/>
        <v>26.15</v>
      </c>
      <c r="Q1673" t="str">
        <f t="shared" si="210"/>
        <v>music</v>
      </c>
      <c r="R1673" t="str">
        <f t="shared" si="211"/>
        <v>pop</v>
      </c>
      <c r="S1673" s="11">
        <f t="shared" si="212"/>
        <v>42553.54414351852</v>
      </c>
      <c r="T1673" s="11">
        <f t="shared" si="213"/>
        <v>42583.54414351852</v>
      </c>
      <c r="U1673">
        <f t="shared" si="214"/>
        <v>4</v>
      </c>
      <c r="V1673">
        <f t="shared" si="215"/>
        <v>4</v>
      </c>
    </row>
    <row r="1674" spans="1:22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112.94</v>
      </c>
      <c r="P1674">
        <f t="shared" si="209"/>
        <v>39.18</v>
      </c>
      <c r="Q1674" t="str">
        <f t="shared" si="210"/>
        <v>music</v>
      </c>
      <c r="R1674" t="str">
        <f t="shared" si="211"/>
        <v>pop</v>
      </c>
      <c r="S1674" s="11">
        <f t="shared" si="212"/>
        <v>41034.656597222223</v>
      </c>
      <c r="T1674" s="11">
        <f t="shared" si="213"/>
        <v>41064.656597222223</v>
      </c>
      <c r="U1674">
        <f t="shared" si="214"/>
        <v>4</v>
      </c>
      <c r="V1674">
        <f t="shared" si="215"/>
        <v>4</v>
      </c>
    </row>
    <row r="1675" spans="1:22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128.1</v>
      </c>
      <c r="P1675">
        <f t="shared" si="209"/>
        <v>45.59</v>
      </c>
      <c r="Q1675" t="str">
        <f t="shared" si="210"/>
        <v>music</v>
      </c>
      <c r="R1675" t="str">
        <f t="shared" si="211"/>
        <v>pop</v>
      </c>
      <c r="S1675" s="11">
        <f t="shared" si="212"/>
        <v>42039.878379629634</v>
      </c>
      <c r="T1675" s="11">
        <f t="shared" si="213"/>
        <v>42069.878379629634</v>
      </c>
      <c r="U1675">
        <f t="shared" si="214"/>
        <v>4</v>
      </c>
      <c r="V1675">
        <f t="shared" si="215"/>
        <v>4</v>
      </c>
    </row>
    <row r="1676" spans="1:22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201.7</v>
      </c>
      <c r="P1676">
        <f t="shared" si="209"/>
        <v>89.25</v>
      </c>
      <c r="Q1676" t="str">
        <f t="shared" si="210"/>
        <v>music</v>
      </c>
      <c r="R1676" t="str">
        <f t="shared" si="211"/>
        <v>pop</v>
      </c>
      <c r="S1676" s="11">
        <f t="shared" si="212"/>
        <v>42569.605393518519</v>
      </c>
      <c r="T1676" s="11">
        <f t="shared" si="213"/>
        <v>42600.290972222225</v>
      </c>
      <c r="U1676">
        <f t="shared" si="214"/>
        <v>4</v>
      </c>
      <c r="V1676">
        <f t="shared" si="215"/>
        <v>4</v>
      </c>
    </row>
    <row r="1677" spans="1:22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137.41999999999999</v>
      </c>
      <c r="P1677">
        <f t="shared" si="209"/>
        <v>40.42</v>
      </c>
      <c r="Q1677" t="str">
        <f t="shared" si="210"/>
        <v>music</v>
      </c>
      <c r="R1677" t="str">
        <f t="shared" si="211"/>
        <v>pop</v>
      </c>
      <c r="S1677" s="11">
        <f t="shared" si="212"/>
        <v>40802.733101851853</v>
      </c>
      <c r="T1677" s="11">
        <f t="shared" si="213"/>
        <v>40832.918749999997</v>
      </c>
      <c r="U1677">
        <f t="shared" si="214"/>
        <v>4</v>
      </c>
      <c r="V1677">
        <f t="shared" si="215"/>
        <v>4</v>
      </c>
    </row>
    <row r="1678" spans="1:22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115.33</v>
      </c>
      <c r="P1678">
        <f t="shared" si="209"/>
        <v>82.38</v>
      </c>
      <c r="Q1678" t="str">
        <f t="shared" si="210"/>
        <v>music</v>
      </c>
      <c r="R1678" t="str">
        <f t="shared" si="211"/>
        <v>pop</v>
      </c>
      <c r="S1678" s="11">
        <f t="shared" si="212"/>
        <v>40973.726238425923</v>
      </c>
      <c r="T1678" s="11">
        <f t="shared" si="213"/>
        <v>41020.165972222225</v>
      </c>
      <c r="U1678">
        <f t="shared" si="214"/>
        <v>7</v>
      </c>
      <c r="V1678">
        <f t="shared" si="215"/>
        <v>7</v>
      </c>
    </row>
    <row r="1679" spans="1:22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111.67</v>
      </c>
      <c r="P1679">
        <f t="shared" si="209"/>
        <v>159.52000000000001</v>
      </c>
      <c r="Q1679" t="str">
        <f t="shared" si="210"/>
        <v>music</v>
      </c>
      <c r="R1679" t="str">
        <f t="shared" si="211"/>
        <v>pop</v>
      </c>
      <c r="S1679" s="11">
        <f t="shared" si="212"/>
        <v>42416.407129629632</v>
      </c>
      <c r="T1679" s="11">
        <f t="shared" si="213"/>
        <v>42476.249305555553</v>
      </c>
      <c r="U1679">
        <f t="shared" si="214"/>
        <v>9</v>
      </c>
      <c r="V1679">
        <f t="shared" si="215"/>
        <v>9</v>
      </c>
    </row>
    <row r="1680" spans="1:22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118.4</v>
      </c>
      <c r="P1680">
        <f t="shared" si="209"/>
        <v>36.24</v>
      </c>
      <c r="Q1680" t="str">
        <f t="shared" si="210"/>
        <v>music</v>
      </c>
      <c r="R1680" t="str">
        <f t="shared" si="211"/>
        <v>pop</v>
      </c>
      <c r="S1680" s="11">
        <f t="shared" si="212"/>
        <v>41662.854988425926</v>
      </c>
      <c r="T1680" s="11">
        <f t="shared" si="213"/>
        <v>41676.854988425926</v>
      </c>
      <c r="U1680">
        <f t="shared" si="214"/>
        <v>2</v>
      </c>
      <c r="V1680">
        <f t="shared" si="215"/>
        <v>2</v>
      </c>
    </row>
    <row r="1681" spans="1:22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40723.068807870368</v>
      </c>
      <c r="T1681" s="11">
        <f t="shared" si="213"/>
        <v>40746.068807870368</v>
      </c>
      <c r="U1681">
        <f t="shared" si="214"/>
        <v>3</v>
      </c>
      <c r="V1681">
        <f t="shared" si="215"/>
        <v>3</v>
      </c>
    </row>
    <row r="1682" spans="1:22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117.5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41802.757719907408</v>
      </c>
      <c r="T1682" s="11">
        <f t="shared" si="213"/>
        <v>41832.757719907408</v>
      </c>
      <c r="U1682">
        <f t="shared" si="214"/>
        <v>4</v>
      </c>
      <c r="V1682">
        <f t="shared" si="215"/>
        <v>4</v>
      </c>
    </row>
    <row r="1683" spans="1:22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101.42</v>
      </c>
      <c r="P1683">
        <f t="shared" si="209"/>
        <v>74.58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U1683">
        <f t="shared" si="214"/>
        <v>7</v>
      </c>
      <c r="V1683">
        <f t="shared" si="215"/>
        <v>7</v>
      </c>
    </row>
    <row r="1684" spans="1:22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U1684">
        <f t="shared" si="214"/>
        <v>9</v>
      </c>
      <c r="V1684">
        <f t="shared" si="215"/>
        <v>9</v>
      </c>
    </row>
    <row r="1685" spans="1:22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21.71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U1685">
        <f t="shared" si="214"/>
        <v>3</v>
      </c>
      <c r="V1685">
        <f t="shared" si="215"/>
        <v>3</v>
      </c>
    </row>
    <row r="1686" spans="1:22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109.13</v>
      </c>
      <c r="P1686">
        <f t="shared" si="209"/>
        <v>86.44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U1686">
        <f t="shared" si="214"/>
        <v>4</v>
      </c>
      <c r="V1686">
        <f t="shared" si="215"/>
        <v>4</v>
      </c>
    </row>
    <row r="1687" spans="1:22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102.86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U1687">
        <f t="shared" si="214"/>
        <v>4</v>
      </c>
      <c r="V1687">
        <f t="shared" si="215"/>
        <v>4</v>
      </c>
    </row>
    <row r="1688" spans="1:22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0.36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U1688">
        <f t="shared" si="214"/>
        <v>9</v>
      </c>
      <c r="V1688">
        <f t="shared" si="215"/>
        <v>9</v>
      </c>
    </row>
    <row r="1689" spans="1:22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31.25</v>
      </c>
      <c r="P1689">
        <f t="shared" si="209"/>
        <v>80.13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U1689">
        <f t="shared" si="214"/>
        <v>5</v>
      </c>
      <c r="V1689">
        <f t="shared" si="215"/>
        <v>5</v>
      </c>
    </row>
    <row r="1690" spans="1:22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44.3</v>
      </c>
      <c r="P1690">
        <f t="shared" si="209"/>
        <v>253.14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U1690">
        <f t="shared" si="214"/>
        <v>4</v>
      </c>
      <c r="V1690">
        <f t="shared" si="215"/>
        <v>4</v>
      </c>
    </row>
    <row r="1691" spans="1:22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171.43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U1691">
        <f t="shared" si="214"/>
        <v>4</v>
      </c>
      <c r="V1691">
        <f t="shared" si="215"/>
        <v>4</v>
      </c>
    </row>
    <row r="1692" spans="1:22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25.4</v>
      </c>
      <c r="P1692">
        <f t="shared" si="209"/>
        <v>57.73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U1692">
        <f t="shared" si="214"/>
        <v>4</v>
      </c>
      <c r="V1692">
        <f t="shared" si="215"/>
        <v>4</v>
      </c>
    </row>
    <row r="1693" spans="1:22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33.47</v>
      </c>
      <c r="P1693">
        <f t="shared" si="209"/>
        <v>264.26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42795.701481481483</v>
      </c>
      <c r="T1693" s="11">
        <f t="shared" si="213"/>
        <v>42828.041666666672</v>
      </c>
      <c r="U1693">
        <f t="shared" si="214"/>
        <v>5</v>
      </c>
      <c r="V1693">
        <f t="shared" si="215"/>
        <v>5</v>
      </c>
    </row>
    <row r="1694" spans="1:22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47.8</v>
      </c>
      <c r="P1694">
        <f t="shared" si="209"/>
        <v>159.33000000000001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U1694">
        <f t="shared" si="214"/>
        <v>5</v>
      </c>
      <c r="V1694">
        <f t="shared" si="215"/>
        <v>5</v>
      </c>
    </row>
    <row r="1695" spans="1:22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9.33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U1695">
        <f t="shared" si="214"/>
        <v>4</v>
      </c>
      <c r="V1695">
        <f t="shared" si="215"/>
        <v>4</v>
      </c>
    </row>
    <row r="1696" spans="1:22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0.05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U1696">
        <f t="shared" si="214"/>
        <v>4</v>
      </c>
      <c r="V1696">
        <f t="shared" si="215"/>
        <v>4</v>
      </c>
    </row>
    <row r="1697" spans="1:22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11.71</v>
      </c>
      <c r="P1697">
        <f t="shared" si="209"/>
        <v>61.09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U1697">
        <f t="shared" si="214"/>
        <v>5</v>
      </c>
      <c r="V1697">
        <f t="shared" si="215"/>
        <v>5</v>
      </c>
    </row>
    <row r="1698" spans="1:22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U1698">
        <f t="shared" si="214"/>
        <v>4</v>
      </c>
      <c r="V1698">
        <f t="shared" si="215"/>
        <v>4</v>
      </c>
    </row>
    <row r="1699" spans="1:22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20.21</v>
      </c>
      <c r="P1699">
        <f t="shared" si="209"/>
        <v>114.82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42805.032962962963</v>
      </c>
      <c r="T1699" s="11">
        <f t="shared" si="213"/>
        <v>42834.991296296299</v>
      </c>
      <c r="U1699">
        <f t="shared" si="214"/>
        <v>4</v>
      </c>
      <c r="V1699">
        <f t="shared" si="215"/>
        <v>4</v>
      </c>
    </row>
    <row r="1700" spans="1:22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U1700">
        <f t="shared" si="214"/>
        <v>3</v>
      </c>
      <c r="V1700">
        <f t="shared" si="215"/>
        <v>3</v>
      </c>
    </row>
    <row r="1701" spans="1:22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4.2300000000000004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U1701">
        <f t="shared" si="214"/>
        <v>4</v>
      </c>
      <c r="V1701">
        <f t="shared" si="215"/>
        <v>4</v>
      </c>
    </row>
    <row r="1702" spans="1:22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26.06</v>
      </c>
      <c r="P1702">
        <f t="shared" si="209"/>
        <v>65.97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U1702">
        <f t="shared" si="214"/>
        <v>4</v>
      </c>
      <c r="V1702">
        <f t="shared" si="215"/>
        <v>4</v>
      </c>
    </row>
    <row r="1703" spans="1:22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0.2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U1703">
        <f t="shared" si="214"/>
        <v>4</v>
      </c>
      <c r="V1703">
        <f t="shared" si="215"/>
        <v>4</v>
      </c>
    </row>
    <row r="1704" spans="1:22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0.01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U1704">
        <f t="shared" si="214"/>
        <v>4</v>
      </c>
      <c r="V1704">
        <f t="shared" si="215"/>
        <v>4</v>
      </c>
    </row>
    <row r="1705" spans="1:22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1.02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42187.281678240739</v>
      </c>
      <c r="T1705" s="11">
        <f t="shared" si="213"/>
        <v>42247.281678240739</v>
      </c>
      <c r="U1705">
        <f t="shared" si="214"/>
        <v>9</v>
      </c>
      <c r="V1705">
        <f t="shared" si="215"/>
        <v>9</v>
      </c>
    </row>
    <row r="1706" spans="1:22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65.099999999999994</v>
      </c>
      <c r="P1706">
        <f t="shared" si="209"/>
        <v>118.36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U1706">
        <f t="shared" si="214"/>
        <v>4</v>
      </c>
      <c r="V1706">
        <f t="shared" si="215"/>
        <v>4</v>
      </c>
    </row>
    <row r="1707" spans="1:22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U1707">
        <f t="shared" si="214"/>
        <v>2</v>
      </c>
      <c r="V1707">
        <f t="shared" si="215"/>
        <v>2</v>
      </c>
    </row>
    <row r="1708" spans="1:22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U1708">
        <f t="shared" si="214"/>
        <v>9</v>
      </c>
      <c r="V1708">
        <f t="shared" si="215"/>
        <v>9</v>
      </c>
    </row>
    <row r="1709" spans="1:22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9.74</v>
      </c>
      <c r="P1709">
        <f t="shared" si="209"/>
        <v>54.11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U1709">
        <f t="shared" si="214"/>
        <v>4</v>
      </c>
      <c r="V1709">
        <f t="shared" si="215"/>
        <v>4</v>
      </c>
    </row>
    <row r="1710" spans="1:22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U1710">
        <f t="shared" si="214"/>
        <v>6</v>
      </c>
      <c r="V1710">
        <f t="shared" si="215"/>
        <v>6</v>
      </c>
    </row>
    <row r="1711" spans="1:22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4.8600000000000003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41841.563819444447</v>
      </c>
      <c r="T1711" s="11">
        <f t="shared" si="213"/>
        <v>41882.818749999999</v>
      </c>
      <c r="U1711">
        <f t="shared" si="214"/>
        <v>6</v>
      </c>
      <c r="V1711">
        <f t="shared" si="215"/>
        <v>6</v>
      </c>
    </row>
    <row r="1712" spans="1:22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0.68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42341.591296296298</v>
      </c>
      <c r="T1712" s="11">
        <f t="shared" si="213"/>
        <v>42387.541666666672</v>
      </c>
      <c r="U1712">
        <f t="shared" si="214"/>
        <v>7</v>
      </c>
      <c r="V1712">
        <f t="shared" si="215"/>
        <v>7</v>
      </c>
    </row>
    <row r="1713" spans="1:22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10.5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U1713">
        <f t="shared" si="214"/>
        <v>4</v>
      </c>
      <c r="V1713">
        <f t="shared" si="215"/>
        <v>4</v>
      </c>
    </row>
    <row r="1714" spans="1:22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U1714">
        <f t="shared" si="214"/>
        <v>9</v>
      </c>
      <c r="V1714">
        <f t="shared" si="215"/>
        <v>9</v>
      </c>
    </row>
    <row r="1715" spans="1:22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1.67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U1715">
        <f t="shared" si="214"/>
        <v>4</v>
      </c>
      <c r="V1715">
        <f t="shared" si="215"/>
        <v>4</v>
      </c>
    </row>
    <row r="1716" spans="1:22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7.87</v>
      </c>
      <c r="P1716">
        <f t="shared" si="209"/>
        <v>115.71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U1716">
        <f t="shared" si="214"/>
        <v>4</v>
      </c>
      <c r="V1716">
        <f t="shared" si="215"/>
        <v>4</v>
      </c>
    </row>
    <row r="1717" spans="1:22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0.22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U1717">
        <f t="shared" si="214"/>
        <v>4</v>
      </c>
      <c r="V1717">
        <f t="shared" si="215"/>
        <v>4</v>
      </c>
    </row>
    <row r="1718" spans="1:22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7.5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42713.619201388894</v>
      </c>
      <c r="U1718">
        <f t="shared" si="214"/>
        <v>6</v>
      </c>
      <c r="V1718">
        <f t="shared" si="215"/>
        <v>6</v>
      </c>
    </row>
    <row r="1719" spans="1:22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42.73</v>
      </c>
      <c r="P1719">
        <f t="shared" si="209"/>
        <v>34.020000000000003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42460.981921296298</v>
      </c>
      <c r="T1719" s="11">
        <f t="shared" si="213"/>
        <v>42481.166666666672</v>
      </c>
      <c r="U1719">
        <f t="shared" si="214"/>
        <v>3</v>
      </c>
      <c r="V1719">
        <f t="shared" si="215"/>
        <v>3</v>
      </c>
    </row>
    <row r="1720" spans="1:22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0.21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U1720">
        <f t="shared" si="214"/>
        <v>6</v>
      </c>
      <c r="V1720">
        <f t="shared" si="215"/>
        <v>6</v>
      </c>
    </row>
    <row r="1721" spans="1:22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0.88</v>
      </c>
      <c r="P1721">
        <f t="shared" si="209"/>
        <v>11.67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U1721">
        <f t="shared" si="214"/>
        <v>4</v>
      </c>
      <c r="V1721">
        <f t="shared" si="215"/>
        <v>4</v>
      </c>
    </row>
    <row r="1722" spans="1:22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5.63</v>
      </c>
      <c r="P1722">
        <f t="shared" si="209"/>
        <v>28.13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U1722">
        <f t="shared" si="214"/>
        <v>4</v>
      </c>
      <c r="V1722">
        <f t="shared" si="215"/>
        <v>4</v>
      </c>
    </row>
    <row r="1723" spans="1:22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U1723">
        <f t="shared" si="214"/>
        <v>4</v>
      </c>
      <c r="V1723">
        <f t="shared" si="215"/>
        <v>4</v>
      </c>
    </row>
    <row r="1724" spans="1:22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0.03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U1724">
        <f t="shared" si="214"/>
        <v>5</v>
      </c>
      <c r="V1724">
        <f t="shared" si="215"/>
        <v>5</v>
      </c>
    </row>
    <row r="1725" spans="1:22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6.5</v>
      </c>
      <c r="P1725">
        <f t="shared" si="209"/>
        <v>216.67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U1725">
        <f t="shared" si="214"/>
        <v>8</v>
      </c>
      <c r="V1725">
        <f t="shared" si="215"/>
        <v>8</v>
      </c>
    </row>
    <row r="1726" spans="1:22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0.57999999999999996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U1726">
        <f t="shared" si="214"/>
        <v>4</v>
      </c>
      <c r="V1726">
        <f t="shared" si="215"/>
        <v>4</v>
      </c>
    </row>
    <row r="1727" spans="1:22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10.18</v>
      </c>
      <c r="P1727">
        <f t="shared" si="209"/>
        <v>62.22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U1727">
        <f t="shared" si="214"/>
        <v>4</v>
      </c>
      <c r="V1727">
        <f t="shared" si="215"/>
        <v>4</v>
      </c>
    </row>
    <row r="1728" spans="1:22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33.78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U1728">
        <f t="shared" si="214"/>
        <v>4</v>
      </c>
      <c r="V1728">
        <f t="shared" si="215"/>
        <v>4</v>
      </c>
    </row>
    <row r="1729" spans="1:22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0.03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42044.927974537037</v>
      </c>
      <c r="T1729" s="11">
        <f t="shared" si="213"/>
        <v>42099.458333333328</v>
      </c>
      <c r="U1729">
        <f t="shared" si="214"/>
        <v>8</v>
      </c>
      <c r="V1729">
        <f t="shared" si="215"/>
        <v>8</v>
      </c>
    </row>
    <row r="1730" spans="1:22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68.400000000000006</v>
      </c>
      <c r="P1730">
        <f t="shared" si="209"/>
        <v>122.14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42268.625856481478</v>
      </c>
      <c r="T1730" s="11">
        <f t="shared" si="213"/>
        <v>42298.625856481478</v>
      </c>
      <c r="U1730">
        <f t="shared" si="214"/>
        <v>4</v>
      </c>
      <c r="V1730">
        <f t="shared" si="215"/>
        <v>4</v>
      </c>
    </row>
    <row r="1731" spans="1:22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>ROUND(SUM((E1731/D1731)*100),2)</f>
        <v>0</v>
      </c>
      <c r="P1731" t="e">
        <f t="shared" ref="P1731:P1794" si="217">ROUND(AVERAGE(E1731/L1731),2)</f>
        <v>#DIV/0!</v>
      </c>
      <c r="Q1731" t="str">
        <f t="shared" ref="Q1731:Q1794" si="218">LEFT(N1731,SEARCH("/",N1731)-1)</f>
        <v>music</v>
      </c>
      <c r="R1731" t="str">
        <f t="shared" ref="R1731:R1794" si="219">RIGHT(N1731,LEN(N1731)-SEARCH("/",N1731))</f>
        <v>faith</v>
      </c>
      <c r="S1731" s="11">
        <f t="shared" ref="S1731:S1794" si="220">(J1731/86400)+DATE(1970,1,1)</f>
        <v>42471.052152777775</v>
      </c>
      <c r="T1731" s="11">
        <f t="shared" ref="T1731:T1794" si="221">(I1731/86400)+DATE(1970,1,1)</f>
        <v>42531.052152777775</v>
      </c>
      <c r="U1731">
        <f t="shared" ref="U1731:U1794" si="222">ROUND(((T1731-S1731)/7),0)</f>
        <v>9</v>
      </c>
      <c r="V1731">
        <f t="shared" ref="V1731:V1794" si="223">U1731</f>
        <v>9</v>
      </c>
    </row>
    <row r="1732" spans="1:22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42272.087766203702</v>
      </c>
      <c r="T1732" s="11">
        <f t="shared" si="221"/>
        <v>42302.087766203702</v>
      </c>
      <c r="U1732">
        <f t="shared" si="222"/>
        <v>4</v>
      </c>
      <c r="V1732">
        <f t="shared" si="223"/>
        <v>4</v>
      </c>
    </row>
    <row r="1733" spans="1:22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U1733">
        <f t="shared" si="222"/>
        <v>2</v>
      </c>
      <c r="V1733">
        <f t="shared" si="223"/>
        <v>2</v>
      </c>
    </row>
    <row r="1734" spans="1:22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U1734">
        <f t="shared" si="222"/>
        <v>9</v>
      </c>
      <c r="V1734">
        <f t="shared" si="223"/>
        <v>9</v>
      </c>
    </row>
    <row r="1735" spans="1:22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U1735">
        <f t="shared" si="222"/>
        <v>2</v>
      </c>
      <c r="V1735">
        <f t="shared" si="223"/>
        <v>2</v>
      </c>
    </row>
    <row r="1736" spans="1:22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0.02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U1736">
        <f t="shared" si="222"/>
        <v>4</v>
      </c>
      <c r="V1736">
        <f t="shared" si="223"/>
        <v>4</v>
      </c>
    </row>
    <row r="1737" spans="1:22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</v>
      </c>
      <c r="T1737" s="11">
        <f t="shared" si="221"/>
        <v>42589.81417824074</v>
      </c>
      <c r="U1737">
        <f t="shared" si="222"/>
        <v>4</v>
      </c>
      <c r="V1737">
        <f t="shared" si="223"/>
        <v>4</v>
      </c>
    </row>
    <row r="1738" spans="1:22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0.73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U1738">
        <f t="shared" si="222"/>
        <v>4</v>
      </c>
      <c r="V1738">
        <f t="shared" si="223"/>
        <v>4</v>
      </c>
    </row>
    <row r="1739" spans="1:22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21.25</v>
      </c>
      <c r="P1739">
        <f t="shared" si="217"/>
        <v>56.67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42175.948981481481</v>
      </c>
      <c r="T1739" s="11">
        <f t="shared" si="221"/>
        <v>42205.948981481481</v>
      </c>
      <c r="U1739">
        <f t="shared" si="222"/>
        <v>4</v>
      </c>
      <c r="V1739">
        <f t="shared" si="223"/>
        <v>4</v>
      </c>
    </row>
    <row r="1740" spans="1:22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0.4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U1740">
        <f t="shared" si="222"/>
        <v>4</v>
      </c>
      <c r="V1740">
        <f t="shared" si="223"/>
        <v>4</v>
      </c>
    </row>
    <row r="1741" spans="1:22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0.1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U1741">
        <f t="shared" si="222"/>
        <v>8</v>
      </c>
      <c r="V1741">
        <f t="shared" si="223"/>
        <v>8</v>
      </c>
    </row>
    <row r="1742" spans="1:22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42171.817384259259</v>
      </c>
      <c r="T1742" s="11">
        <f t="shared" si="221"/>
        <v>42201.817384259259</v>
      </c>
      <c r="U1742">
        <f t="shared" si="222"/>
        <v>4</v>
      </c>
      <c r="V1742">
        <f t="shared" si="223"/>
        <v>4</v>
      </c>
    </row>
    <row r="1743" spans="1:22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110.83</v>
      </c>
      <c r="P1743">
        <f t="shared" si="217"/>
        <v>25.58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42120.628136574072</v>
      </c>
      <c r="T1743" s="11">
        <f t="shared" si="221"/>
        <v>42165.628136574072</v>
      </c>
      <c r="U1743">
        <f t="shared" si="222"/>
        <v>6</v>
      </c>
      <c r="V1743">
        <f t="shared" si="223"/>
        <v>6</v>
      </c>
    </row>
    <row r="1744" spans="1:22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108.75</v>
      </c>
      <c r="P1744">
        <f t="shared" si="217"/>
        <v>63.97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42710.876967592594</v>
      </c>
      <c r="T1744" s="11">
        <f t="shared" si="221"/>
        <v>42742.875</v>
      </c>
      <c r="U1744">
        <f t="shared" si="222"/>
        <v>5</v>
      </c>
      <c r="V1744">
        <f t="shared" si="223"/>
        <v>5</v>
      </c>
    </row>
    <row r="1745" spans="1:22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100.42</v>
      </c>
      <c r="P1745">
        <f t="shared" si="217"/>
        <v>89.93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42586.925636574073</v>
      </c>
      <c r="T1745" s="11">
        <f t="shared" si="221"/>
        <v>42609.165972222225</v>
      </c>
      <c r="U1745">
        <f t="shared" si="222"/>
        <v>3</v>
      </c>
      <c r="V1745">
        <f t="shared" si="223"/>
        <v>3</v>
      </c>
    </row>
    <row r="1746" spans="1:22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118.45</v>
      </c>
      <c r="P1746">
        <f t="shared" si="217"/>
        <v>93.07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42026.605057870373</v>
      </c>
      <c r="T1746" s="11">
        <f t="shared" si="221"/>
        <v>42071.563391203701</v>
      </c>
      <c r="U1746">
        <f t="shared" si="222"/>
        <v>6</v>
      </c>
      <c r="V1746">
        <f t="shared" si="223"/>
        <v>6</v>
      </c>
    </row>
    <row r="1747" spans="1:22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114.01</v>
      </c>
      <c r="P1747">
        <f t="shared" si="217"/>
        <v>89.67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42690.259699074071</v>
      </c>
      <c r="T1747" s="11">
        <f t="shared" si="221"/>
        <v>42726.083333333328</v>
      </c>
      <c r="U1747">
        <f t="shared" si="222"/>
        <v>5</v>
      </c>
      <c r="V1747">
        <f t="shared" si="223"/>
        <v>5</v>
      </c>
    </row>
    <row r="1748" spans="1:22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148.1</v>
      </c>
      <c r="P1748">
        <f t="shared" si="217"/>
        <v>207.62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42668.176701388889</v>
      </c>
      <c r="T1748" s="11">
        <f t="shared" si="221"/>
        <v>42698.083333333328</v>
      </c>
      <c r="U1748">
        <f t="shared" si="222"/>
        <v>4</v>
      </c>
      <c r="V1748">
        <f t="shared" si="223"/>
        <v>4</v>
      </c>
    </row>
    <row r="1749" spans="1:22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104.96</v>
      </c>
      <c r="P1749">
        <f t="shared" si="217"/>
        <v>59.41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42292.435532407406</v>
      </c>
      <c r="T1749" s="11">
        <f t="shared" si="221"/>
        <v>42321.625</v>
      </c>
      <c r="U1749">
        <f t="shared" si="222"/>
        <v>4</v>
      </c>
      <c r="V1749">
        <f t="shared" si="223"/>
        <v>4</v>
      </c>
    </row>
    <row r="1750" spans="1:22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129.94999999999999</v>
      </c>
      <c r="P1750">
        <f t="shared" si="217"/>
        <v>358.97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42219.950729166667</v>
      </c>
      <c r="T1750" s="11">
        <f t="shared" si="221"/>
        <v>42249.950729166667</v>
      </c>
      <c r="U1750">
        <f t="shared" si="222"/>
        <v>4</v>
      </c>
      <c r="V1750">
        <f t="shared" si="223"/>
        <v>4</v>
      </c>
    </row>
    <row r="1751" spans="1:22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123.49</v>
      </c>
      <c r="P1751">
        <f t="shared" si="217"/>
        <v>94.74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42758.975937499999</v>
      </c>
      <c r="T1751" s="11">
        <f t="shared" si="221"/>
        <v>42795.791666666672</v>
      </c>
      <c r="U1751">
        <f t="shared" si="222"/>
        <v>5</v>
      </c>
      <c r="V1751">
        <f t="shared" si="223"/>
        <v>5</v>
      </c>
    </row>
    <row r="1752" spans="1:22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201.62</v>
      </c>
      <c r="P1752">
        <f t="shared" si="217"/>
        <v>80.650000000000006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42454.836851851855</v>
      </c>
      <c r="T1752" s="11">
        <f t="shared" si="221"/>
        <v>42479.836851851855</v>
      </c>
      <c r="U1752">
        <f t="shared" si="222"/>
        <v>4</v>
      </c>
      <c r="V1752">
        <f t="shared" si="223"/>
        <v>4</v>
      </c>
    </row>
    <row r="1753" spans="1:22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102.9</v>
      </c>
      <c r="P1753">
        <f t="shared" si="217"/>
        <v>168.69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42052.7815162037</v>
      </c>
      <c r="T1753" s="11">
        <f t="shared" si="221"/>
        <v>42082.739849537036</v>
      </c>
      <c r="U1753">
        <f t="shared" si="222"/>
        <v>4</v>
      </c>
      <c r="V1753">
        <f t="shared" si="223"/>
        <v>4</v>
      </c>
    </row>
    <row r="1754" spans="1:22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260.17</v>
      </c>
      <c r="P1754">
        <f t="shared" si="217"/>
        <v>34.69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42627.253263888888</v>
      </c>
      <c r="T1754" s="11">
        <f t="shared" si="221"/>
        <v>42657.253263888888</v>
      </c>
      <c r="U1754">
        <f t="shared" si="222"/>
        <v>4</v>
      </c>
      <c r="V1754">
        <f t="shared" si="223"/>
        <v>4</v>
      </c>
    </row>
    <row r="1755" spans="1:22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462.86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42420.74962962963</v>
      </c>
      <c r="T1755" s="11">
        <f t="shared" si="221"/>
        <v>42450.707962962959</v>
      </c>
      <c r="U1755">
        <f t="shared" si="222"/>
        <v>4</v>
      </c>
      <c r="V1755">
        <f t="shared" si="223"/>
        <v>4</v>
      </c>
    </row>
    <row r="1756" spans="1:22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110.53</v>
      </c>
      <c r="P1756">
        <f t="shared" si="217"/>
        <v>104.39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42067.876770833333</v>
      </c>
      <c r="T1756" s="11">
        <f t="shared" si="221"/>
        <v>42097.835104166668</v>
      </c>
      <c r="U1756">
        <f t="shared" si="222"/>
        <v>4</v>
      </c>
      <c r="V1756">
        <f t="shared" si="223"/>
        <v>4</v>
      </c>
    </row>
    <row r="1757" spans="1:22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42252.788900462961</v>
      </c>
      <c r="T1757" s="11">
        <f t="shared" si="221"/>
        <v>42282.788900462961</v>
      </c>
      <c r="U1757">
        <f t="shared" si="222"/>
        <v>4</v>
      </c>
      <c r="V1757">
        <f t="shared" si="223"/>
        <v>4</v>
      </c>
    </row>
    <row r="1758" spans="1:22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102.83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42571.167465277773</v>
      </c>
      <c r="T1758" s="11">
        <f t="shared" si="221"/>
        <v>42611.167465277773</v>
      </c>
      <c r="U1758">
        <f t="shared" si="222"/>
        <v>6</v>
      </c>
      <c r="V1758">
        <f t="shared" si="223"/>
        <v>6</v>
      </c>
    </row>
    <row r="1759" spans="1:22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>
        <f t="shared" si="217"/>
        <v>414.29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42733.827349537038</v>
      </c>
      <c r="T1759" s="11">
        <f t="shared" si="221"/>
        <v>42763.811805555553</v>
      </c>
      <c r="U1759">
        <f t="shared" si="222"/>
        <v>4</v>
      </c>
      <c r="V1759">
        <f t="shared" si="223"/>
        <v>4</v>
      </c>
    </row>
    <row r="1760" spans="1:22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114.7</v>
      </c>
      <c r="P1760">
        <f t="shared" si="217"/>
        <v>42.48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42505.955925925926</v>
      </c>
      <c r="T1760" s="11">
        <f t="shared" si="221"/>
        <v>42565.955925925926</v>
      </c>
      <c r="U1760">
        <f t="shared" si="222"/>
        <v>9</v>
      </c>
      <c r="V1760">
        <f t="shared" si="223"/>
        <v>9</v>
      </c>
    </row>
    <row r="1761" spans="1:22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106.6</v>
      </c>
      <c r="P1761">
        <f t="shared" si="217"/>
        <v>108.78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42068.829039351855</v>
      </c>
      <c r="T1761" s="11">
        <f t="shared" si="221"/>
        <v>42088.787372685183</v>
      </c>
      <c r="U1761">
        <f t="shared" si="222"/>
        <v>3</v>
      </c>
      <c r="V1761">
        <f t="shared" si="223"/>
        <v>3</v>
      </c>
    </row>
    <row r="1762" spans="1:22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165.44</v>
      </c>
      <c r="P1762">
        <f t="shared" si="217"/>
        <v>81.099999999999994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42405.67260416667</v>
      </c>
      <c r="T1762" s="11">
        <f t="shared" si="221"/>
        <v>42425.67260416667</v>
      </c>
      <c r="U1762">
        <f t="shared" si="222"/>
        <v>3</v>
      </c>
      <c r="V1762">
        <f t="shared" si="223"/>
        <v>3</v>
      </c>
    </row>
    <row r="1763" spans="1:22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51.67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42209.567824074074</v>
      </c>
      <c r="T1763" s="11">
        <f t="shared" si="221"/>
        <v>42259.567824074074</v>
      </c>
      <c r="U1763">
        <f t="shared" si="222"/>
        <v>7</v>
      </c>
      <c r="V1763">
        <f t="shared" si="223"/>
        <v>7</v>
      </c>
    </row>
    <row r="1764" spans="1:22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42410.982002314813</v>
      </c>
      <c r="T1764" s="11">
        <f t="shared" si="221"/>
        <v>42440.982002314813</v>
      </c>
      <c r="U1764">
        <f t="shared" si="222"/>
        <v>4</v>
      </c>
      <c r="V1764">
        <f t="shared" si="223"/>
        <v>4</v>
      </c>
    </row>
    <row r="1765" spans="1:22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101.91</v>
      </c>
      <c r="P1765">
        <f t="shared" si="217"/>
        <v>103.64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42636.868518518517</v>
      </c>
      <c r="T1765" s="11">
        <f t="shared" si="221"/>
        <v>42666.868518518517</v>
      </c>
      <c r="U1765">
        <f t="shared" si="222"/>
        <v>4</v>
      </c>
      <c r="V1765">
        <f t="shared" si="223"/>
        <v>4</v>
      </c>
    </row>
    <row r="1766" spans="1:22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19.600000000000001</v>
      </c>
      <c r="P1766">
        <f t="shared" si="217"/>
        <v>55.28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U1766">
        <f t="shared" si="222"/>
        <v>4</v>
      </c>
      <c r="V1766">
        <f t="shared" si="223"/>
        <v>4</v>
      </c>
    </row>
    <row r="1767" spans="1:22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59.47</v>
      </c>
      <c r="P1767">
        <f t="shared" si="217"/>
        <v>72.17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U1767">
        <f t="shared" si="222"/>
        <v>4</v>
      </c>
      <c r="V1767">
        <f t="shared" si="223"/>
        <v>4</v>
      </c>
    </row>
    <row r="1768" spans="1:22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U1768">
        <f t="shared" si="222"/>
        <v>3</v>
      </c>
      <c r="V1768">
        <f t="shared" si="223"/>
        <v>3</v>
      </c>
    </row>
    <row r="1769" spans="1:22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45.72</v>
      </c>
      <c r="P1769">
        <f t="shared" si="217"/>
        <v>58.62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U1769">
        <f t="shared" si="222"/>
        <v>4</v>
      </c>
      <c r="V1769">
        <f t="shared" si="223"/>
        <v>4</v>
      </c>
    </row>
    <row r="1770" spans="1:22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3.74</v>
      </c>
      <c r="P1770">
        <f t="shared" si="217"/>
        <v>12.47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U1770">
        <f t="shared" si="222"/>
        <v>9</v>
      </c>
      <c r="V1770">
        <f t="shared" si="223"/>
        <v>9</v>
      </c>
    </row>
    <row r="1771" spans="1:22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2.7</v>
      </c>
      <c r="P1771">
        <f t="shared" si="217"/>
        <v>49.14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U1771">
        <f t="shared" si="222"/>
        <v>4</v>
      </c>
      <c r="V1771">
        <f t="shared" si="223"/>
        <v>4</v>
      </c>
    </row>
    <row r="1772" spans="1:22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56.51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U1772">
        <f t="shared" si="222"/>
        <v>5</v>
      </c>
      <c r="V1772">
        <f t="shared" si="223"/>
        <v>5</v>
      </c>
    </row>
    <row r="1773" spans="1:22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21.31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41905.979629629626</v>
      </c>
      <c r="T1773" s="11">
        <f t="shared" si="221"/>
        <v>41935.979629629626</v>
      </c>
      <c r="U1773">
        <f t="shared" si="222"/>
        <v>4</v>
      </c>
      <c r="V1773">
        <f t="shared" si="223"/>
        <v>4</v>
      </c>
    </row>
    <row r="1774" spans="1:22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15.6</v>
      </c>
      <c r="P1774">
        <f t="shared" si="217"/>
        <v>45.16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U1774">
        <f t="shared" si="222"/>
        <v>9</v>
      </c>
      <c r="V1774">
        <f t="shared" si="223"/>
        <v>9</v>
      </c>
    </row>
    <row r="1775" spans="1:22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6.26</v>
      </c>
      <c r="P1775">
        <f t="shared" si="217"/>
        <v>98.79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U1775">
        <f t="shared" si="222"/>
        <v>6</v>
      </c>
      <c r="V1775">
        <f t="shared" si="223"/>
        <v>6</v>
      </c>
    </row>
    <row r="1776" spans="1:22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45.92</v>
      </c>
      <c r="P1776">
        <f t="shared" si="217"/>
        <v>88.31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U1776">
        <f t="shared" si="222"/>
        <v>6</v>
      </c>
      <c r="V1776">
        <f t="shared" si="223"/>
        <v>6</v>
      </c>
    </row>
    <row r="1777" spans="1:22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65.099999999999994</v>
      </c>
      <c r="P1777">
        <f t="shared" si="217"/>
        <v>170.63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41891.976388888885</v>
      </c>
      <c r="T1777" s="11">
        <f t="shared" si="221"/>
        <v>41936.976388888885</v>
      </c>
      <c r="U1777">
        <f t="shared" si="222"/>
        <v>6</v>
      </c>
      <c r="V1777">
        <f t="shared" si="223"/>
        <v>6</v>
      </c>
    </row>
    <row r="1778" spans="1:22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6.7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U1778">
        <f t="shared" si="222"/>
        <v>5</v>
      </c>
      <c r="V1778">
        <f t="shared" si="223"/>
        <v>5</v>
      </c>
    </row>
    <row r="1779" spans="1:22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13.56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U1779">
        <f t="shared" si="222"/>
        <v>4</v>
      </c>
      <c r="V1779">
        <f t="shared" si="223"/>
        <v>4</v>
      </c>
    </row>
    <row r="1780" spans="1:22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1.99</v>
      </c>
      <c r="P1780">
        <f t="shared" si="217"/>
        <v>66.33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U1780">
        <f t="shared" si="222"/>
        <v>6</v>
      </c>
      <c r="V1780">
        <f t="shared" si="223"/>
        <v>6</v>
      </c>
    </row>
    <row r="1781" spans="1:22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36.24</v>
      </c>
      <c r="P1781">
        <f t="shared" si="217"/>
        <v>104.89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U1781">
        <f t="shared" si="222"/>
        <v>4</v>
      </c>
      <c r="V1781">
        <f t="shared" si="223"/>
        <v>4</v>
      </c>
    </row>
    <row r="1782" spans="1:22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39.74</v>
      </c>
      <c r="P1782">
        <f t="shared" si="217"/>
        <v>78.44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42493.600810185184</v>
      </c>
      <c r="T1782" s="11">
        <f t="shared" si="221"/>
        <v>42553.600810185184</v>
      </c>
      <c r="U1782">
        <f t="shared" si="222"/>
        <v>9</v>
      </c>
      <c r="V1782">
        <f t="shared" si="223"/>
        <v>9</v>
      </c>
    </row>
    <row r="1783" spans="1:22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25.76</v>
      </c>
      <c r="P1783">
        <f t="shared" si="217"/>
        <v>59.04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U1783">
        <f t="shared" si="222"/>
        <v>4</v>
      </c>
      <c r="V1783">
        <f t="shared" si="223"/>
        <v>4</v>
      </c>
    </row>
    <row r="1784" spans="1:22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15.49</v>
      </c>
      <c r="P1784">
        <f t="shared" si="217"/>
        <v>71.34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U1784">
        <f t="shared" si="222"/>
        <v>5</v>
      </c>
      <c r="V1784">
        <f t="shared" si="223"/>
        <v>5</v>
      </c>
    </row>
    <row r="1785" spans="1:22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23.69</v>
      </c>
      <c r="P1785">
        <f t="shared" si="217"/>
        <v>51.23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U1785">
        <f t="shared" si="222"/>
        <v>4</v>
      </c>
      <c r="V1785">
        <f t="shared" si="223"/>
        <v>4</v>
      </c>
    </row>
    <row r="1786" spans="1:22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39.76</v>
      </c>
      <c r="P1786">
        <f t="shared" si="217"/>
        <v>60.24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U1786">
        <f t="shared" si="222"/>
        <v>4</v>
      </c>
      <c r="V1786">
        <f t="shared" si="223"/>
        <v>4</v>
      </c>
    </row>
    <row r="1787" spans="1:22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20.22</v>
      </c>
      <c r="P1787">
        <f t="shared" si="217"/>
        <v>44.94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U1787">
        <f t="shared" si="222"/>
        <v>4</v>
      </c>
      <c r="V1787">
        <f t="shared" si="223"/>
        <v>4</v>
      </c>
    </row>
    <row r="1788" spans="1:22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47.63</v>
      </c>
      <c r="P1788">
        <f t="shared" si="217"/>
        <v>31.21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U1788">
        <f t="shared" si="222"/>
        <v>4</v>
      </c>
      <c r="V1788">
        <f t="shared" si="223"/>
        <v>4</v>
      </c>
    </row>
    <row r="1789" spans="1:22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15.33</v>
      </c>
      <c r="P1789">
        <f t="shared" si="217"/>
        <v>63.88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U1789">
        <f t="shared" si="222"/>
        <v>4</v>
      </c>
      <c r="V1789">
        <f t="shared" si="223"/>
        <v>4</v>
      </c>
    </row>
    <row r="1790" spans="1:22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1.38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U1790">
        <f t="shared" si="222"/>
        <v>4</v>
      </c>
      <c r="V1790">
        <f t="shared" si="223"/>
        <v>4</v>
      </c>
    </row>
    <row r="1791" spans="1:22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0.5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U1791">
        <f t="shared" si="222"/>
        <v>9</v>
      </c>
      <c r="V1791">
        <f t="shared" si="223"/>
        <v>9</v>
      </c>
    </row>
    <row r="1792" spans="1:22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4.96</v>
      </c>
      <c r="P1792">
        <f t="shared" si="217"/>
        <v>109.07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42010.674513888887</v>
      </c>
      <c r="T1792" s="11">
        <f t="shared" si="221"/>
        <v>42040.674513888887</v>
      </c>
      <c r="U1792">
        <f t="shared" si="222"/>
        <v>4</v>
      </c>
      <c r="V1792">
        <f t="shared" si="223"/>
        <v>4</v>
      </c>
    </row>
    <row r="1793" spans="1:22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3.57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U1793">
        <f t="shared" si="222"/>
        <v>9</v>
      </c>
      <c r="V1793">
        <f t="shared" si="223"/>
        <v>9</v>
      </c>
    </row>
    <row r="1794" spans="1:22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61.12</v>
      </c>
      <c r="P1794">
        <f t="shared" si="217"/>
        <v>109.94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42189.031041666662</v>
      </c>
      <c r="T1794" s="11">
        <f t="shared" si="221"/>
        <v>42226.290972222225</v>
      </c>
      <c r="U1794">
        <f t="shared" si="222"/>
        <v>5</v>
      </c>
      <c r="V1794">
        <f t="shared" si="223"/>
        <v>5</v>
      </c>
    </row>
    <row r="1795" spans="1:22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>ROUND(SUM((E1795/D1795)*100),2)</f>
        <v>1.33</v>
      </c>
      <c r="P1795">
        <f t="shared" ref="P1795:P1858" si="225">ROUND(AVERAGE(E1795/L1795),2)</f>
        <v>20</v>
      </c>
      <c r="Q1795" t="str">
        <f t="shared" ref="Q1795:Q1858" si="226">LEFT(N1795,SEARCH("/",N1795)-1)</f>
        <v>photography</v>
      </c>
      <c r="R1795" t="str">
        <f t="shared" ref="R1795:R1858" si="227">RIGHT(N1795,LEN(N1795)-SEARCH("/",N1795))</f>
        <v>photobooks</v>
      </c>
      <c r="S1795" s="11">
        <f t="shared" ref="S1795:S1858" si="228">(J1795/86400)+DATE(1970,1,1)</f>
        <v>41940.891666666663</v>
      </c>
      <c r="T1795" s="11">
        <f t="shared" ref="T1795:T1858" si="229">(I1795/86400)+DATE(1970,1,1)</f>
        <v>41970.933333333334</v>
      </c>
      <c r="U1795">
        <f t="shared" ref="U1795:U1858" si="230">ROUND(((T1795-S1795)/7),0)</f>
        <v>4</v>
      </c>
      <c r="V1795">
        <f t="shared" ref="V1795:V1858" si="231">U1795</f>
        <v>4</v>
      </c>
    </row>
    <row r="1796" spans="1:22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11.08</v>
      </c>
      <c r="P1796">
        <f t="shared" si="225"/>
        <v>55.39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U1796">
        <f t="shared" si="230"/>
        <v>5</v>
      </c>
      <c r="V1796">
        <f t="shared" si="231"/>
        <v>5</v>
      </c>
    </row>
    <row r="1797" spans="1:22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38.74</v>
      </c>
      <c r="P1797">
        <f t="shared" si="225"/>
        <v>133.9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U1797">
        <f t="shared" si="230"/>
        <v>4</v>
      </c>
      <c r="V1797">
        <f t="shared" si="231"/>
        <v>4</v>
      </c>
    </row>
    <row r="1798" spans="1:22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22.05</v>
      </c>
      <c r="P1798">
        <f t="shared" si="225"/>
        <v>48.72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U1798">
        <f t="shared" si="230"/>
        <v>9</v>
      </c>
      <c r="V1798">
        <f t="shared" si="231"/>
        <v>9</v>
      </c>
    </row>
    <row r="1799" spans="1:22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67.55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U1799">
        <f t="shared" si="230"/>
        <v>4</v>
      </c>
      <c r="V1799">
        <f t="shared" si="231"/>
        <v>4</v>
      </c>
    </row>
    <row r="1800" spans="1:22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13.64</v>
      </c>
      <c r="P1800">
        <f t="shared" si="225"/>
        <v>58.97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U1800">
        <f t="shared" si="230"/>
        <v>9</v>
      </c>
      <c r="V1800">
        <f t="shared" si="231"/>
        <v>9</v>
      </c>
    </row>
    <row r="1801" spans="1:22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1.75</v>
      </c>
      <c r="P1801">
        <f t="shared" si="225"/>
        <v>11.64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U1801">
        <f t="shared" si="230"/>
        <v>3</v>
      </c>
      <c r="V1801">
        <f t="shared" si="231"/>
        <v>3</v>
      </c>
    </row>
    <row r="1802" spans="1:22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20.45</v>
      </c>
      <c r="P1802">
        <f t="shared" si="225"/>
        <v>83.72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U1802">
        <f t="shared" si="230"/>
        <v>4</v>
      </c>
      <c r="V1802">
        <f t="shared" si="231"/>
        <v>4</v>
      </c>
    </row>
    <row r="1803" spans="1:22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13.85</v>
      </c>
      <c r="P1803">
        <f t="shared" si="225"/>
        <v>63.65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U1803">
        <f t="shared" si="230"/>
        <v>5</v>
      </c>
      <c r="V1803">
        <f t="shared" si="231"/>
        <v>5</v>
      </c>
    </row>
    <row r="1804" spans="1:22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48.49</v>
      </c>
      <c r="P1804">
        <f t="shared" si="225"/>
        <v>94.28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U1804">
        <f t="shared" si="230"/>
        <v>3</v>
      </c>
      <c r="V1804">
        <f t="shared" si="231"/>
        <v>3</v>
      </c>
    </row>
    <row r="1805" spans="1:22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30.8</v>
      </c>
      <c r="P1805">
        <f t="shared" si="225"/>
        <v>71.87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42018.071550925924</v>
      </c>
      <c r="T1805" s="11">
        <f t="shared" si="229"/>
        <v>42049.071550925924</v>
      </c>
      <c r="U1805">
        <f t="shared" si="230"/>
        <v>4</v>
      </c>
      <c r="V1805">
        <f t="shared" si="231"/>
        <v>4</v>
      </c>
    </row>
    <row r="1806" spans="1:22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35.17</v>
      </c>
      <c r="P1806">
        <f t="shared" si="225"/>
        <v>104.85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U1806">
        <f t="shared" si="230"/>
        <v>6</v>
      </c>
      <c r="V1806">
        <f t="shared" si="231"/>
        <v>6</v>
      </c>
    </row>
    <row r="1807" spans="1:22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36.4</v>
      </c>
      <c r="P1807">
        <f t="shared" si="225"/>
        <v>67.14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U1807">
        <f t="shared" si="230"/>
        <v>5</v>
      </c>
      <c r="V1807">
        <f t="shared" si="231"/>
        <v>5</v>
      </c>
    </row>
    <row r="1808" spans="1:22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2.96</v>
      </c>
      <c r="P1808">
        <f t="shared" si="225"/>
        <v>73.88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U1808">
        <f t="shared" si="230"/>
        <v>5</v>
      </c>
      <c r="V1808">
        <f t="shared" si="231"/>
        <v>5</v>
      </c>
    </row>
    <row r="1809" spans="1:22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11.06</v>
      </c>
      <c r="P1809">
        <f t="shared" si="225"/>
        <v>69.13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U1809">
        <f t="shared" si="230"/>
        <v>4</v>
      </c>
      <c r="V1809">
        <f t="shared" si="231"/>
        <v>4</v>
      </c>
    </row>
    <row r="1810" spans="1:22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41.41</v>
      </c>
      <c r="P1810">
        <f t="shared" si="225"/>
        <v>120.77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U1810">
        <f t="shared" si="230"/>
        <v>5</v>
      </c>
      <c r="V1810">
        <f t="shared" si="231"/>
        <v>5</v>
      </c>
    </row>
    <row r="1811" spans="1:22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10.86</v>
      </c>
      <c r="P1811">
        <f t="shared" si="225"/>
        <v>42.22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U1811">
        <f t="shared" si="230"/>
        <v>5</v>
      </c>
      <c r="V1811">
        <f t="shared" si="231"/>
        <v>5</v>
      </c>
    </row>
    <row r="1812" spans="1:22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3.33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U1812">
        <f t="shared" si="230"/>
        <v>2</v>
      </c>
      <c r="V1812">
        <f t="shared" si="231"/>
        <v>2</v>
      </c>
    </row>
    <row r="1813" spans="1:22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7.0000000000000007E-2</v>
      </c>
      <c r="P1813">
        <f t="shared" si="225"/>
        <v>1.54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U1813">
        <f t="shared" si="230"/>
        <v>9</v>
      </c>
      <c r="V1813">
        <f t="shared" si="231"/>
        <v>9</v>
      </c>
    </row>
    <row r="1814" spans="1:22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13.31</v>
      </c>
      <c r="P1814">
        <f t="shared" si="225"/>
        <v>37.61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U1814">
        <f t="shared" si="230"/>
        <v>4</v>
      </c>
      <c r="V1814">
        <f t="shared" si="231"/>
        <v>4</v>
      </c>
    </row>
    <row r="1815" spans="1:22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U1815">
        <f t="shared" si="230"/>
        <v>4</v>
      </c>
      <c r="V1815">
        <f t="shared" si="231"/>
        <v>4</v>
      </c>
    </row>
    <row r="1816" spans="1:22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49.18</v>
      </c>
      <c r="P1816">
        <f t="shared" si="225"/>
        <v>42.16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U1816">
        <f t="shared" si="230"/>
        <v>4</v>
      </c>
      <c r="V1816">
        <f t="shared" si="231"/>
        <v>4</v>
      </c>
    </row>
    <row r="1817" spans="1:22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42172.906678240739</v>
      </c>
      <c r="T1817" s="11">
        <f t="shared" si="229"/>
        <v>42186.906678240739</v>
      </c>
      <c r="U1817">
        <f t="shared" si="230"/>
        <v>2</v>
      </c>
      <c r="V1817">
        <f t="shared" si="231"/>
        <v>2</v>
      </c>
    </row>
    <row r="1818" spans="1:22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2.04</v>
      </c>
      <c r="P1818">
        <f t="shared" si="225"/>
        <v>84.83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U1818">
        <f t="shared" si="230"/>
        <v>4</v>
      </c>
      <c r="V1818">
        <f t="shared" si="231"/>
        <v>4</v>
      </c>
    </row>
    <row r="1819" spans="1:22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52.33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U1819">
        <f t="shared" si="230"/>
        <v>9</v>
      </c>
      <c r="V1819">
        <f t="shared" si="231"/>
        <v>9</v>
      </c>
    </row>
    <row r="1820" spans="1:22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U1820">
        <f t="shared" si="230"/>
        <v>4</v>
      </c>
      <c r="V1820">
        <f t="shared" si="231"/>
        <v>4</v>
      </c>
    </row>
    <row r="1821" spans="1:22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2.08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U1821">
        <f t="shared" si="230"/>
        <v>4</v>
      </c>
      <c r="V1821">
        <f t="shared" si="231"/>
        <v>4</v>
      </c>
    </row>
    <row r="1822" spans="1:22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6.57</v>
      </c>
      <c r="P1822">
        <f t="shared" si="225"/>
        <v>213.38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42065.084374999999</v>
      </c>
      <c r="T1822" s="11">
        <f t="shared" si="229"/>
        <v>42095.042708333334</v>
      </c>
      <c r="U1822">
        <f t="shared" si="230"/>
        <v>4</v>
      </c>
      <c r="V1822">
        <f t="shared" si="231"/>
        <v>4</v>
      </c>
    </row>
    <row r="1823" spans="1:22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134.88999999999999</v>
      </c>
      <c r="P1823">
        <f t="shared" si="225"/>
        <v>59.16</v>
      </c>
      <c r="Q1823" t="str">
        <f t="shared" si="226"/>
        <v>music</v>
      </c>
      <c r="R1823" t="str">
        <f t="shared" si="227"/>
        <v>rock</v>
      </c>
      <c r="S1823" s="11">
        <f t="shared" si="228"/>
        <v>40926.319062499999</v>
      </c>
      <c r="T1823" s="11">
        <f t="shared" si="229"/>
        <v>40971.319062499999</v>
      </c>
      <c r="U1823">
        <f t="shared" si="230"/>
        <v>6</v>
      </c>
      <c r="V1823">
        <f t="shared" si="231"/>
        <v>6</v>
      </c>
    </row>
    <row r="1824" spans="1:22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27.27</v>
      </c>
      <c r="Q1824" t="str">
        <f t="shared" si="226"/>
        <v>music</v>
      </c>
      <c r="R1824" t="str">
        <f t="shared" si="227"/>
        <v>rock</v>
      </c>
      <c r="S1824" s="11">
        <f t="shared" si="228"/>
        <v>41634.797013888892</v>
      </c>
      <c r="T1824" s="11">
        <f t="shared" si="229"/>
        <v>41670.792361111111</v>
      </c>
      <c r="U1824">
        <f t="shared" si="230"/>
        <v>5</v>
      </c>
      <c r="V1824">
        <f t="shared" si="231"/>
        <v>5</v>
      </c>
    </row>
    <row r="1825" spans="1:22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115.86</v>
      </c>
      <c r="P1825">
        <f t="shared" si="225"/>
        <v>24.58</v>
      </c>
      <c r="Q1825" t="str">
        <f t="shared" si="226"/>
        <v>music</v>
      </c>
      <c r="R1825" t="str">
        <f t="shared" si="227"/>
        <v>rock</v>
      </c>
      <c r="S1825" s="11">
        <f t="shared" si="228"/>
        <v>41176.684907407405</v>
      </c>
      <c r="T1825" s="11">
        <f t="shared" si="229"/>
        <v>41206.684907407405</v>
      </c>
      <c r="U1825">
        <f t="shared" si="230"/>
        <v>4</v>
      </c>
      <c r="V1825">
        <f t="shared" si="231"/>
        <v>4</v>
      </c>
    </row>
    <row r="1826" spans="1:22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100.07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41626.916284722218</v>
      </c>
      <c r="T1826" s="11">
        <f t="shared" si="229"/>
        <v>41647.088888888888</v>
      </c>
      <c r="U1826">
        <f t="shared" si="230"/>
        <v>3</v>
      </c>
      <c r="V1826">
        <f t="shared" si="231"/>
        <v>3</v>
      </c>
    </row>
    <row r="1827" spans="1:22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105.05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41443.83452546296</v>
      </c>
      <c r="T1827" s="11">
        <f t="shared" si="229"/>
        <v>41466.83452546296</v>
      </c>
      <c r="U1827">
        <f t="shared" si="230"/>
        <v>3</v>
      </c>
      <c r="V1827">
        <f t="shared" si="231"/>
        <v>3</v>
      </c>
    </row>
    <row r="1828" spans="1:22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53.16</v>
      </c>
      <c r="Q1828" t="str">
        <f t="shared" si="226"/>
        <v>music</v>
      </c>
      <c r="R1828" t="str">
        <f t="shared" si="227"/>
        <v>rock</v>
      </c>
      <c r="S1828" s="11">
        <f t="shared" si="228"/>
        <v>41657.923807870371</v>
      </c>
      <c r="T1828" s="11">
        <f t="shared" si="229"/>
        <v>41687.923807870371</v>
      </c>
      <c r="U1828">
        <f t="shared" si="230"/>
        <v>4</v>
      </c>
      <c r="V1828">
        <f t="shared" si="231"/>
        <v>4</v>
      </c>
    </row>
    <row r="1829" spans="1:22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100.66</v>
      </c>
      <c r="P1829">
        <f t="shared" si="225"/>
        <v>83.89</v>
      </c>
      <c r="Q1829" t="str">
        <f t="shared" si="226"/>
        <v>music</v>
      </c>
      <c r="R1829" t="str">
        <f t="shared" si="227"/>
        <v>rock</v>
      </c>
      <c r="S1829" s="11">
        <f t="shared" si="228"/>
        <v>40555.325937499998</v>
      </c>
      <c r="T1829" s="11">
        <f t="shared" si="229"/>
        <v>40605.325937499998</v>
      </c>
      <c r="U1829">
        <f t="shared" si="230"/>
        <v>7</v>
      </c>
      <c r="V1829">
        <f t="shared" si="231"/>
        <v>7</v>
      </c>
    </row>
    <row r="1830" spans="1:22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100.16</v>
      </c>
      <c r="P1830">
        <f t="shared" si="225"/>
        <v>417.33</v>
      </c>
      <c r="Q1830" t="str">
        <f t="shared" si="226"/>
        <v>music</v>
      </c>
      <c r="R1830" t="str">
        <f t="shared" si="227"/>
        <v>rock</v>
      </c>
      <c r="S1830" s="11">
        <f t="shared" si="228"/>
        <v>41736.899652777778</v>
      </c>
      <c r="T1830" s="11">
        <f t="shared" si="229"/>
        <v>41768.916666666664</v>
      </c>
      <c r="U1830">
        <f t="shared" si="230"/>
        <v>5</v>
      </c>
      <c r="V1830">
        <f t="shared" si="231"/>
        <v>5</v>
      </c>
    </row>
    <row r="1831" spans="1:22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166.68</v>
      </c>
      <c r="P1831">
        <f t="shared" si="225"/>
        <v>75.77</v>
      </c>
      <c r="Q1831" t="str">
        <f t="shared" si="226"/>
        <v>music</v>
      </c>
      <c r="R1831" t="str">
        <f t="shared" si="227"/>
        <v>rock</v>
      </c>
      <c r="S1831" s="11">
        <f t="shared" si="228"/>
        <v>40516.087627314817</v>
      </c>
      <c r="T1831" s="11">
        <f t="shared" si="229"/>
        <v>40564.916666666664</v>
      </c>
      <c r="U1831">
        <f t="shared" si="230"/>
        <v>7</v>
      </c>
      <c r="V1831">
        <f t="shared" si="231"/>
        <v>7</v>
      </c>
    </row>
    <row r="1832" spans="1:22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101.53</v>
      </c>
      <c r="P1832">
        <f t="shared" si="225"/>
        <v>67.39</v>
      </c>
      <c r="Q1832" t="str">
        <f t="shared" si="226"/>
        <v>music</v>
      </c>
      <c r="R1832" t="str">
        <f t="shared" si="227"/>
        <v>rock</v>
      </c>
      <c r="S1832" s="11">
        <f t="shared" si="228"/>
        <v>41664.684108796297</v>
      </c>
      <c r="T1832" s="11">
        <f t="shared" si="229"/>
        <v>41694.684108796297</v>
      </c>
      <c r="U1832">
        <f t="shared" si="230"/>
        <v>4</v>
      </c>
      <c r="V1832">
        <f t="shared" si="231"/>
        <v>4</v>
      </c>
    </row>
    <row r="1833" spans="1:22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73.569999999999993</v>
      </c>
      <c r="Q1833" t="str">
        <f t="shared" si="226"/>
        <v>music</v>
      </c>
      <c r="R1833" t="str">
        <f t="shared" si="227"/>
        <v>rock</v>
      </c>
      <c r="S1833" s="11">
        <f t="shared" si="228"/>
        <v>41026.996099537035</v>
      </c>
      <c r="T1833" s="11">
        <f t="shared" si="229"/>
        <v>41041.996099537035</v>
      </c>
      <c r="U1833">
        <f t="shared" si="230"/>
        <v>2</v>
      </c>
      <c r="V1833">
        <f t="shared" si="231"/>
        <v>2</v>
      </c>
    </row>
    <row r="1834" spans="1:22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142.86000000000001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40576.539664351854</v>
      </c>
      <c r="T1834" s="11">
        <f t="shared" si="229"/>
        <v>40606.539664351854</v>
      </c>
      <c r="U1834">
        <f t="shared" si="230"/>
        <v>4</v>
      </c>
      <c r="V1834">
        <f t="shared" si="231"/>
        <v>4</v>
      </c>
    </row>
    <row r="1835" spans="1:22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262.5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41303.044016203705</v>
      </c>
      <c r="T1835" s="11">
        <f t="shared" si="229"/>
        <v>41335.332638888889</v>
      </c>
      <c r="U1835">
        <f t="shared" si="230"/>
        <v>5</v>
      </c>
      <c r="V1835">
        <f t="shared" si="231"/>
        <v>5</v>
      </c>
    </row>
    <row r="1836" spans="1:22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118.05</v>
      </c>
      <c r="P1836">
        <f t="shared" si="225"/>
        <v>131.16999999999999</v>
      </c>
      <c r="Q1836" t="str">
        <f t="shared" si="226"/>
        <v>music</v>
      </c>
      <c r="R1836" t="str">
        <f t="shared" si="227"/>
        <v>rock</v>
      </c>
      <c r="S1836" s="11">
        <f t="shared" si="228"/>
        <v>41988.964062500003</v>
      </c>
      <c r="T1836" s="11">
        <f t="shared" si="229"/>
        <v>42028.964062500003</v>
      </c>
      <c r="U1836">
        <f t="shared" si="230"/>
        <v>6</v>
      </c>
      <c r="V1836">
        <f t="shared" si="231"/>
        <v>6</v>
      </c>
    </row>
    <row r="1837" spans="1:22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47.27</v>
      </c>
      <c r="Q1837" t="str">
        <f t="shared" si="226"/>
        <v>music</v>
      </c>
      <c r="R1837" t="str">
        <f t="shared" si="227"/>
        <v>rock</v>
      </c>
      <c r="S1837" s="11">
        <f t="shared" si="228"/>
        <v>42430.702210648145</v>
      </c>
      <c r="T1837" s="11">
        <f t="shared" si="229"/>
        <v>42460.660543981481</v>
      </c>
      <c r="U1837">
        <f t="shared" si="230"/>
        <v>4</v>
      </c>
      <c r="V1837">
        <f t="shared" si="231"/>
        <v>4</v>
      </c>
    </row>
    <row r="1838" spans="1:22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200.34</v>
      </c>
      <c r="P1838">
        <f t="shared" si="225"/>
        <v>182.13</v>
      </c>
      <c r="Q1838" t="str">
        <f t="shared" si="226"/>
        <v>music</v>
      </c>
      <c r="R1838" t="str">
        <f t="shared" si="227"/>
        <v>rock</v>
      </c>
      <c r="S1838" s="11">
        <f t="shared" si="228"/>
        <v>41305.809363425928</v>
      </c>
      <c r="T1838" s="11">
        <f t="shared" si="229"/>
        <v>41322.809363425928</v>
      </c>
      <c r="U1838">
        <f t="shared" si="230"/>
        <v>2</v>
      </c>
      <c r="V1838">
        <f t="shared" si="231"/>
        <v>2</v>
      </c>
    </row>
    <row r="1839" spans="1:22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306.83</v>
      </c>
      <c r="P1839">
        <f t="shared" si="225"/>
        <v>61.37</v>
      </c>
      <c r="Q1839" t="str">
        <f t="shared" si="226"/>
        <v>music</v>
      </c>
      <c r="R1839" t="str">
        <f t="shared" si="227"/>
        <v>rock</v>
      </c>
      <c r="S1839" s="11">
        <f t="shared" si="228"/>
        <v>40926.047858796301</v>
      </c>
      <c r="T1839" s="11">
        <f t="shared" si="229"/>
        <v>40986.006192129629</v>
      </c>
      <c r="U1839">
        <f t="shared" si="230"/>
        <v>9</v>
      </c>
      <c r="V1839">
        <f t="shared" si="231"/>
        <v>9</v>
      </c>
    </row>
    <row r="1840" spans="1:22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100.15</v>
      </c>
      <c r="P1840">
        <f t="shared" si="225"/>
        <v>35.770000000000003</v>
      </c>
      <c r="Q1840" t="str">
        <f t="shared" si="226"/>
        <v>music</v>
      </c>
      <c r="R1840" t="str">
        <f t="shared" si="227"/>
        <v>rock</v>
      </c>
      <c r="S1840" s="11">
        <f t="shared" si="228"/>
        <v>40788.786539351851</v>
      </c>
      <c r="T1840" s="11">
        <f t="shared" si="229"/>
        <v>40817.125</v>
      </c>
      <c r="U1840">
        <f t="shared" si="230"/>
        <v>4</v>
      </c>
      <c r="V1840">
        <f t="shared" si="231"/>
        <v>4</v>
      </c>
    </row>
    <row r="1841" spans="1:22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205.3</v>
      </c>
      <c r="P1841">
        <f t="shared" si="225"/>
        <v>45.62</v>
      </c>
      <c r="Q1841" t="str">
        <f t="shared" si="226"/>
        <v>music</v>
      </c>
      <c r="R1841" t="str">
        <f t="shared" si="227"/>
        <v>rock</v>
      </c>
      <c r="S1841" s="11">
        <f t="shared" si="228"/>
        <v>42614.722013888888</v>
      </c>
      <c r="T1841" s="11">
        <f t="shared" si="229"/>
        <v>42644.722013888888</v>
      </c>
      <c r="U1841">
        <f t="shared" si="230"/>
        <v>4</v>
      </c>
      <c r="V1841">
        <f t="shared" si="231"/>
        <v>4</v>
      </c>
    </row>
    <row r="1842" spans="1:22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108.89</v>
      </c>
      <c r="P1842">
        <f t="shared" si="225"/>
        <v>75.38</v>
      </c>
      <c r="Q1842" t="str">
        <f t="shared" si="226"/>
        <v>music</v>
      </c>
      <c r="R1842" t="str">
        <f t="shared" si="227"/>
        <v>rock</v>
      </c>
      <c r="S1842" s="11">
        <f t="shared" si="228"/>
        <v>41382.096180555556</v>
      </c>
      <c r="T1842" s="11">
        <f t="shared" si="229"/>
        <v>41401.207638888889</v>
      </c>
      <c r="U1842">
        <f t="shared" si="230"/>
        <v>3</v>
      </c>
      <c r="V1842">
        <f t="shared" si="231"/>
        <v>3</v>
      </c>
    </row>
    <row r="1843" spans="1:22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101.75</v>
      </c>
      <c r="P1843">
        <f t="shared" si="225"/>
        <v>50.88</v>
      </c>
      <c r="Q1843" t="str">
        <f t="shared" si="226"/>
        <v>music</v>
      </c>
      <c r="R1843" t="str">
        <f t="shared" si="227"/>
        <v>rock</v>
      </c>
      <c r="S1843" s="11">
        <f t="shared" si="228"/>
        <v>41745.84542824074</v>
      </c>
      <c r="T1843" s="11">
        <f t="shared" si="229"/>
        <v>41779.207638888889</v>
      </c>
      <c r="U1843">
        <f t="shared" si="230"/>
        <v>5</v>
      </c>
      <c r="V1843">
        <f t="shared" si="231"/>
        <v>5</v>
      </c>
    </row>
    <row r="1844" spans="1:22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125.25</v>
      </c>
      <c r="P1844">
        <f t="shared" si="225"/>
        <v>119.29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42031.631724537037</v>
      </c>
      <c r="T1844" s="11">
        <f t="shared" si="229"/>
        <v>42065.249305555553</v>
      </c>
      <c r="U1844">
        <f t="shared" si="230"/>
        <v>5</v>
      </c>
      <c r="V1844">
        <f t="shared" si="231"/>
        <v>5</v>
      </c>
    </row>
    <row r="1845" spans="1:22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124.01</v>
      </c>
      <c r="P1845">
        <f t="shared" si="225"/>
        <v>92.54</v>
      </c>
      <c r="Q1845" t="str">
        <f t="shared" si="226"/>
        <v>music</v>
      </c>
      <c r="R1845" t="str">
        <f t="shared" si="227"/>
        <v>rock</v>
      </c>
      <c r="S1845" s="11">
        <f t="shared" si="228"/>
        <v>40564.994837962964</v>
      </c>
      <c r="T1845" s="11">
        <f t="shared" si="229"/>
        <v>40594.994837962964</v>
      </c>
      <c r="U1845">
        <f t="shared" si="230"/>
        <v>4</v>
      </c>
      <c r="V1845">
        <f t="shared" si="231"/>
        <v>4</v>
      </c>
    </row>
    <row r="1846" spans="1:22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101.4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40666.973541666666</v>
      </c>
      <c r="T1846" s="11">
        <f t="shared" si="229"/>
        <v>40705.125</v>
      </c>
      <c r="U1846">
        <f t="shared" si="230"/>
        <v>5</v>
      </c>
      <c r="V1846">
        <f t="shared" si="231"/>
        <v>5</v>
      </c>
    </row>
    <row r="1847" spans="1:22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52.63</v>
      </c>
      <c r="Q1847" t="str">
        <f t="shared" si="226"/>
        <v>music</v>
      </c>
      <c r="R1847" t="str">
        <f t="shared" si="227"/>
        <v>rock</v>
      </c>
      <c r="S1847" s="11">
        <f t="shared" si="228"/>
        <v>42523.333310185189</v>
      </c>
      <c r="T1847" s="11">
        <f t="shared" si="229"/>
        <v>42538.204861111109</v>
      </c>
      <c r="U1847">
        <f t="shared" si="230"/>
        <v>2</v>
      </c>
      <c r="V1847">
        <f t="shared" si="231"/>
        <v>2</v>
      </c>
    </row>
    <row r="1848" spans="1:22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137.93</v>
      </c>
      <c r="P1848">
        <f t="shared" si="225"/>
        <v>98.99</v>
      </c>
      <c r="Q1848" t="str">
        <f t="shared" si="226"/>
        <v>music</v>
      </c>
      <c r="R1848" t="str">
        <f t="shared" si="227"/>
        <v>rock</v>
      </c>
      <c r="S1848" s="11">
        <f t="shared" si="228"/>
        <v>41228.650196759263</v>
      </c>
      <c r="T1848" s="11">
        <f t="shared" si="229"/>
        <v>41258.650196759263</v>
      </c>
      <c r="U1848">
        <f t="shared" si="230"/>
        <v>4</v>
      </c>
      <c r="V1848">
        <f t="shared" si="231"/>
        <v>4</v>
      </c>
    </row>
    <row r="1849" spans="1:22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120.88</v>
      </c>
      <c r="P1849">
        <f t="shared" si="225"/>
        <v>79.53</v>
      </c>
      <c r="Q1849" t="str">
        <f t="shared" si="226"/>
        <v>music</v>
      </c>
      <c r="R1849" t="str">
        <f t="shared" si="227"/>
        <v>rock</v>
      </c>
      <c r="S1849" s="11">
        <f t="shared" si="228"/>
        <v>42094.236481481479</v>
      </c>
      <c r="T1849" s="11">
        <f t="shared" si="229"/>
        <v>42115.236481481479</v>
      </c>
      <c r="U1849">
        <f t="shared" si="230"/>
        <v>3</v>
      </c>
      <c r="V1849">
        <f t="shared" si="231"/>
        <v>3</v>
      </c>
    </row>
    <row r="1850" spans="1:22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107.37</v>
      </c>
      <c r="P1850">
        <f t="shared" si="225"/>
        <v>134.21</v>
      </c>
      <c r="Q1850" t="str">
        <f t="shared" si="226"/>
        <v>music</v>
      </c>
      <c r="R1850" t="str">
        <f t="shared" si="227"/>
        <v>rock</v>
      </c>
      <c r="S1850" s="11">
        <f t="shared" si="228"/>
        <v>40691.788055555553</v>
      </c>
      <c r="T1850" s="11">
        <f t="shared" si="229"/>
        <v>40755.290972222225</v>
      </c>
      <c r="U1850">
        <f t="shared" si="230"/>
        <v>9</v>
      </c>
      <c r="V1850">
        <f t="shared" si="231"/>
        <v>9</v>
      </c>
    </row>
    <row r="1851" spans="1:22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100.33</v>
      </c>
      <c r="P1851">
        <f t="shared" si="225"/>
        <v>37.630000000000003</v>
      </c>
      <c r="Q1851" t="str">
        <f t="shared" si="226"/>
        <v>music</v>
      </c>
      <c r="R1851" t="str">
        <f t="shared" si="227"/>
        <v>rock</v>
      </c>
      <c r="S1851" s="11">
        <f t="shared" si="228"/>
        <v>41169.845590277779</v>
      </c>
      <c r="T1851" s="11">
        <f t="shared" si="229"/>
        <v>41199.845590277779</v>
      </c>
      <c r="U1851">
        <f t="shared" si="230"/>
        <v>4</v>
      </c>
      <c r="V1851">
        <f t="shared" si="231"/>
        <v>4</v>
      </c>
    </row>
    <row r="1852" spans="1:22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101.52</v>
      </c>
      <c r="P1852">
        <f t="shared" si="225"/>
        <v>51.04</v>
      </c>
      <c r="Q1852" t="str">
        <f t="shared" si="226"/>
        <v>music</v>
      </c>
      <c r="R1852" t="str">
        <f t="shared" si="227"/>
        <v>rock</v>
      </c>
      <c r="S1852" s="11">
        <f t="shared" si="228"/>
        <v>41800.959490740745</v>
      </c>
      <c r="T1852" s="11">
        <f t="shared" si="229"/>
        <v>41830.959490740745</v>
      </c>
      <c r="U1852">
        <f t="shared" si="230"/>
        <v>4</v>
      </c>
      <c r="V1852">
        <f t="shared" si="231"/>
        <v>4</v>
      </c>
    </row>
    <row r="1853" spans="1:22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100.08</v>
      </c>
      <c r="P1853">
        <f t="shared" si="225"/>
        <v>50.04</v>
      </c>
      <c r="Q1853" t="str">
        <f t="shared" si="226"/>
        <v>music</v>
      </c>
      <c r="R1853" t="str">
        <f t="shared" si="227"/>
        <v>rock</v>
      </c>
      <c r="S1853" s="11">
        <f t="shared" si="228"/>
        <v>41827.906689814816</v>
      </c>
      <c r="T1853" s="11">
        <f t="shared" si="229"/>
        <v>41848.041666666664</v>
      </c>
      <c r="U1853">
        <f t="shared" si="230"/>
        <v>3</v>
      </c>
      <c r="V1853">
        <f t="shared" si="231"/>
        <v>3</v>
      </c>
    </row>
    <row r="1854" spans="1:22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116.97</v>
      </c>
      <c r="P1854">
        <f t="shared" si="225"/>
        <v>133.93</v>
      </c>
      <c r="Q1854" t="str">
        <f t="shared" si="226"/>
        <v>music</v>
      </c>
      <c r="R1854" t="str">
        <f t="shared" si="227"/>
        <v>rock</v>
      </c>
      <c r="S1854" s="11">
        <f t="shared" si="228"/>
        <v>42081.77143518519</v>
      </c>
      <c r="T1854" s="11">
        <f t="shared" si="229"/>
        <v>42119</v>
      </c>
      <c r="U1854">
        <f t="shared" si="230"/>
        <v>5</v>
      </c>
      <c r="V1854">
        <f t="shared" si="231"/>
        <v>5</v>
      </c>
    </row>
    <row r="1855" spans="1:22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101.88</v>
      </c>
      <c r="P1855">
        <f t="shared" si="225"/>
        <v>58.21</v>
      </c>
      <c r="Q1855" t="str">
        <f t="shared" si="226"/>
        <v>music</v>
      </c>
      <c r="R1855" t="str">
        <f t="shared" si="227"/>
        <v>rock</v>
      </c>
      <c r="S1855" s="11">
        <f t="shared" si="228"/>
        <v>41177.060381944444</v>
      </c>
      <c r="T1855" s="11">
        <f t="shared" si="229"/>
        <v>41227.102048611108</v>
      </c>
      <c r="U1855">
        <f t="shared" si="230"/>
        <v>7</v>
      </c>
      <c r="V1855">
        <f t="shared" si="231"/>
        <v>7</v>
      </c>
    </row>
    <row r="1856" spans="1:22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102.12</v>
      </c>
      <c r="P1856">
        <f t="shared" si="225"/>
        <v>88.04</v>
      </c>
      <c r="Q1856" t="str">
        <f t="shared" si="226"/>
        <v>music</v>
      </c>
      <c r="R1856" t="str">
        <f t="shared" si="227"/>
        <v>rock</v>
      </c>
      <c r="S1856" s="11">
        <f t="shared" si="228"/>
        <v>41388.021261574075</v>
      </c>
      <c r="T1856" s="11">
        <f t="shared" si="229"/>
        <v>41418.021261574075</v>
      </c>
      <c r="U1856">
        <f t="shared" si="230"/>
        <v>4</v>
      </c>
      <c r="V1856">
        <f t="shared" si="231"/>
        <v>4</v>
      </c>
    </row>
    <row r="1857" spans="1:22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154.06</v>
      </c>
      <c r="P1857">
        <f t="shared" si="225"/>
        <v>70.58</v>
      </c>
      <c r="Q1857" t="str">
        <f t="shared" si="226"/>
        <v>music</v>
      </c>
      <c r="R1857" t="str">
        <f t="shared" si="227"/>
        <v>rock</v>
      </c>
      <c r="S1857" s="11">
        <f t="shared" si="228"/>
        <v>41600.538657407407</v>
      </c>
      <c r="T1857" s="11">
        <f t="shared" si="229"/>
        <v>41645.538657407407</v>
      </c>
      <c r="U1857">
        <f t="shared" si="230"/>
        <v>6</v>
      </c>
      <c r="V1857">
        <f t="shared" si="231"/>
        <v>6</v>
      </c>
    </row>
    <row r="1858" spans="1:22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101.25</v>
      </c>
      <c r="P1858">
        <f t="shared" si="225"/>
        <v>53.29</v>
      </c>
      <c r="Q1858" t="str">
        <f t="shared" si="226"/>
        <v>music</v>
      </c>
      <c r="R1858" t="str">
        <f t="shared" si="227"/>
        <v>rock</v>
      </c>
      <c r="S1858" s="11">
        <f t="shared" si="228"/>
        <v>41817.854999999996</v>
      </c>
      <c r="T1858" s="11">
        <f t="shared" si="229"/>
        <v>41838.854999999996</v>
      </c>
      <c r="U1858">
        <f t="shared" si="230"/>
        <v>3</v>
      </c>
      <c r="V1858">
        <f t="shared" si="231"/>
        <v>3</v>
      </c>
    </row>
    <row r="1859" spans="1:22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>ROUND(SUM((E1859/D1859)*100),2)</f>
        <v>100</v>
      </c>
      <c r="P1859">
        <f t="shared" ref="P1859:P1922" si="233">ROUND(AVERAGE(E1859/L1859),2)</f>
        <v>136.36000000000001</v>
      </c>
      <c r="Q1859" t="str">
        <f t="shared" ref="Q1859:Q1922" si="234">LEFT(N1859,SEARCH("/",N1859)-1)</f>
        <v>music</v>
      </c>
      <c r="R1859" t="str">
        <f t="shared" ref="R1859:R1922" si="235">RIGHT(N1859,LEN(N1859)-SEARCH("/",N1859))</f>
        <v>rock</v>
      </c>
      <c r="S1859" s="11">
        <f t="shared" ref="S1859:S1922" si="236">(J1859/86400)+DATE(1970,1,1)</f>
        <v>41864.76866898148</v>
      </c>
      <c r="T1859" s="11">
        <f t="shared" ref="T1859:T1922" si="237">(I1859/86400)+DATE(1970,1,1)</f>
        <v>41894.76866898148</v>
      </c>
      <c r="U1859">
        <f t="shared" ref="U1859:U1922" si="238">ROUND(((T1859-S1859)/7),0)</f>
        <v>4</v>
      </c>
      <c r="V1859">
        <f t="shared" ref="V1859:V1922" si="239">U1859</f>
        <v>4</v>
      </c>
    </row>
    <row r="1860" spans="1:22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108.75</v>
      </c>
      <c r="P1860">
        <f t="shared" si="233"/>
        <v>40.549999999999997</v>
      </c>
      <c r="Q1860" t="str">
        <f t="shared" si="234"/>
        <v>music</v>
      </c>
      <c r="R1860" t="str">
        <f t="shared" si="235"/>
        <v>rock</v>
      </c>
      <c r="S1860" s="11">
        <f t="shared" si="236"/>
        <v>40833.200474537036</v>
      </c>
      <c r="T1860" s="11">
        <f t="shared" si="237"/>
        <v>40893.242141203707</v>
      </c>
      <c r="U1860">
        <f t="shared" si="238"/>
        <v>9</v>
      </c>
      <c r="V1860">
        <f t="shared" si="239"/>
        <v>9</v>
      </c>
    </row>
    <row r="1861" spans="1:22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131.83000000000001</v>
      </c>
      <c r="P1861">
        <f t="shared" si="233"/>
        <v>70.63</v>
      </c>
      <c r="Q1861" t="str">
        <f t="shared" si="234"/>
        <v>music</v>
      </c>
      <c r="R1861" t="str">
        <f t="shared" si="235"/>
        <v>rock</v>
      </c>
      <c r="S1861" s="11">
        <f t="shared" si="236"/>
        <v>40778.770011574074</v>
      </c>
      <c r="T1861" s="11">
        <f t="shared" si="237"/>
        <v>40808.770011574074</v>
      </c>
      <c r="U1861">
        <f t="shared" si="238"/>
        <v>4</v>
      </c>
      <c r="V1861">
        <f t="shared" si="239"/>
        <v>4</v>
      </c>
    </row>
    <row r="1862" spans="1:22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133.47</v>
      </c>
      <c r="P1862">
        <f t="shared" si="233"/>
        <v>52.68</v>
      </c>
      <c r="Q1862" t="str">
        <f t="shared" si="234"/>
        <v>music</v>
      </c>
      <c r="R1862" t="str">
        <f t="shared" si="235"/>
        <v>rock</v>
      </c>
      <c r="S1862" s="11">
        <f t="shared" si="236"/>
        <v>41655.70930555556</v>
      </c>
      <c r="T1862" s="11">
        <f t="shared" si="237"/>
        <v>41676.70930555556</v>
      </c>
      <c r="U1862">
        <f t="shared" si="238"/>
        <v>3</v>
      </c>
      <c r="V1862">
        <f t="shared" si="239"/>
        <v>3</v>
      </c>
    </row>
    <row r="1863" spans="1:22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U1863">
        <f t="shared" si="238"/>
        <v>4</v>
      </c>
      <c r="V1863">
        <f t="shared" si="239"/>
        <v>4</v>
      </c>
    </row>
    <row r="1864" spans="1:22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8.08</v>
      </c>
      <c r="P1864">
        <f t="shared" si="233"/>
        <v>90.94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42755.492754629631</v>
      </c>
      <c r="T1864" s="11">
        <f t="shared" si="237"/>
        <v>42802.3125</v>
      </c>
      <c r="U1864">
        <f t="shared" si="238"/>
        <v>7</v>
      </c>
      <c r="V1864">
        <f t="shared" si="239"/>
        <v>7</v>
      </c>
    </row>
    <row r="1865" spans="1:22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0.4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U1865">
        <f t="shared" si="238"/>
        <v>4</v>
      </c>
      <c r="V1865">
        <f t="shared" si="239"/>
        <v>4</v>
      </c>
    </row>
    <row r="1866" spans="1:22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42.89</v>
      </c>
      <c r="P1866">
        <f t="shared" si="233"/>
        <v>58.08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U1866">
        <f t="shared" si="238"/>
        <v>4</v>
      </c>
      <c r="V1866">
        <f t="shared" si="239"/>
        <v>4</v>
      </c>
    </row>
    <row r="1867" spans="1:22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0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42680.409108796295</v>
      </c>
      <c r="U1867">
        <f t="shared" si="238"/>
        <v>5</v>
      </c>
      <c r="V1867">
        <f t="shared" si="239"/>
        <v>5</v>
      </c>
    </row>
    <row r="1868" spans="1:22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0.5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U1868">
        <f t="shared" si="238"/>
        <v>8</v>
      </c>
      <c r="V1868">
        <f t="shared" si="239"/>
        <v>8</v>
      </c>
    </row>
    <row r="1869" spans="1:22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0.05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U1869">
        <f t="shared" si="238"/>
        <v>4</v>
      </c>
      <c r="V1869">
        <f t="shared" si="239"/>
        <v>4</v>
      </c>
    </row>
    <row r="1870" spans="1:22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4.87</v>
      </c>
      <c r="P1870">
        <f t="shared" si="233"/>
        <v>71.59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U1870">
        <f t="shared" si="238"/>
        <v>4</v>
      </c>
      <c r="V1870">
        <f t="shared" si="239"/>
        <v>4</v>
      </c>
    </row>
    <row r="1871" spans="1:22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U1871">
        <f t="shared" si="238"/>
        <v>4</v>
      </c>
      <c r="V1871">
        <f t="shared" si="239"/>
        <v>4</v>
      </c>
    </row>
    <row r="1872" spans="1:22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10.31</v>
      </c>
      <c r="P1872">
        <f t="shared" si="233"/>
        <v>32.82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U1872">
        <f t="shared" si="238"/>
        <v>4</v>
      </c>
      <c r="V1872">
        <f t="shared" si="239"/>
        <v>4</v>
      </c>
    </row>
    <row r="1873" spans="1:22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71.78</v>
      </c>
      <c r="P1873">
        <f t="shared" si="233"/>
        <v>49.12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U1873">
        <f t="shared" si="238"/>
        <v>6</v>
      </c>
      <c r="V1873">
        <f t="shared" si="239"/>
        <v>6</v>
      </c>
    </row>
    <row r="1874" spans="1:22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1.06</v>
      </c>
      <c r="P1874">
        <f t="shared" si="233"/>
        <v>16.309999999999999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U1874">
        <f t="shared" si="238"/>
        <v>4</v>
      </c>
      <c r="V1874">
        <f t="shared" si="239"/>
        <v>4</v>
      </c>
    </row>
    <row r="1875" spans="1:22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0.45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U1875">
        <f t="shared" si="238"/>
        <v>4</v>
      </c>
      <c r="V1875">
        <f t="shared" si="239"/>
        <v>4</v>
      </c>
    </row>
    <row r="1876" spans="1:22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0.02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U1876">
        <f t="shared" si="238"/>
        <v>3</v>
      </c>
      <c r="V1876">
        <f t="shared" si="239"/>
        <v>3</v>
      </c>
    </row>
    <row r="1877" spans="1:22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0.51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U1877">
        <f t="shared" si="238"/>
        <v>9</v>
      </c>
      <c r="V1877">
        <f t="shared" si="239"/>
        <v>9</v>
      </c>
    </row>
    <row r="1878" spans="1:22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41776.284780092596</v>
      </c>
      <c r="T1878" s="11">
        <f t="shared" si="237"/>
        <v>41806.284780092596</v>
      </c>
      <c r="U1878">
        <f t="shared" si="238"/>
        <v>4</v>
      </c>
      <c r="V1878">
        <f t="shared" si="239"/>
        <v>4</v>
      </c>
    </row>
    <row r="1879" spans="1:22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U1879">
        <f t="shared" si="238"/>
        <v>4</v>
      </c>
      <c r="V1879">
        <f t="shared" si="239"/>
        <v>4</v>
      </c>
    </row>
    <row r="1880" spans="1:22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U1880">
        <f t="shared" si="238"/>
        <v>4</v>
      </c>
      <c r="V1880">
        <f t="shared" si="239"/>
        <v>4</v>
      </c>
    </row>
    <row r="1881" spans="1:22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0.12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U1881">
        <f t="shared" si="238"/>
        <v>4</v>
      </c>
      <c r="V1881">
        <f t="shared" si="239"/>
        <v>4</v>
      </c>
    </row>
    <row r="1882" spans="1:22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20.079999999999998</v>
      </c>
      <c r="P1882">
        <f t="shared" si="233"/>
        <v>41.83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U1882">
        <f t="shared" si="238"/>
        <v>4</v>
      </c>
      <c r="V1882">
        <f t="shared" si="239"/>
        <v>4</v>
      </c>
    </row>
    <row r="1883" spans="1:22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172.68</v>
      </c>
      <c r="P1883">
        <f t="shared" si="233"/>
        <v>49.34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42043.152650462958</v>
      </c>
      <c r="T1883" s="11">
        <f t="shared" si="237"/>
        <v>42073.110983796301</v>
      </c>
      <c r="U1883">
        <f t="shared" si="238"/>
        <v>4</v>
      </c>
      <c r="V1883">
        <f t="shared" si="239"/>
        <v>4</v>
      </c>
    </row>
    <row r="1884" spans="1:22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100.9</v>
      </c>
      <c r="P1884">
        <f t="shared" si="233"/>
        <v>41.73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41067.949212962965</v>
      </c>
      <c r="T1884" s="11">
        <f t="shared" si="237"/>
        <v>41100.991666666669</v>
      </c>
      <c r="U1884">
        <f t="shared" si="238"/>
        <v>5</v>
      </c>
      <c r="V1884">
        <f t="shared" si="239"/>
        <v>5</v>
      </c>
    </row>
    <row r="1885" spans="1:22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104.8</v>
      </c>
      <c r="P1885">
        <f t="shared" si="233"/>
        <v>32.72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40977.948009259257</v>
      </c>
      <c r="T1885" s="11">
        <f t="shared" si="237"/>
        <v>41007.906342592592</v>
      </c>
      <c r="U1885">
        <f t="shared" si="238"/>
        <v>4</v>
      </c>
      <c r="V1885">
        <f t="shared" si="239"/>
        <v>4</v>
      </c>
    </row>
    <row r="1886" spans="1:22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135.1</v>
      </c>
      <c r="P1886">
        <f t="shared" si="233"/>
        <v>51.96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41205.198321759257</v>
      </c>
      <c r="T1886" s="11">
        <f t="shared" si="237"/>
        <v>41240.5</v>
      </c>
      <c r="U1886">
        <f t="shared" si="238"/>
        <v>5</v>
      </c>
      <c r="V1886">
        <f t="shared" si="239"/>
        <v>5</v>
      </c>
    </row>
    <row r="1887" spans="1:22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116.33</v>
      </c>
      <c r="P1887">
        <f t="shared" si="233"/>
        <v>50.69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41099.093865740739</v>
      </c>
      <c r="T1887" s="11">
        <f t="shared" si="237"/>
        <v>41131.916666666664</v>
      </c>
      <c r="U1887">
        <f t="shared" si="238"/>
        <v>5</v>
      </c>
      <c r="V1887">
        <f t="shared" si="239"/>
        <v>5</v>
      </c>
    </row>
    <row r="1888" spans="1:22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102.08</v>
      </c>
      <c r="P1888">
        <f t="shared" si="233"/>
        <v>42.24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41925.906689814816</v>
      </c>
      <c r="T1888" s="11">
        <f t="shared" si="237"/>
        <v>41955.94835648148</v>
      </c>
      <c r="U1888">
        <f t="shared" si="238"/>
        <v>4</v>
      </c>
      <c r="V1888">
        <f t="shared" si="239"/>
        <v>4</v>
      </c>
    </row>
    <row r="1889" spans="1:22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111.17</v>
      </c>
      <c r="P1889">
        <f t="shared" si="233"/>
        <v>416.88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42323.800138888888</v>
      </c>
      <c r="T1889" s="11">
        <f t="shared" si="237"/>
        <v>42341.895833333328</v>
      </c>
      <c r="U1889">
        <f t="shared" si="238"/>
        <v>3</v>
      </c>
      <c r="V1889">
        <f t="shared" si="239"/>
        <v>3</v>
      </c>
    </row>
    <row r="1890" spans="1:22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166.08</v>
      </c>
      <c r="P1890">
        <f t="shared" si="233"/>
        <v>46.65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40299.239953703705</v>
      </c>
      <c r="T1890" s="11">
        <f t="shared" si="237"/>
        <v>40330.207638888889</v>
      </c>
      <c r="U1890">
        <f t="shared" si="238"/>
        <v>4</v>
      </c>
      <c r="V1890">
        <f t="shared" si="239"/>
        <v>4</v>
      </c>
    </row>
    <row r="1891" spans="1:22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106.6</v>
      </c>
      <c r="P1891">
        <f t="shared" si="233"/>
        <v>48.45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41299.793356481481</v>
      </c>
      <c r="T1891" s="11">
        <f t="shared" si="237"/>
        <v>41344.751689814817</v>
      </c>
      <c r="U1891">
        <f t="shared" si="238"/>
        <v>6</v>
      </c>
      <c r="V1891">
        <f t="shared" si="239"/>
        <v>6</v>
      </c>
    </row>
    <row r="1892" spans="1:22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144.58000000000001</v>
      </c>
      <c r="P1892">
        <f t="shared" si="233"/>
        <v>70.53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41228.786203703705</v>
      </c>
      <c r="T1892" s="11">
        <f t="shared" si="237"/>
        <v>41258.786203703705</v>
      </c>
      <c r="U1892">
        <f t="shared" si="238"/>
        <v>4</v>
      </c>
      <c r="V1892">
        <f t="shared" si="239"/>
        <v>4</v>
      </c>
    </row>
    <row r="1893" spans="1:22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105.55</v>
      </c>
      <c r="P1893">
        <f t="shared" si="233"/>
        <v>87.96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40335.798078703701</v>
      </c>
      <c r="T1893" s="11">
        <f t="shared" si="237"/>
        <v>40381.25</v>
      </c>
      <c r="U1893">
        <f t="shared" si="238"/>
        <v>6</v>
      </c>
      <c r="V1893">
        <f t="shared" si="239"/>
        <v>6</v>
      </c>
    </row>
    <row r="1894" spans="1:22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136.6</v>
      </c>
      <c r="P1894">
        <f t="shared" si="233"/>
        <v>26.27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40671.637511574074</v>
      </c>
      <c r="T1894" s="11">
        <f t="shared" si="237"/>
        <v>40701.637511574074</v>
      </c>
      <c r="U1894">
        <f t="shared" si="238"/>
        <v>4</v>
      </c>
      <c r="V1894">
        <f t="shared" si="239"/>
        <v>4</v>
      </c>
    </row>
    <row r="1895" spans="1:22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57.78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40632.94195601852</v>
      </c>
      <c r="T1895" s="11">
        <f t="shared" si="237"/>
        <v>40649.165972222225</v>
      </c>
      <c r="U1895">
        <f t="shared" si="238"/>
        <v>2</v>
      </c>
      <c r="V1895">
        <f t="shared" si="239"/>
        <v>2</v>
      </c>
    </row>
    <row r="1896" spans="1:22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114.5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40920.90489583333</v>
      </c>
      <c r="T1896" s="11">
        <f t="shared" si="237"/>
        <v>40951.90489583333</v>
      </c>
      <c r="U1896">
        <f t="shared" si="238"/>
        <v>4</v>
      </c>
      <c r="V1896">
        <f t="shared" si="239"/>
        <v>4</v>
      </c>
    </row>
    <row r="1897" spans="1:22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101.72</v>
      </c>
      <c r="P1897">
        <f t="shared" si="233"/>
        <v>196.34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42267.746782407412</v>
      </c>
      <c r="T1897" s="11">
        <f t="shared" si="237"/>
        <v>42297.746782407412</v>
      </c>
      <c r="U1897">
        <f t="shared" si="238"/>
        <v>4</v>
      </c>
      <c r="V1897">
        <f t="shared" si="239"/>
        <v>4</v>
      </c>
    </row>
    <row r="1898" spans="1:22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123.95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40981.710243055553</v>
      </c>
      <c r="T1898" s="11">
        <f t="shared" si="237"/>
        <v>41011.710243055553</v>
      </c>
      <c r="U1898">
        <f t="shared" si="238"/>
        <v>4</v>
      </c>
      <c r="V1898">
        <f t="shared" si="239"/>
        <v>4</v>
      </c>
    </row>
    <row r="1899" spans="1:22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102.46</v>
      </c>
      <c r="P1899">
        <f t="shared" si="233"/>
        <v>35.549999999999997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41680.583402777775</v>
      </c>
      <c r="T1899" s="11">
        <f t="shared" si="237"/>
        <v>41702.875</v>
      </c>
      <c r="U1899">
        <f t="shared" si="238"/>
        <v>3</v>
      </c>
      <c r="V1899">
        <f t="shared" si="239"/>
        <v>3</v>
      </c>
    </row>
    <row r="1900" spans="1:22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144.5</v>
      </c>
      <c r="P1900">
        <f t="shared" si="233"/>
        <v>68.81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42366.192974537036</v>
      </c>
      <c r="T1900" s="11">
        <f t="shared" si="237"/>
        <v>42401.75</v>
      </c>
      <c r="U1900">
        <f t="shared" si="238"/>
        <v>5</v>
      </c>
      <c r="V1900">
        <f t="shared" si="239"/>
        <v>5</v>
      </c>
    </row>
    <row r="1901" spans="1:22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133.33000000000001</v>
      </c>
      <c r="P1901">
        <f t="shared" si="233"/>
        <v>28.57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42058.941736111112</v>
      </c>
      <c r="T1901" s="11">
        <f t="shared" si="237"/>
        <v>42088.90006944444</v>
      </c>
      <c r="U1901">
        <f t="shared" si="238"/>
        <v>4</v>
      </c>
      <c r="V1901">
        <f t="shared" si="239"/>
        <v>4</v>
      </c>
    </row>
    <row r="1902" spans="1:22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109.36</v>
      </c>
      <c r="P1902">
        <f t="shared" si="233"/>
        <v>50.63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41160.871886574074</v>
      </c>
      <c r="T1902" s="11">
        <f t="shared" si="237"/>
        <v>41188.415972222225</v>
      </c>
      <c r="U1902">
        <f t="shared" si="238"/>
        <v>4</v>
      </c>
      <c r="V1902">
        <f t="shared" si="239"/>
        <v>4</v>
      </c>
    </row>
    <row r="1903" spans="1:22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2.7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U1903">
        <f t="shared" si="238"/>
        <v>4</v>
      </c>
      <c r="V1903">
        <f t="shared" si="239"/>
        <v>4</v>
      </c>
    </row>
    <row r="1904" spans="1:22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1.2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U1904">
        <f t="shared" si="238"/>
        <v>4</v>
      </c>
      <c r="V1904">
        <f t="shared" si="239"/>
        <v>4</v>
      </c>
    </row>
    <row r="1905" spans="1:22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46.6</v>
      </c>
      <c r="P1905">
        <f t="shared" si="233"/>
        <v>34.1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U1905">
        <f t="shared" si="238"/>
        <v>9</v>
      </c>
      <c r="V1905">
        <f t="shared" si="239"/>
        <v>9</v>
      </c>
    </row>
    <row r="1906" spans="1:22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0.1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U1906">
        <f t="shared" si="238"/>
        <v>6</v>
      </c>
      <c r="V1906">
        <f t="shared" si="239"/>
        <v>6</v>
      </c>
    </row>
    <row r="1907" spans="1:22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0.17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U1907">
        <f t="shared" si="238"/>
        <v>4</v>
      </c>
      <c r="V1907">
        <f t="shared" si="239"/>
        <v>4</v>
      </c>
    </row>
    <row r="1908" spans="1:22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42.76</v>
      </c>
      <c r="P1908">
        <f t="shared" si="233"/>
        <v>215.96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U1908">
        <f t="shared" si="238"/>
        <v>4</v>
      </c>
      <c r="V1908">
        <f t="shared" si="239"/>
        <v>4</v>
      </c>
    </row>
    <row r="1909" spans="1:22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0.28000000000000003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U1909">
        <f t="shared" si="238"/>
        <v>2</v>
      </c>
      <c r="V1909">
        <f t="shared" si="239"/>
        <v>2</v>
      </c>
    </row>
    <row r="1910" spans="1:22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1.73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U1910">
        <f t="shared" si="238"/>
        <v>4</v>
      </c>
      <c r="V1910">
        <f t="shared" si="239"/>
        <v>4</v>
      </c>
    </row>
    <row r="1911" spans="1:22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14.11</v>
      </c>
      <c r="P1911">
        <f t="shared" si="233"/>
        <v>129.97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U1911">
        <f t="shared" si="238"/>
        <v>4</v>
      </c>
      <c r="V1911">
        <f t="shared" si="239"/>
        <v>4</v>
      </c>
    </row>
    <row r="1912" spans="1:22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39.4</v>
      </c>
      <c r="P1912">
        <f t="shared" si="233"/>
        <v>117.49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U1912">
        <f t="shared" si="238"/>
        <v>6</v>
      </c>
      <c r="V1912">
        <f t="shared" si="239"/>
        <v>6</v>
      </c>
    </row>
    <row r="1913" spans="1:22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0.02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U1913">
        <f t="shared" si="238"/>
        <v>4</v>
      </c>
      <c r="V1913">
        <f t="shared" si="239"/>
        <v>4</v>
      </c>
    </row>
    <row r="1914" spans="1:22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59.3</v>
      </c>
      <c r="P1914">
        <f t="shared" si="233"/>
        <v>70.599999999999994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U1914">
        <f t="shared" si="238"/>
        <v>4</v>
      </c>
      <c r="V1914">
        <f t="shared" si="239"/>
        <v>4</v>
      </c>
    </row>
    <row r="1915" spans="1:22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1.33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U1915">
        <f t="shared" si="238"/>
        <v>4</v>
      </c>
      <c r="V1915">
        <f t="shared" si="239"/>
        <v>4</v>
      </c>
    </row>
    <row r="1916" spans="1:22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9.01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U1916">
        <f t="shared" si="238"/>
        <v>2</v>
      </c>
      <c r="V1916">
        <f t="shared" si="239"/>
        <v>2</v>
      </c>
    </row>
    <row r="1917" spans="1:22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1.6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U1917">
        <f t="shared" si="238"/>
        <v>3</v>
      </c>
      <c r="V1917">
        <f t="shared" si="239"/>
        <v>3</v>
      </c>
    </row>
    <row r="1918" spans="1:22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0.51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U1918">
        <f t="shared" si="238"/>
        <v>4</v>
      </c>
      <c r="V1918">
        <f t="shared" si="239"/>
        <v>4</v>
      </c>
    </row>
    <row r="1919" spans="1:22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52.57</v>
      </c>
      <c r="P1919">
        <f t="shared" si="233"/>
        <v>2928.93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U1919">
        <f t="shared" si="238"/>
        <v>4</v>
      </c>
      <c r="V1919">
        <f t="shared" si="239"/>
        <v>4</v>
      </c>
    </row>
    <row r="1920" spans="1:22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1.04</v>
      </c>
      <c r="P1920">
        <f t="shared" si="233"/>
        <v>28.89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U1920">
        <f t="shared" si="238"/>
        <v>5</v>
      </c>
      <c r="V1920">
        <f t="shared" si="239"/>
        <v>5</v>
      </c>
    </row>
    <row r="1921" spans="1:22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47.4</v>
      </c>
      <c r="P1921">
        <f t="shared" si="233"/>
        <v>29.63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42113.875567129631</v>
      </c>
      <c r="T1921" s="11">
        <f t="shared" si="237"/>
        <v>42143.875567129631</v>
      </c>
      <c r="U1921">
        <f t="shared" si="238"/>
        <v>4</v>
      </c>
      <c r="V1921">
        <f t="shared" si="239"/>
        <v>4</v>
      </c>
    </row>
    <row r="1922" spans="1:22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43.03</v>
      </c>
      <c r="P1922">
        <f t="shared" si="233"/>
        <v>40.98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42270.875706018516</v>
      </c>
      <c r="T1922" s="11">
        <f t="shared" si="237"/>
        <v>42298.958333333328</v>
      </c>
      <c r="U1922">
        <f t="shared" si="238"/>
        <v>4</v>
      </c>
      <c r="V1922">
        <f t="shared" si="239"/>
        <v>4</v>
      </c>
    </row>
    <row r="1923" spans="1:22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>ROUND(SUM((E1923/D1923)*100),2)</f>
        <v>136.80000000000001</v>
      </c>
      <c r="P1923">
        <f t="shared" ref="P1923:P1986" si="241">ROUND(AVERAGE(E1923/L1923),2)</f>
        <v>54</v>
      </c>
      <c r="Q1923" t="str">
        <f t="shared" ref="Q1923:Q1986" si="242">LEFT(N1923,SEARCH("/",N1923)-1)</f>
        <v>music</v>
      </c>
      <c r="R1923" t="str">
        <f t="shared" ref="R1923:R1986" si="243">RIGHT(N1923,LEN(N1923)-SEARCH("/",N1923))</f>
        <v>indie rock</v>
      </c>
      <c r="S1923" s="11">
        <f t="shared" ref="S1923:S1986" si="244">(J1923/86400)+DATE(1970,1,1)</f>
        <v>41074.221562500003</v>
      </c>
      <c r="T1923" s="11">
        <f t="shared" ref="T1923:T1986" si="245">(I1923/86400)+DATE(1970,1,1)</f>
        <v>41104.221562500003</v>
      </c>
      <c r="U1923">
        <f t="shared" ref="U1923:U1986" si="246">ROUND(((T1923-S1923)/7),0)</f>
        <v>4</v>
      </c>
      <c r="V1923">
        <f t="shared" ref="V1923:V1986" si="247">U1923</f>
        <v>4</v>
      </c>
    </row>
    <row r="1924" spans="1:22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115.55</v>
      </c>
      <c r="P1924">
        <f t="shared" si="241"/>
        <v>36.11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41590.255868055552</v>
      </c>
      <c r="T1924" s="11">
        <f t="shared" si="245"/>
        <v>41620.255868055552</v>
      </c>
      <c r="U1924">
        <f t="shared" si="246"/>
        <v>4</v>
      </c>
      <c r="V1924">
        <f t="shared" si="247"/>
        <v>4</v>
      </c>
    </row>
    <row r="1925" spans="1:22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240.8</v>
      </c>
      <c r="P1925">
        <f t="shared" si="241"/>
        <v>23.15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40772.848749999997</v>
      </c>
      <c r="T1925" s="11">
        <f t="shared" si="245"/>
        <v>40813.207638888889</v>
      </c>
      <c r="U1925">
        <f t="shared" si="246"/>
        <v>6</v>
      </c>
      <c r="V1925">
        <f t="shared" si="247"/>
        <v>6</v>
      </c>
    </row>
    <row r="1926" spans="1:22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114.4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41626.761053240742</v>
      </c>
      <c r="T1926" s="11">
        <f t="shared" si="245"/>
        <v>41654.814583333333</v>
      </c>
      <c r="U1926">
        <f t="shared" si="246"/>
        <v>4</v>
      </c>
      <c r="V1926">
        <f t="shared" si="247"/>
        <v>4</v>
      </c>
    </row>
    <row r="1927" spans="1:22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110.33</v>
      </c>
      <c r="P1927">
        <f t="shared" si="241"/>
        <v>31.83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41535.90148148148</v>
      </c>
      <c r="T1927" s="11">
        <f t="shared" si="245"/>
        <v>41558</v>
      </c>
      <c r="U1927">
        <f t="shared" si="246"/>
        <v>3</v>
      </c>
      <c r="V1927">
        <f t="shared" si="247"/>
        <v>3</v>
      </c>
    </row>
    <row r="1928" spans="1:22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195.38</v>
      </c>
      <c r="P1928">
        <f t="shared" si="241"/>
        <v>27.39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40456.954351851848</v>
      </c>
      <c r="T1928" s="11">
        <f t="shared" si="245"/>
        <v>40484.018055555556</v>
      </c>
      <c r="U1928">
        <f t="shared" si="246"/>
        <v>4</v>
      </c>
      <c r="V1928">
        <f t="shared" si="247"/>
        <v>4</v>
      </c>
    </row>
    <row r="1929" spans="1:22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103.33</v>
      </c>
      <c r="P1929">
        <f t="shared" si="241"/>
        <v>56.36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40960.861562500002</v>
      </c>
      <c r="T1929" s="11">
        <f t="shared" si="245"/>
        <v>40976.207638888889</v>
      </c>
      <c r="U1929">
        <f t="shared" si="246"/>
        <v>2</v>
      </c>
      <c r="V1929">
        <f t="shared" si="247"/>
        <v>2</v>
      </c>
    </row>
    <row r="1930" spans="1:22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103.14</v>
      </c>
      <c r="P1930">
        <f t="shared" si="241"/>
        <v>77.349999999999994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41371.6480787037</v>
      </c>
      <c r="T1930" s="11">
        <f t="shared" si="245"/>
        <v>41401.6480787037</v>
      </c>
      <c r="U1930">
        <f t="shared" si="246"/>
        <v>4</v>
      </c>
      <c r="V1930">
        <f t="shared" si="247"/>
        <v>4</v>
      </c>
    </row>
    <row r="1931" spans="1:22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100.31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40687.021597222221</v>
      </c>
      <c r="T1931" s="11">
        <f t="shared" si="245"/>
        <v>40729.021597222221</v>
      </c>
      <c r="U1931">
        <f t="shared" si="246"/>
        <v>6</v>
      </c>
      <c r="V1931">
        <f t="shared" si="247"/>
        <v>6</v>
      </c>
    </row>
    <row r="1932" spans="1:22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48.85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41402.558819444443</v>
      </c>
      <c r="T1932" s="11">
        <f t="shared" si="245"/>
        <v>41462.558819444443</v>
      </c>
      <c r="U1932">
        <f t="shared" si="246"/>
        <v>9</v>
      </c>
      <c r="V1932">
        <f t="shared" si="247"/>
        <v>9</v>
      </c>
    </row>
    <row r="1933" spans="1:22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120.6</v>
      </c>
      <c r="P1933">
        <f t="shared" si="241"/>
        <v>48.24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41037.892465277779</v>
      </c>
      <c r="T1933" s="11">
        <f t="shared" si="245"/>
        <v>41051.145833333336</v>
      </c>
      <c r="U1933">
        <f t="shared" si="246"/>
        <v>2</v>
      </c>
      <c r="V1933">
        <f t="shared" si="247"/>
        <v>2</v>
      </c>
    </row>
    <row r="1934" spans="1:22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106.99</v>
      </c>
      <c r="P1934">
        <f t="shared" si="241"/>
        <v>70.209999999999994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40911.809872685189</v>
      </c>
      <c r="T1934" s="11">
        <f t="shared" si="245"/>
        <v>40932.809872685189</v>
      </c>
      <c r="U1934">
        <f t="shared" si="246"/>
        <v>3</v>
      </c>
      <c r="V1934">
        <f t="shared" si="247"/>
        <v>3</v>
      </c>
    </row>
    <row r="1935" spans="1:22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172.43</v>
      </c>
      <c r="P1935">
        <f t="shared" si="241"/>
        <v>94.05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41879.130868055552</v>
      </c>
      <c r="T1935" s="11">
        <f t="shared" si="245"/>
        <v>41909.130868055552</v>
      </c>
      <c r="U1935">
        <f t="shared" si="246"/>
        <v>4</v>
      </c>
      <c r="V1935">
        <f t="shared" si="247"/>
        <v>4</v>
      </c>
    </row>
    <row r="1936" spans="1:22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123.62</v>
      </c>
      <c r="P1936">
        <f t="shared" si="241"/>
        <v>80.27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40865.867141203707</v>
      </c>
      <c r="T1936" s="11">
        <f t="shared" si="245"/>
        <v>40902.208333333336</v>
      </c>
      <c r="U1936">
        <f t="shared" si="246"/>
        <v>5</v>
      </c>
      <c r="V1936">
        <f t="shared" si="247"/>
        <v>5</v>
      </c>
    </row>
    <row r="1937" spans="1:22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108.4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41773.932534722218</v>
      </c>
      <c r="T1937" s="11">
        <f t="shared" si="245"/>
        <v>41811.207638888889</v>
      </c>
      <c r="U1937">
        <f t="shared" si="246"/>
        <v>5</v>
      </c>
      <c r="V1937">
        <f t="shared" si="247"/>
        <v>5</v>
      </c>
    </row>
    <row r="1938" spans="1:22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116.52</v>
      </c>
      <c r="P1938">
        <f t="shared" si="241"/>
        <v>60.27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40852.889699074076</v>
      </c>
      <c r="T1938" s="11">
        <f t="shared" si="245"/>
        <v>40883.249305555553</v>
      </c>
      <c r="U1938">
        <f t="shared" si="246"/>
        <v>4</v>
      </c>
      <c r="V1938">
        <f t="shared" si="247"/>
        <v>4</v>
      </c>
    </row>
    <row r="1939" spans="1:22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187.25</v>
      </c>
      <c r="P1939">
        <f t="shared" si="241"/>
        <v>38.74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41059.118993055556</v>
      </c>
      <c r="T1939" s="11">
        <f t="shared" si="245"/>
        <v>41075.165972222225</v>
      </c>
      <c r="U1939">
        <f t="shared" si="246"/>
        <v>2</v>
      </c>
      <c r="V1939">
        <f t="shared" si="247"/>
        <v>2</v>
      </c>
    </row>
    <row r="1940" spans="1:22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115.93</v>
      </c>
      <c r="P1940">
        <f t="shared" si="241"/>
        <v>152.54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41426.259618055556</v>
      </c>
      <c r="T1940" s="11">
        <f t="shared" si="245"/>
        <v>41457.208333333336</v>
      </c>
      <c r="U1940">
        <f t="shared" si="246"/>
        <v>4</v>
      </c>
      <c r="V1940">
        <f t="shared" si="247"/>
        <v>4</v>
      </c>
    </row>
    <row r="1941" spans="1:22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110.7</v>
      </c>
      <c r="P1941">
        <f t="shared" si="241"/>
        <v>115.31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41313.985046296293</v>
      </c>
      <c r="T1941" s="11">
        <f t="shared" si="245"/>
        <v>41343.943379629629</v>
      </c>
      <c r="U1941">
        <f t="shared" si="246"/>
        <v>4</v>
      </c>
      <c r="V1941">
        <f t="shared" si="247"/>
        <v>4</v>
      </c>
    </row>
    <row r="1942" spans="1:22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170.92</v>
      </c>
      <c r="P1942">
        <f t="shared" si="241"/>
        <v>35.840000000000003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40670.507326388892</v>
      </c>
      <c r="T1942" s="11">
        <f t="shared" si="245"/>
        <v>40709.165972222225</v>
      </c>
      <c r="U1942">
        <f t="shared" si="246"/>
        <v>6</v>
      </c>
      <c r="V1942">
        <f t="shared" si="247"/>
        <v>6</v>
      </c>
    </row>
    <row r="1943" spans="1:22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126.12</v>
      </c>
      <c r="P1943">
        <f t="shared" si="241"/>
        <v>64.569999999999993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41744.290868055556</v>
      </c>
      <c r="T1943" s="11">
        <f t="shared" si="245"/>
        <v>41774.290868055556</v>
      </c>
      <c r="U1943">
        <f t="shared" si="246"/>
        <v>4</v>
      </c>
      <c r="V1943">
        <f t="shared" si="247"/>
        <v>4</v>
      </c>
    </row>
    <row r="1944" spans="1:22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138.44</v>
      </c>
      <c r="P1944">
        <f t="shared" si="241"/>
        <v>87.44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40638.828009259261</v>
      </c>
      <c r="T1944" s="11">
        <f t="shared" si="245"/>
        <v>40728.828009259261</v>
      </c>
      <c r="U1944">
        <f t="shared" si="246"/>
        <v>13</v>
      </c>
      <c r="V1944">
        <f t="shared" si="247"/>
        <v>13</v>
      </c>
    </row>
    <row r="1945" spans="1:22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1705.25</v>
      </c>
      <c r="P1945">
        <f t="shared" si="241"/>
        <v>68.819999999999993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42548.269861111112</v>
      </c>
      <c r="T1945" s="11">
        <f t="shared" si="245"/>
        <v>42593.269861111112</v>
      </c>
      <c r="U1945">
        <f t="shared" si="246"/>
        <v>6</v>
      </c>
      <c r="V1945">
        <f t="shared" si="247"/>
        <v>6</v>
      </c>
    </row>
    <row r="1946" spans="1:22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788.06</v>
      </c>
      <c r="P1946">
        <f t="shared" si="241"/>
        <v>176.2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41730.584374999999</v>
      </c>
      <c r="T1946" s="11">
        <f t="shared" si="245"/>
        <v>41760.584374999999</v>
      </c>
      <c r="U1946">
        <f t="shared" si="246"/>
        <v>4</v>
      </c>
      <c r="V1946">
        <f t="shared" si="247"/>
        <v>4</v>
      </c>
    </row>
    <row r="1947" spans="1:22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348.02</v>
      </c>
      <c r="P1947">
        <f t="shared" si="241"/>
        <v>511.79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42157.251828703702</v>
      </c>
      <c r="T1947" s="11">
        <f t="shared" si="245"/>
        <v>42197.251828703702</v>
      </c>
      <c r="U1947">
        <f t="shared" si="246"/>
        <v>6</v>
      </c>
      <c r="V1947">
        <f t="shared" si="247"/>
        <v>6</v>
      </c>
    </row>
    <row r="1948" spans="1:22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149.75</v>
      </c>
      <c r="P1948">
        <f t="shared" si="241"/>
        <v>160.44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41689.150011574078</v>
      </c>
      <c r="T1948" s="11">
        <f t="shared" si="245"/>
        <v>41749.108344907407</v>
      </c>
      <c r="U1948">
        <f t="shared" si="246"/>
        <v>9</v>
      </c>
      <c r="V1948">
        <f t="shared" si="247"/>
        <v>9</v>
      </c>
    </row>
    <row r="1949" spans="1:22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100.63</v>
      </c>
      <c r="P1949">
        <f t="shared" si="241"/>
        <v>35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40102.918055555558</v>
      </c>
      <c r="T1949" s="11">
        <f t="shared" si="245"/>
        <v>40140.249305555553</v>
      </c>
      <c r="U1949">
        <f t="shared" si="246"/>
        <v>5</v>
      </c>
      <c r="V1949">
        <f t="shared" si="247"/>
        <v>5</v>
      </c>
    </row>
    <row r="1950" spans="1:22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800.21</v>
      </c>
      <c r="P1950">
        <f t="shared" si="241"/>
        <v>188.51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42473.604270833333</v>
      </c>
      <c r="T1950" s="11">
        <f t="shared" si="245"/>
        <v>42527.709722222222</v>
      </c>
      <c r="U1950">
        <f t="shared" si="246"/>
        <v>8</v>
      </c>
      <c r="V1950">
        <f t="shared" si="247"/>
        <v>8</v>
      </c>
    </row>
    <row r="1951" spans="1:22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</v>
      </c>
      <c r="P1951">
        <f t="shared" si="241"/>
        <v>56.2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41800.423043981486</v>
      </c>
      <c r="T1951" s="11">
        <f t="shared" si="245"/>
        <v>41830.423043981486</v>
      </c>
      <c r="U1951">
        <f t="shared" si="246"/>
        <v>4</v>
      </c>
      <c r="V1951">
        <f t="shared" si="247"/>
        <v>4</v>
      </c>
    </row>
    <row r="1952" spans="1:22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200.52</v>
      </c>
      <c r="P1952">
        <f t="shared" si="241"/>
        <v>51.31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40624.181400462963</v>
      </c>
      <c r="T1952" s="11">
        <f t="shared" si="245"/>
        <v>40655.181400462963</v>
      </c>
      <c r="U1952">
        <f t="shared" si="246"/>
        <v>4</v>
      </c>
      <c r="V1952">
        <f t="shared" si="247"/>
        <v>4</v>
      </c>
    </row>
    <row r="1953" spans="1:22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212.44</v>
      </c>
      <c r="P1953">
        <f t="shared" si="241"/>
        <v>127.36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42651.420567129629</v>
      </c>
      <c r="T1953" s="11">
        <f t="shared" si="245"/>
        <v>42681.462233796294</v>
      </c>
      <c r="U1953">
        <f t="shared" si="246"/>
        <v>4</v>
      </c>
      <c r="V1953">
        <f t="shared" si="247"/>
        <v>4</v>
      </c>
    </row>
    <row r="1954" spans="1:22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198.47</v>
      </c>
      <c r="P1954">
        <f t="shared" si="241"/>
        <v>101.86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41526.60665509259</v>
      </c>
      <c r="T1954" s="11">
        <f t="shared" si="245"/>
        <v>41563.60665509259</v>
      </c>
      <c r="U1954">
        <f t="shared" si="246"/>
        <v>5</v>
      </c>
      <c r="V1954">
        <f t="shared" si="247"/>
        <v>5</v>
      </c>
    </row>
    <row r="1955" spans="1:22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225.95</v>
      </c>
      <c r="P1955">
        <f t="shared" si="241"/>
        <v>230.56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40941.199826388889</v>
      </c>
      <c r="T1955" s="11">
        <f t="shared" si="245"/>
        <v>40970.125</v>
      </c>
      <c r="U1955">
        <f t="shared" si="246"/>
        <v>4</v>
      </c>
      <c r="V1955">
        <f t="shared" si="247"/>
        <v>4</v>
      </c>
    </row>
    <row r="1956" spans="1:22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698.95</v>
      </c>
      <c r="P1956">
        <f t="shared" si="241"/>
        <v>842.11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42394.580740740741</v>
      </c>
      <c r="T1956" s="11">
        <f t="shared" si="245"/>
        <v>42441.208333333328</v>
      </c>
      <c r="U1956">
        <f t="shared" si="246"/>
        <v>7</v>
      </c>
      <c r="V1956">
        <f t="shared" si="247"/>
        <v>7</v>
      </c>
    </row>
    <row r="1957" spans="1:22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398.6</v>
      </c>
      <c r="P1957">
        <f t="shared" si="241"/>
        <v>577.28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41020.271770833337</v>
      </c>
      <c r="T1957" s="11">
        <f t="shared" si="245"/>
        <v>41052.791666666664</v>
      </c>
      <c r="U1957">
        <f t="shared" si="246"/>
        <v>5</v>
      </c>
      <c r="V1957">
        <f t="shared" si="247"/>
        <v>5</v>
      </c>
    </row>
    <row r="1958" spans="1:22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294.02999999999997</v>
      </c>
      <c r="P1958">
        <f t="shared" si="241"/>
        <v>483.34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42067.923668981486</v>
      </c>
      <c r="T1958" s="11">
        <f t="shared" si="245"/>
        <v>42112.882002314815</v>
      </c>
      <c r="U1958">
        <f t="shared" si="246"/>
        <v>6</v>
      </c>
      <c r="V1958">
        <f t="shared" si="247"/>
        <v>6</v>
      </c>
    </row>
    <row r="1959" spans="1:22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167.5</v>
      </c>
      <c r="P1959">
        <f t="shared" si="241"/>
        <v>76.14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41179.098530092597</v>
      </c>
      <c r="T1959" s="11">
        <f t="shared" si="245"/>
        <v>41209.098530092597</v>
      </c>
      <c r="U1959">
        <f t="shared" si="246"/>
        <v>4</v>
      </c>
      <c r="V1959">
        <f t="shared" si="247"/>
        <v>4</v>
      </c>
    </row>
    <row r="1960" spans="1:22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1435.57</v>
      </c>
      <c r="P1960">
        <f t="shared" si="241"/>
        <v>74.11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41326.987974537034</v>
      </c>
      <c r="T1960" s="11">
        <f t="shared" si="245"/>
        <v>41356.94630787037</v>
      </c>
      <c r="U1960">
        <f t="shared" si="246"/>
        <v>4</v>
      </c>
      <c r="V1960">
        <f t="shared" si="247"/>
        <v>4</v>
      </c>
    </row>
    <row r="1961" spans="1:22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156.72999999999999</v>
      </c>
      <c r="P1961">
        <f t="shared" si="241"/>
        <v>36.97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41871.845601851848</v>
      </c>
      <c r="T1961" s="11">
        <f t="shared" si="245"/>
        <v>41913</v>
      </c>
      <c r="U1961">
        <f t="shared" si="246"/>
        <v>6</v>
      </c>
      <c r="V1961">
        <f t="shared" si="247"/>
        <v>6</v>
      </c>
    </row>
    <row r="1962" spans="1:22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117.9</v>
      </c>
      <c r="P1962">
        <f t="shared" si="241"/>
        <v>2500.9699999999998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41964.362743055557</v>
      </c>
      <c r="T1962" s="11">
        <f t="shared" si="245"/>
        <v>41994.362743055557</v>
      </c>
      <c r="U1962">
        <f t="shared" si="246"/>
        <v>4</v>
      </c>
      <c r="V1962">
        <f t="shared" si="247"/>
        <v>4</v>
      </c>
    </row>
    <row r="1963" spans="1:22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1105.3800000000001</v>
      </c>
      <c r="P1963">
        <f t="shared" si="241"/>
        <v>67.69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41148.194641203707</v>
      </c>
      <c r="T1963" s="11">
        <f t="shared" si="245"/>
        <v>41188.165972222225</v>
      </c>
      <c r="U1963">
        <f t="shared" si="246"/>
        <v>6</v>
      </c>
      <c r="V1963">
        <f t="shared" si="247"/>
        <v>6</v>
      </c>
    </row>
    <row r="1964" spans="1:22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192.93</v>
      </c>
      <c r="P1964">
        <f t="shared" si="241"/>
        <v>63.05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41742.780509259261</v>
      </c>
      <c r="T1964" s="11">
        <f t="shared" si="245"/>
        <v>41772.780509259261</v>
      </c>
      <c r="U1964">
        <f t="shared" si="246"/>
        <v>4</v>
      </c>
      <c r="V1964">
        <f t="shared" si="247"/>
        <v>4</v>
      </c>
    </row>
    <row r="1965" spans="1:22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126.88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41863.429791666669</v>
      </c>
      <c r="T1965" s="11">
        <f t="shared" si="245"/>
        <v>41898.429791666669</v>
      </c>
      <c r="U1965">
        <f t="shared" si="246"/>
        <v>5</v>
      </c>
      <c r="V1965">
        <f t="shared" si="247"/>
        <v>5</v>
      </c>
    </row>
    <row r="1966" spans="1:22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259.58</v>
      </c>
      <c r="P1966">
        <f t="shared" si="241"/>
        <v>180.75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42452.272824074069</v>
      </c>
      <c r="T1966" s="11">
        <f t="shared" si="245"/>
        <v>42482.272824074069</v>
      </c>
      <c r="U1966">
        <f t="shared" si="246"/>
        <v>4</v>
      </c>
      <c r="V1966">
        <f t="shared" si="247"/>
        <v>4</v>
      </c>
    </row>
    <row r="1967" spans="1:22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262.27999999999997</v>
      </c>
      <c r="P1967">
        <f t="shared" si="241"/>
        <v>127.32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40898.089236111111</v>
      </c>
      <c r="T1967" s="11">
        <f t="shared" si="245"/>
        <v>40920.041666666664</v>
      </c>
      <c r="U1967">
        <f t="shared" si="246"/>
        <v>3</v>
      </c>
      <c r="V1967">
        <f t="shared" si="247"/>
        <v>3</v>
      </c>
    </row>
    <row r="1968" spans="1:22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206.74</v>
      </c>
      <c r="P1968">
        <f t="shared" si="241"/>
        <v>136.63999999999999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41835.540486111109</v>
      </c>
      <c r="T1968" s="11">
        <f t="shared" si="245"/>
        <v>41865.540486111109</v>
      </c>
      <c r="U1968">
        <f t="shared" si="246"/>
        <v>4</v>
      </c>
      <c r="V1968">
        <f t="shared" si="247"/>
        <v>4</v>
      </c>
    </row>
    <row r="1969" spans="1:22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370.13</v>
      </c>
      <c r="P1969">
        <f t="shared" si="241"/>
        <v>182.78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41730.663530092592</v>
      </c>
      <c r="T1969" s="11">
        <f t="shared" si="245"/>
        <v>41760.663530092592</v>
      </c>
      <c r="U1969">
        <f t="shared" si="246"/>
        <v>4</v>
      </c>
      <c r="V1969">
        <f t="shared" si="247"/>
        <v>4</v>
      </c>
    </row>
    <row r="1970" spans="1:22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284.97000000000003</v>
      </c>
      <c r="P1970">
        <f t="shared" si="241"/>
        <v>279.38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42676.586979166663</v>
      </c>
      <c r="T1970" s="11">
        <f t="shared" si="245"/>
        <v>42707.628645833334</v>
      </c>
      <c r="U1970">
        <f t="shared" si="246"/>
        <v>4</v>
      </c>
      <c r="V1970">
        <f t="shared" si="247"/>
        <v>4</v>
      </c>
    </row>
    <row r="1971" spans="1:22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579.08000000000004</v>
      </c>
      <c r="P1971">
        <f t="shared" si="241"/>
        <v>61.38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42557.792453703703</v>
      </c>
      <c r="T1971" s="11">
        <f t="shared" si="245"/>
        <v>42587.792453703703</v>
      </c>
      <c r="U1971">
        <f t="shared" si="246"/>
        <v>4</v>
      </c>
      <c r="V1971">
        <f t="shared" si="247"/>
        <v>4</v>
      </c>
    </row>
    <row r="1972" spans="1:22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1131.8</v>
      </c>
      <c r="P1972">
        <f t="shared" si="241"/>
        <v>80.73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41324.193298611113</v>
      </c>
      <c r="T1972" s="11">
        <f t="shared" si="245"/>
        <v>41384.151631944442</v>
      </c>
      <c r="U1972">
        <f t="shared" si="246"/>
        <v>9</v>
      </c>
      <c r="V1972">
        <f t="shared" si="247"/>
        <v>9</v>
      </c>
    </row>
    <row r="1973" spans="1:22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263.02999999999997</v>
      </c>
      <c r="P1973">
        <f t="shared" si="241"/>
        <v>272.36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41561.500706018516</v>
      </c>
      <c r="T1973" s="11">
        <f t="shared" si="245"/>
        <v>41593.166666666664</v>
      </c>
      <c r="U1973">
        <f t="shared" si="246"/>
        <v>5</v>
      </c>
      <c r="V1973">
        <f t="shared" si="247"/>
        <v>5</v>
      </c>
    </row>
    <row r="1974" spans="1:22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674.48</v>
      </c>
      <c r="P1974">
        <f t="shared" si="241"/>
        <v>70.849999999999994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41201.012083333335</v>
      </c>
      <c r="T1974" s="11">
        <f t="shared" si="245"/>
        <v>41231.053749999999</v>
      </c>
      <c r="U1974">
        <f t="shared" si="246"/>
        <v>4</v>
      </c>
      <c r="V1974">
        <f t="shared" si="247"/>
        <v>4</v>
      </c>
    </row>
    <row r="1975" spans="1:22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256.83</v>
      </c>
      <c r="P1975">
        <f t="shared" si="241"/>
        <v>247.94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42549.722962962958</v>
      </c>
      <c r="T1975" s="11">
        <f t="shared" si="245"/>
        <v>42588.291666666672</v>
      </c>
      <c r="U1975">
        <f t="shared" si="246"/>
        <v>6</v>
      </c>
      <c r="V1975">
        <f t="shared" si="247"/>
        <v>6</v>
      </c>
    </row>
    <row r="1976" spans="1:22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375.5</v>
      </c>
      <c r="P1976">
        <f t="shared" si="241"/>
        <v>186.81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41445.334131944444</v>
      </c>
      <c r="T1976" s="11">
        <f t="shared" si="245"/>
        <v>41505.334131944444</v>
      </c>
      <c r="U1976">
        <f t="shared" si="246"/>
        <v>9</v>
      </c>
      <c r="V1976">
        <f t="shared" si="247"/>
        <v>9</v>
      </c>
    </row>
    <row r="1977" spans="1:22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208.71</v>
      </c>
      <c r="P1977">
        <f t="shared" si="241"/>
        <v>131.99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41313.755219907405</v>
      </c>
      <c r="T1977" s="11">
        <f t="shared" si="245"/>
        <v>41343.755219907405</v>
      </c>
      <c r="U1977">
        <f t="shared" si="246"/>
        <v>4</v>
      </c>
      <c r="V1977">
        <f t="shared" si="247"/>
        <v>4</v>
      </c>
    </row>
    <row r="1978" spans="1:22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346.6</v>
      </c>
      <c r="P1978">
        <f t="shared" si="241"/>
        <v>29.31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41438.899594907409</v>
      </c>
      <c r="T1978" s="11">
        <f t="shared" si="245"/>
        <v>41468.899594907409</v>
      </c>
      <c r="U1978">
        <f t="shared" si="246"/>
        <v>4</v>
      </c>
      <c r="V1978">
        <f t="shared" si="247"/>
        <v>4</v>
      </c>
    </row>
    <row r="1979" spans="1:22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402.33</v>
      </c>
      <c r="P1979">
        <f t="shared" si="241"/>
        <v>245.02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42311.216898148152</v>
      </c>
      <c r="T1979" s="11">
        <f t="shared" si="245"/>
        <v>42357.332638888889</v>
      </c>
      <c r="U1979">
        <f t="shared" si="246"/>
        <v>7</v>
      </c>
      <c r="V1979">
        <f t="shared" si="247"/>
        <v>7</v>
      </c>
    </row>
    <row r="1980" spans="1:22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1026.8499999999999</v>
      </c>
      <c r="P1980">
        <f t="shared" si="241"/>
        <v>1323.25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41039.225601851853</v>
      </c>
      <c r="T1980" s="11">
        <f t="shared" si="245"/>
        <v>41072.291666666664</v>
      </c>
      <c r="U1980">
        <f t="shared" si="246"/>
        <v>5</v>
      </c>
      <c r="V1980">
        <f t="shared" si="247"/>
        <v>5</v>
      </c>
    </row>
    <row r="1981" spans="1:22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114.9</v>
      </c>
      <c r="P1981">
        <f t="shared" si="241"/>
        <v>282.66000000000003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42290.460023148145</v>
      </c>
      <c r="T1981" s="11">
        <f t="shared" si="245"/>
        <v>42327.207638888889</v>
      </c>
      <c r="U1981">
        <f t="shared" si="246"/>
        <v>5</v>
      </c>
      <c r="V1981">
        <f t="shared" si="247"/>
        <v>5</v>
      </c>
    </row>
    <row r="1982" spans="1:22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354.82</v>
      </c>
      <c r="P1982">
        <f t="shared" si="241"/>
        <v>91.21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42423.542384259257</v>
      </c>
      <c r="T1982" s="11">
        <f t="shared" si="245"/>
        <v>42463.500717592593</v>
      </c>
      <c r="U1982">
        <f t="shared" si="246"/>
        <v>6</v>
      </c>
      <c r="V1982">
        <f t="shared" si="247"/>
        <v>6</v>
      </c>
    </row>
    <row r="1983" spans="1:22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5.08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U1983">
        <f t="shared" si="246"/>
        <v>4</v>
      </c>
      <c r="V1983">
        <f t="shared" si="247"/>
        <v>4</v>
      </c>
    </row>
    <row r="1984" spans="1:22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U1984">
        <f t="shared" si="246"/>
        <v>4</v>
      </c>
      <c r="V1984">
        <f t="shared" si="247"/>
        <v>4</v>
      </c>
    </row>
    <row r="1985" spans="1:22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4.3</v>
      </c>
      <c r="P1985">
        <f t="shared" si="241"/>
        <v>88.69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U1985">
        <f t="shared" si="246"/>
        <v>3</v>
      </c>
      <c r="V1985">
        <f t="shared" si="247"/>
        <v>3</v>
      </c>
    </row>
    <row r="1986" spans="1:22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21.15</v>
      </c>
      <c r="P1986">
        <f t="shared" si="241"/>
        <v>453.14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41913.790289351848</v>
      </c>
      <c r="T1986" s="11">
        <f t="shared" si="245"/>
        <v>41973.831956018519</v>
      </c>
      <c r="U1986">
        <f t="shared" si="246"/>
        <v>9</v>
      </c>
      <c r="V1986">
        <f t="shared" si="247"/>
        <v>9</v>
      </c>
    </row>
    <row r="1987" spans="1:22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>ROUND(SUM((E1987/D1987)*100),2)</f>
        <v>3.19</v>
      </c>
      <c r="P1987">
        <f t="shared" ref="P1987:P2050" si="249">ROUND(AVERAGE(E1987/L1987),2)</f>
        <v>12.75</v>
      </c>
      <c r="Q1987" t="str">
        <f t="shared" ref="Q1987:Q2050" si="250">LEFT(N1987,SEARCH("/",N1987)-1)</f>
        <v>photography</v>
      </c>
      <c r="R1987" t="str">
        <f t="shared" ref="R1987:R2050" si="251">RIGHT(N1987,LEN(N1987)-SEARCH("/",N1987))</f>
        <v>people</v>
      </c>
      <c r="S1987" s="11">
        <f t="shared" ref="S1987:S2050" si="252">(J1987/86400)+DATE(1970,1,1)</f>
        <v>42555.698738425926</v>
      </c>
      <c r="T1987" s="11">
        <f t="shared" ref="T1987:T2050" si="253">(I1987/86400)+DATE(1970,1,1)</f>
        <v>42584.958333333328</v>
      </c>
      <c r="U1987">
        <f t="shared" ref="U1987:U2050" si="254">ROUND(((T1987-S1987)/7),0)</f>
        <v>4</v>
      </c>
      <c r="V1987">
        <f t="shared" ref="V1987:V2050" si="255">U1987</f>
        <v>4</v>
      </c>
    </row>
    <row r="1988" spans="1:22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0.05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42413.433831018519</v>
      </c>
      <c r="T1988" s="11">
        <f t="shared" si="253"/>
        <v>42443.392164351855</v>
      </c>
      <c r="U1988">
        <f t="shared" si="254"/>
        <v>4</v>
      </c>
      <c r="V1988">
        <f t="shared" si="255"/>
        <v>4</v>
      </c>
    </row>
    <row r="1989" spans="1:22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42.47</v>
      </c>
      <c r="P1989">
        <f t="shared" si="249"/>
        <v>83.43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U1989">
        <f t="shared" si="254"/>
        <v>4</v>
      </c>
      <c r="V1989">
        <f t="shared" si="255"/>
        <v>4</v>
      </c>
    </row>
    <row r="1990" spans="1:22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0.42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U1990">
        <f t="shared" si="254"/>
        <v>4</v>
      </c>
      <c r="V1990">
        <f t="shared" si="255"/>
        <v>4</v>
      </c>
    </row>
    <row r="1991" spans="1:22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U1991">
        <f t="shared" si="254"/>
        <v>4</v>
      </c>
      <c r="V1991">
        <f t="shared" si="255"/>
        <v>4</v>
      </c>
    </row>
    <row r="1992" spans="1:22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16.97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U1992">
        <f t="shared" si="254"/>
        <v>2</v>
      </c>
      <c r="V1992">
        <f t="shared" si="255"/>
        <v>2</v>
      </c>
    </row>
    <row r="1993" spans="1:22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>
        <f t="shared" si="249"/>
        <v>46.67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U1993">
        <f t="shared" si="254"/>
        <v>3</v>
      </c>
      <c r="V1993">
        <f t="shared" si="255"/>
        <v>3</v>
      </c>
    </row>
    <row r="1994" spans="1:22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0.13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U1994">
        <f t="shared" si="254"/>
        <v>4</v>
      </c>
      <c r="V1994">
        <f t="shared" si="255"/>
        <v>4</v>
      </c>
    </row>
    <row r="1995" spans="1:22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42329.588391203702</v>
      </c>
      <c r="T1995" s="11">
        <f t="shared" si="253"/>
        <v>42359.588391203702</v>
      </c>
      <c r="U1995">
        <f t="shared" si="254"/>
        <v>4</v>
      </c>
      <c r="V1995">
        <f t="shared" si="255"/>
        <v>4</v>
      </c>
    </row>
    <row r="1996" spans="1:22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U1996">
        <f t="shared" si="254"/>
        <v>9</v>
      </c>
      <c r="V1996">
        <f t="shared" si="255"/>
        <v>9</v>
      </c>
    </row>
    <row r="1997" spans="1:22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7.8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U1997">
        <f t="shared" si="254"/>
        <v>3</v>
      </c>
      <c r="V1997">
        <f t="shared" si="255"/>
        <v>3</v>
      </c>
    </row>
    <row r="1998" spans="1:22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U1998">
        <f t="shared" si="254"/>
        <v>4</v>
      </c>
      <c r="V1998">
        <f t="shared" si="255"/>
        <v>4</v>
      </c>
    </row>
    <row r="1999" spans="1:22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U1999">
        <f t="shared" si="254"/>
        <v>4</v>
      </c>
      <c r="V1999">
        <f t="shared" si="255"/>
        <v>4</v>
      </c>
    </row>
    <row r="2000" spans="1:22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26.2</v>
      </c>
      <c r="P2000">
        <f t="shared" si="249"/>
        <v>218.33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U2000">
        <f t="shared" si="254"/>
        <v>6</v>
      </c>
      <c r="V2000">
        <f t="shared" si="255"/>
        <v>6</v>
      </c>
    </row>
    <row r="2001" spans="1:22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0.76</v>
      </c>
      <c r="P2001">
        <f t="shared" si="249"/>
        <v>33.71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U2001">
        <f t="shared" si="254"/>
        <v>4</v>
      </c>
      <c r="V2001">
        <f t="shared" si="255"/>
        <v>4</v>
      </c>
    </row>
    <row r="2002" spans="1:22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12.5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U2002">
        <f t="shared" si="254"/>
        <v>4</v>
      </c>
      <c r="V2002">
        <f t="shared" si="255"/>
        <v>4</v>
      </c>
    </row>
    <row r="2003" spans="1:22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382.13</v>
      </c>
      <c r="P2003">
        <f t="shared" si="249"/>
        <v>128.38999999999999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42136.209675925929</v>
      </c>
      <c r="T2003" s="11">
        <f t="shared" si="253"/>
        <v>42167.833333333328</v>
      </c>
      <c r="U2003">
        <f t="shared" si="254"/>
        <v>5</v>
      </c>
      <c r="V2003">
        <f t="shared" si="255"/>
        <v>5</v>
      </c>
    </row>
    <row r="2004" spans="1:22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216.79</v>
      </c>
      <c r="P2004">
        <f t="shared" si="249"/>
        <v>78.83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42728.71230324074</v>
      </c>
      <c r="T2004" s="11">
        <f t="shared" si="253"/>
        <v>42758.71230324074</v>
      </c>
      <c r="U2004">
        <f t="shared" si="254"/>
        <v>4</v>
      </c>
      <c r="V2004">
        <f t="shared" si="255"/>
        <v>4</v>
      </c>
    </row>
    <row r="2005" spans="1:22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91.76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40347.125601851854</v>
      </c>
      <c r="T2005" s="11">
        <f t="shared" si="253"/>
        <v>40361.958333333336</v>
      </c>
      <c r="U2005">
        <f t="shared" si="254"/>
        <v>2</v>
      </c>
      <c r="V2005">
        <f t="shared" si="255"/>
        <v>2</v>
      </c>
    </row>
    <row r="2006" spans="1:22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234.42</v>
      </c>
      <c r="P2006">
        <f t="shared" si="249"/>
        <v>331.1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41800.604895833334</v>
      </c>
      <c r="T2006" s="11">
        <f t="shared" si="253"/>
        <v>41830.604895833334</v>
      </c>
      <c r="U2006">
        <f t="shared" si="254"/>
        <v>4</v>
      </c>
      <c r="V2006">
        <f t="shared" si="255"/>
        <v>4</v>
      </c>
    </row>
    <row r="2007" spans="1:22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123.68</v>
      </c>
      <c r="P2007">
        <f t="shared" si="249"/>
        <v>194.26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41535.812708333331</v>
      </c>
      <c r="T2007" s="11">
        <f t="shared" si="253"/>
        <v>41563.165972222225</v>
      </c>
      <c r="U2007">
        <f t="shared" si="254"/>
        <v>4</v>
      </c>
      <c r="V2007">
        <f t="shared" si="255"/>
        <v>4</v>
      </c>
    </row>
    <row r="2008" spans="1:22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247.84</v>
      </c>
      <c r="P2008">
        <f t="shared" si="249"/>
        <v>408.98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41941.500520833331</v>
      </c>
      <c r="T2008" s="11">
        <f t="shared" si="253"/>
        <v>41976.542187500003</v>
      </c>
      <c r="U2008">
        <f t="shared" si="254"/>
        <v>5</v>
      </c>
      <c r="V2008">
        <f t="shared" si="255"/>
        <v>5</v>
      </c>
    </row>
    <row r="2009" spans="1:22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115.71</v>
      </c>
      <c r="P2009">
        <f t="shared" si="249"/>
        <v>84.46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40347.837800925925</v>
      </c>
      <c r="T2009" s="11">
        <f t="shared" si="253"/>
        <v>40414.166666666664</v>
      </c>
      <c r="U2009">
        <f t="shared" si="254"/>
        <v>9</v>
      </c>
      <c r="V2009">
        <f t="shared" si="255"/>
        <v>9</v>
      </c>
    </row>
    <row r="2010" spans="1:22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117.07</v>
      </c>
      <c r="P2010">
        <f t="shared" si="249"/>
        <v>44.85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40761.604421296295</v>
      </c>
      <c r="T2010" s="11">
        <f t="shared" si="253"/>
        <v>40805.604421296295</v>
      </c>
      <c r="U2010">
        <f t="shared" si="254"/>
        <v>6</v>
      </c>
      <c r="V2010">
        <f t="shared" si="255"/>
        <v>6</v>
      </c>
    </row>
    <row r="2011" spans="1:22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305.16000000000003</v>
      </c>
      <c r="P2011">
        <f t="shared" si="249"/>
        <v>383.36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42661.323414351849</v>
      </c>
      <c r="T2011" s="11">
        <f t="shared" si="253"/>
        <v>42697.365081018521</v>
      </c>
      <c r="U2011">
        <f t="shared" si="254"/>
        <v>5</v>
      </c>
      <c r="V2011">
        <f t="shared" si="255"/>
        <v>5</v>
      </c>
    </row>
    <row r="2012" spans="1:22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320.05</v>
      </c>
      <c r="P2012">
        <f t="shared" si="249"/>
        <v>55.28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42570.996423611112</v>
      </c>
      <c r="T2012" s="11">
        <f t="shared" si="253"/>
        <v>42600.996423611112</v>
      </c>
      <c r="U2012">
        <f t="shared" si="254"/>
        <v>4</v>
      </c>
      <c r="V2012">
        <f t="shared" si="255"/>
        <v>4</v>
      </c>
    </row>
    <row r="2013" spans="1:22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819.56</v>
      </c>
      <c r="P2013">
        <f t="shared" si="249"/>
        <v>422.02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42347.358483796299</v>
      </c>
      <c r="T2013" s="11">
        <f t="shared" si="253"/>
        <v>42380.958333333328</v>
      </c>
      <c r="U2013">
        <f t="shared" si="254"/>
        <v>5</v>
      </c>
      <c r="V2013">
        <f t="shared" si="255"/>
        <v>5</v>
      </c>
    </row>
    <row r="2014" spans="1:22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234.9</v>
      </c>
      <c r="P2014">
        <f t="shared" si="249"/>
        <v>64.180000000000007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42010.822233796294</v>
      </c>
      <c r="T2014" s="11">
        <f t="shared" si="253"/>
        <v>42040.822233796294</v>
      </c>
      <c r="U2014">
        <f t="shared" si="254"/>
        <v>4</v>
      </c>
      <c r="V2014">
        <f t="shared" si="255"/>
        <v>4</v>
      </c>
    </row>
    <row r="2015" spans="1:22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494.91</v>
      </c>
      <c r="P2015">
        <f t="shared" si="249"/>
        <v>173.58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42499.960810185185</v>
      </c>
      <c r="T2015" s="11">
        <f t="shared" si="253"/>
        <v>42559.960810185185</v>
      </c>
      <c r="U2015">
        <f t="shared" si="254"/>
        <v>9</v>
      </c>
      <c r="V2015">
        <f t="shared" si="255"/>
        <v>9</v>
      </c>
    </row>
    <row r="2016" spans="1:22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7813.78</v>
      </c>
      <c r="P2016">
        <f t="shared" si="249"/>
        <v>88.6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41324.214571759258</v>
      </c>
      <c r="T2016" s="11">
        <f t="shared" si="253"/>
        <v>41358.172905092593</v>
      </c>
      <c r="U2016">
        <f t="shared" si="254"/>
        <v>5</v>
      </c>
      <c r="V2016">
        <f t="shared" si="255"/>
        <v>5</v>
      </c>
    </row>
    <row r="2017" spans="1:22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</v>
      </c>
      <c r="P2017">
        <f t="shared" si="249"/>
        <v>50.22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40765.876886574071</v>
      </c>
      <c r="T2017" s="11">
        <f t="shared" si="253"/>
        <v>40795.876886574071</v>
      </c>
      <c r="U2017">
        <f t="shared" si="254"/>
        <v>4</v>
      </c>
      <c r="V2017">
        <f t="shared" si="255"/>
        <v>4</v>
      </c>
    </row>
    <row r="2018" spans="1:22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921.54</v>
      </c>
      <c r="P2018">
        <f t="shared" si="249"/>
        <v>192.39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41312.880775462967</v>
      </c>
      <c r="T2018" s="11">
        <f t="shared" si="253"/>
        <v>41342.880775462967</v>
      </c>
      <c r="U2018">
        <f t="shared" si="254"/>
        <v>4</v>
      </c>
      <c r="V2018">
        <f t="shared" si="255"/>
        <v>4</v>
      </c>
    </row>
    <row r="2019" spans="1:22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125.1</v>
      </c>
      <c r="P2019">
        <f t="shared" si="249"/>
        <v>73.42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40961.057349537034</v>
      </c>
      <c r="T2019" s="11">
        <f t="shared" si="253"/>
        <v>40992.166666666664</v>
      </c>
      <c r="U2019">
        <f t="shared" si="254"/>
        <v>4</v>
      </c>
      <c r="V2019">
        <f t="shared" si="255"/>
        <v>4</v>
      </c>
    </row>
    <row r="2020" spans="1:22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102.24</v>
      </c>
      <c r="P2020">
        <f t="shared" si="249"/>
        <v>147.68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42199.365844907406</v>
      </c>
      <c r="T2020" s="11">
        <f t="shared" si="253"/>
        <v>42229.365844907406</v>
      </c>
      <c r="U2020">
        <f t="shared" si="254"/>
        <v>4</v>
      </c>
      <c r="V2020">
        <f t="shared" si="255"/>
        <v>4</v>
      </c>
    </row>
    <row r="2021" spans="1:22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484.91</v>
      </c>
      <c r="P2021">
        <f t="shared" si="249"/>
        <v>108.97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42605.70857638889</v>
      </c>
      <c r="T2021" s="11">
        <f t="shared" si="253"/>
        <v>42635.70857638889</v>
      </c>
      <c r="U2021">
        <f t="shared" si="254"/>
        <v>4</v>
      </c>
      <c r="V2021">
        <f t="shared" si="255"/>
        <v>4</v>
      </c>
    </row>
    <row r="2022" spans="1:22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192.33</v>
      </c>
      <c r="P2022">
        <f t="shared" si="249"/>
        <v>23.65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41737.097500000003</v>
      </c>
      <c r="T2022" s="11">
        <f t="shared" si="253"/>
        <v>41773.961111111115</v>
      </c>
      <c r="U2022">
        <f t="shared" si="254"/>
        <v>5</v>
      </c>
      <c r="V2022">
        <f t="shared" si="255"/>
        <v>5</v>
      </c>
    </row>
    <row r="2023" spans="1:22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281.10000000000002</v>
      </c>
      <c r="P2023">
        <f t="shared" si="249"/>
        <v>147.94999999999999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41861.070567129631</v>
      </c>
      <c r="T2023" s="11">
        <f t="shared" si="253"/>
        <v>41906.070567129631</v>
      </c>
      <c r="U2023">
        <f t="shared" si="254"/>
        <v>6</v>
      </c>
      <c r="V2023">
        <f t="shared" si="255"/>
        <v>6</v>
      </c>
    </row>
    <row r="2024" spans="1:22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125.14</v>
      </c>
      <c r="P2024">
        <f t="shared" si="249"/>
        <v>385.04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42502.569120370375</v>
      </c>
      <c r="T2024" s="11">
        <f t="shared" si="253"/>
        <v>42532.569120370375</v>
      </c>
      <c r="U2024">
        <f t="shared" si="254"/>
        <v>4</v>
      </c>
      <c r="V2024">
        <f t="shared" si="255"/>
        <v>4</v>
      </c>
    </row>
    <row r="2025" spans="1:22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161.46</v>
      </c>
      <c r="P2025">
        <f t="shared" si="249"/>
        <v>457.39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42136.420752314814</v>
      </c>
      <c r="T2025" s="11">
        <f t="shared" si="253"/>
        <v>42166.420752314814</v>
      </c>
      <c r="U2025">
        <f t="shared" si="254"/>
        <v>4</v>
      </c>
      <c r="V2025">
        <f t="shared" si="255"/>
        <v>4</v>
      </c>
    </row>
    <row r="2026" spans="1:22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585.35</v>
      </c>
      <c r="P2026">
        <f t="shared" si="249"/>
        <v>222.99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41099.966944444444</v>
      </c>
      <c r="T2026" s="11">
        <f t="shared" si="253"/>
        <v>41134.125</v>
      </c>
      <c r="U2026">
        <f t="shared" si="254"/>
        <v>5</v>
      </c>
      <c r="V2026">
        <f t="shared" si="255"/>
        <v>5</v>
      </c>
    </row>
    <row r="2027" spans="1:22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201.15</v>
      </c>
      <c r="P2027">
        <f t="shared" si="249"/>
        <v>220.74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42136.184560185182</v>
      </c>
      <c r="T2027" s="11">
        <f t="shared" si="253"/>
        <v>42166.184560185182</v>
      </c>
      <c r="U2027">
        <f t="shared" si="254"/>
        <v>4</v>
      </c>
      <c r="V2027">
        <f t="shared" si="255"/>
        <v>4</v>
      </c>
    </row>
    <row r="2028" spans="1:22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133.47999999999999</v>
      </c>
      <c r="P2028">
        <f t="shared" si="249"/>
        <v>73.5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41704.735937500001</v>
      </c>
      <c r="T2028" s="11">
        <f t="shared" si="253"/>
        <v>41750.165972222225</v>
      </c>
      <c r="U2028">
        <f t="shared" si="254"/>
        <v>6</v>
      </c>
      <c r="V2028">
        <f t="shared" si="255"/>
        <v>6</v>
      </c>
    </row>
    <row r="2029" spans="1:22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120.25</v>
      </c>
      <c r="P2029">
        <f t="shared" si="249"/>
        <v>223.1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42048.813877314809</v>
      </c>
      <c r="T2029" s="11">
        <f t="shared" si="253"/>
        <v>42093.772210648152</v>
      </c>
      <c r="U2029">
        <f t="shared" si="254"/>
        <v>6</v>
      </c>
      <c r="V2029">
        <f t="shared" si="255"/>
        <v>6</v>
      </c>
    </row>
    <row r="2030" spans="1:22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126.17</v>
      </c>
      <c r="P2030">
        <f t="shared" si="249"/>
        <v>47.91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40215.919050925928</v>
      </c>
      <c r="T2030" s="11">
        <f t="shared" si="253"/>
        <v>40252.913194444445</v>
      </c>
      <c r="U2030">
        <f t="shared" si="254"/>
        <v>5</v>
      </c>
      <c r="V2030">
        <f t="shared" si="255"/>
        <v>5</v>
      </c>
    </row>
    <row r="2031" spans="1:22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361.2</v>
      </c>
      <c r="P2031">
        <f t="shared" si="249"/>
        <v>96.06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41848.021770833337</v>
      </c>
      <c r="T2031" s="11">
        <f t="shared" si="253"/>
        <v>41878.021770833337</v>
      </c>
      <c r="U2031">
        <f t="shared" si="254"/>
        <v>4</v>
      </c>
      <c r="V2031">
        <f t="shared" si="255"/>
        <v>4</v>
      </c>
    </row>
    <row r="2032" spans="1:22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226.24</v>
      </c>
      <c r="P2032">
        <f t="shared" si="249"/>
        <v>118.61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41212.996481481481</v>
      </c>
      <c r="T2032" s="11">
        <f t="shared" si="253"/>
        <v>41242.996481481481</v>
      </c>
      <c r="U2032">
        <f t="shared" si="254"/>
        <v>4</v>
      </c>
      <c r="V2032">
        <f t="shared" si="255"/>
        <v>4</v>
      </c>
    </row>
    <row r="2033" spans="1:22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120.35</v>
      </c>
      <c r="P2033">
        <f t="shared" si="249"/>
        <v>118.45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41975.329317129625</v>
      </c>
      <c r="T2033" s="11">
        <f t="shared" si="253"/>
        <v>42013.041666666672</v>
      </c>
      <c r="U2033">
        <f t="shared" si="254"/>
        <v>5</v>
      </c>
      <c r="V2033">
        <f t="shared" si="255"/>
        <v>5</v>
      </c>
    </row>
    <row r="2034" spans="1:22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304.19</v>
      </c>
      <c r="P2034">
        <f t="shared" si="249"/>
        <v>143.21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42689.565671296295</v>
      </c>
      <c r="T2034" s="11">
        <f t="shared" si="253"/>
        <v>42719.208333333328</v>
      </c>
      <c r="U2034">
        <f t="shared" si="254"/>
        <v>4</v>
      </c>
      <c r="V2034">
        <f t="shared" si="255"/>
        <v>4</v>
      </c>
    </row>
    <row r="2035" spans="1:22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178.68</v>
      </c>
      <c r="P2035">
        <f t="shared" si="249"/>
        <v>282.72000000000003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41725.082384259258</v>
      </c>
      <c r="T2035" s="11">
        <f t="shared" si="253"/>
        <v>41755.082384259258</v>
      </c>
      <c r="U2035">
        <f t="shared" si="254"/>
        <v>4</v>
      </c>
      <c r="V2035">
        <f t="shared" si="255"/>
        <v>4</v>
      </c>
    </row>
    <row r="2036" spans="1:22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386.82</v>
      </c>
      <c r="P2036">
        <f t="shared" si="249"/>
        <v>593.94000000000005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42076.130011574074</v>
      </c>
      <c r="T2036" s="11">
        <f t="shared" si="253"/>
        <v>42131.290277777778</v>
      </c>
      <c r="U2036">
        <f t="shared" si="254"/>
        <v>8</v>
      </c>
      <c r="V2036">
        <f t="shared" si="255"/>
        <v>8</v>
      </c>
    </row>
    <row r="2037" spans="1:22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211.04</v>
      </c>
      <c r="P2037">
        <f t="shared" si="249"/>
        <v>262.16000000000003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42311.625081018516</v>
      </c>
      <c r="T2037" s="11">
        <f t="shared" si="253"/>
        <v>42357.041666666672</v>
      </c>
      <c r="U2037">
        <f t="shared" si="254"/>
        <v>6</v>
      </c>
      <c r="V2037">
        <f t="shared" si="255"/>
        <v>6</v>
      </c>
    </row>
    <row r="2038" spans="1:22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131.66999999999999</v>
      </c>
      <c r="P2038">
        <f t="shared" si="249"/>
        <v>46.58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41738.864803240736</v>
      </c>
      <c r="T2038" s="11">
        <f t="shared" si="253"/>
        <v>41768.864803240736</v>
      </c>
      <c r="U2038">
        <f t="shared" si="254"/>
        <v>4</v>
      </c>
      <c r="V2038">
        <f t="shared" si="255"/>
        <v>4</v>
      </c>
    </row>
    <row r="2039" spans="1:22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300.48</v>
      </c>
      <c r="P2039">
        <f t="shared" si="249"/>
        <v>70.040000000000006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41578.210104166668</v>
      </c>
      <c r="T2039" s="11">
        <f t="shared" si="253"/>
        <v>41638.251770833333</v>
      </c>
      <c r="U2039">
        <f t="shared" si="254"/>
        <v>9</v>
      </c>
      <c r="V2039">
        <f t="shared" si="255"/>
        <v>9</v>
      </c>
    </row>
    <row r="2040" spans="1:22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420.51</v>
      </c>
      <c r="P2040">
        <f t="shared" si="249"/>
        <v>164.91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41424.27107638889</v>
      </c>
      <c r="T2040" s="11">
        <f t="shared" si="253"/>
        <v>41456.75</v>
      </c>
      <c r="U2040">
        <f t="shared" si="254"/>
        <v>5</v>
      </c>
      <c r="V2040">
        <f t="shared" si="255"/>
        <v>5</v>
      </c>
    </row>
    <row r="2041" spans="1:22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136.22</v>
      </c>
      <c r="P2041">
        <f t="shared" si="249"/>
        <v>449.26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42675.438946759255</v>
      </c>
      <c r="T2041" s="11">
        <f t="shared" si="253"/>
        <v>42705.207638888889</v>
      </c>
      <c r="U2041">
        <f t="shared" si="254"/>
        <v>4</v>
      </c>
      <c r="V2041">
        <f t="shared" si="255"/>
        <v>4</v>
      </c>
    </row>
    <row r="2042" spans="1:22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248.17</v>
      </c>
      <c r="P2042">
        <f t="shared" si="249"/>
        <v>27.47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41578.927118055552</v>
      </c>
      <c r="T2042" s="11">
        <f t="shared" si="253"/>
        <v>41593.968784722223</v>
      </c>
      <c r="U2042">
        <f t="shared" si="254"/>
        <v>2</v>
      </c>
      <c r="V2042">
        <f t="shared" si="255"/>
        <v>2</v>
      </c>
    </row>
    <row r="2043" spans="1:22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181.86</v>
      </c>
      <c r="P2043">
        <f t="shared" si="249"/>
        <v>143.97999999999999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42654.525775462964</v>
      </c>
      <c r="T2043" s="11">
        <f t="shared" si="253"/>
        <v>42684.567442129628</v>
      </c>
      <c r="U2043">
        <f t="shared" si="254"/>
        <v>4</v>
      </c>
      <c r="V2043">
        <f t="shared" si="255"/>
        <v>4</v>
      </c>
    </row>
    <row r="2044" spans="1:22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123.53</v>
      </c>
      <c r="P2044">
        <f t="shared" si="249"/>
        <v>88.24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42331.708032407405</v>
      </c>
      <c r="T2044" s="11">
        <f t="shared" si="253"/>
        <v>42391.708032407405</v>
      </c>
      <c r="U2044">
        <f t="shared" si="254"/>
        <v>9</v>
      </c>
      <c r="V2044">
        <f t="shared" si="255"/>
        <v>9</v>
      </c>
    </row>
    <row r="2045" spans="1:22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506.21</v>
      </c>
      <c r="P2045">
        <f t="shared" si="249"/>
        <v>36.33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42661.176817129628</v>
      </c>
      <c r="T2045" s="11">
        <f t="shared" si="253"/>
        <v>42715.207638888889</v>
      </c>
      <c r="U2045">
        <f t="shared" si="254"/>
        <v>8</v>
      </c>
      <c r="V2045">
        <f t="shared" si="255"/>
        <v>8</v>
      </c>
    </row>
    <row r="2046" spans="1:22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108.21</v>
      </c>
      <c r="P2046">
        <f t="shared" si="249"/>
        <v>90.18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42138.684189814812</v>
      </c>
      <c r="T2046" s="11">
        <f t="shared" si="253"/>
        <v>42168.684189814812</v>
      </c>
      <c r="U2046">
        <f t="shared" si="254"/>
        <v>4</v>
      </c>
      <c r="V2046">
        <f t="shared" si="255"/>
        <v>4</v>
      </c>
    </row>
    <row r="2047" spans="1:22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819.18</v>
      </c>
      <c r="P2047">
        <f t="shared" si="249"/>
        <v>152.62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41069.088506944448</v>
      </c>
      <c r="T2047" s="11">
        <f t="shared" si="253"/>
        <v>41099.088506944448</v>
      </c>
      <c r="U2047">
        <f t="shared" si="254"/>
        <v>4</v>
      </c>
      <c r="V2047">
        <f t="shared" si="255"/>
        <v>4</v>
      </c>
    </row>
    <row r="2048" spans="1:22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121.1</v>
      </c>
      <c r="P2048">
        <f t="shared" si="249"/>
        <v>55.81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41387.171805555554</v>
      </c>
      <c r="T2048" s="11">
        <f t="shared" si="253"/>
        <v>41417.171805555554</v>
      </c>
      <c r="U2048">
        <f t="shared" si="254"/>
        <v>4</v>
      </c>
      <c r="V2048">
        <f t="shared" si="255"/>
        <v>4</v>
      </c>
    </row>
    <row r="2049" spans="1:22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103</v>
      </c>
      <c r="P2049">
        <f t="shared" si="249"/>
        <v>227.85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42081.903587962966</v>
      </c>
      <c r="T2049" s="11">
        <f t="shared" si="253"/>
        <v>42111</v>
      </c>
      <c r="U2049">
        <f t="shared" si="254"/>
        <v>4</v>
      </c>
      <c r="V2049">
        <f t="shared" si="255"/>
        <v>4</v>
      </c>
    </row>
    <row r="2050" spans="1:22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148.33000000000001</v>
      </c>
      <c r="P2050">
        <f t="shared" si="249"/>
        <v>91.83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41387.651516203703</v>
      </c>
      <c r="T2050" s="11">
        <f t="shared" si="253"/>
        <v>41417.651516203703</v>
      </c>
      <c r="U2050">
        <f t="shared" si="254"/>
        <v>4</v>
      </c>
      <c r="V2050">
        <f t="shared" si="255"/>
        <v>4</v>
      </c>
    </row>
    <row r="2051" spans="1:22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>ROUND(SUM((E2051/D2051)*100),2)</f>
        <v>120.19</v>
      </c>
      <c r="P2051">
        <f t="shared" ref="P2051:P2114" si="257">ROUND(AVERAGE(E2051/L2051),2)</f>
        <v>80.989999999999995</v>
      </c>
      <c r="Q2051" t="str">
        <f t="shared" ref="Q2051:Q2114" si="258">LEFT(N2051,SEARCH("/",N2051)-1)</f>
        <v>technology</v>
      </c>
      <c r="R2051" t="str">
        <f t="shared" ref="R2051:R2114" si="259">RIGHT(N2051,LEN(N2051)-SEARCH("/",N2051))</f>
        <v>hardware</v>
      </c>
      <c r="S2051" s="11">
        <f t="shared" ref="S2051:S2114" si="260">(J2051/86400)+DATE(1970,1,1)</f>
        <v>41575.527349537035</v>
      </c>
      <c r="T2051" s="11">
        <f t="shared" ref="T2051:T2114" si="261">(I2051/86400)+DATE(1970,1,1)</f>
        <v>41610.957638888889</v>
      </c>
      <c r="U2051">
        <f t="shared" ref="U2051:U2114" si="262">ROUND(((T2051-S2051)/7),0)</f>
        <v>5</v>
      </c>
      <c r="V2051">
        <f t="shared" ref="V2051:V2114" si="263">U2051</f>
        <v>5</v>
      </c>
    </row>
    <row r="2052" spans="1:22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473.27</v>
      </c>
      <c r="P2052">
        <f t="shared" si="257"/>
        <v>278.39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42115.071504629625</v>
      </c>
      <c r="T2052" s="11">
        <f t="shared" si="261"/>
        <v>42155.071504629625</v>
      </c>
      <c r="U2052">
        <f t="shared" si="262"/>
        <v>6</v>
      </c>
      <c r="V2052">
        <f t="shared" si="263"/>
        <v>6</v>
      </c>
    </row>
    <row r="2053" spans="1:22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130.36000000000001</v>
      </c>
      <c r="P2053">
        <f t="shared" si="257"/>
        <v>43.1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41604.022418981483</v>
      </c>
      <c r="T2053" s="11">
        <f t="shared" si="261"/>
        <v>41634.022418981483</v>
      </c>
      <c r="U2053">
        <f t="shared" si="262"/>
        <v>4</v>
      </c>
      <c r="V2053">
        <f t="shared" si="263"/>
        <v>4</v>
      </c>
    </row>
    <row r="2054" spans="1:22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353.05</v>
      </c>
      <c r="P2054">
        <f t="shared" si="257"/>
        <v>326.29000000000002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42375.08394675926</v>
      </c>
      <c r="T2054" s="11">
        <f t="shared" si="261"/>
        <v>42420.08394675926</v>
      </c>
      <c r="U2054">
        <f t="shared" si="262"/>
        <v>6</v>
      </c>
      <c r="V2054">
        <f t="shared" si="263"/>
        <v>6</v>
      </c>
    </row>
    <row r="2055" spans="1:22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101.02</v>
      </c>
      <c r="P2055">
        <f t="shared" si="257"/>
        <v>41.74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42303.617488425924</v>
      </c>
      <c r="T2055" s="11">
        <f t="shared" si="261"/>
        <v>42333.659155092595</v>
      </c>
      <c r="U2055">
        <f t="shared" si="262"/>
        <v>4</v>
      </c>
      <c r="V2055">
        <f t="shared" si="263"/>
        <v>4</v>
      </c>
    </row>
    <row r="2056" spans="1:22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113.59</v>
      </c>
      <c r="P2056">
        <f t="shared" si="257"/>
        <v>64.02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41731.520949074074</v>
      </c>
      <c r="T2056" s="11">
        <f t="shared" si="261"/>
        <v>41761.520949074074</v>
      </c>
      <c r="U2056">
        <f t="shared" si="262"/>
        <v>4</v>
      </c>
      <c r="V2056">
        <f t="shared" si="263"/>
        <v>4</v>
      </c>
    </row>
    <row r="2057" spans="1:22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167.42</v>
      </c>
      <c r="P2057">
        <f t="shared" si="257"/>
        <v>99.46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41946.674108796295</v>
      </c>
      <c r="T2057" s="11">
        <f t="shared" si="261"/>
        <v>41976.166666666672</v>
      </c>
      <c r="U2057">
        <f t="shared" si="262"/>
        <v>4</v>
      </c>
      <c r="V2057">
        <f t="shared" si="263"/>
        <v>4</v>
      </c>
    </row>
    <row r="2058" spans="1:22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153.44999999999999</v>
      </c>
      <c r="P2058">
        <f t="shared" si="257"/>
        <v>138.49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41351.76090277778</v>
      </c>
      <c r="T2058" s="11">
        <f t="shared" si="261"/>
        <v>41381.76090277778</v>
      </c>
      <c r="U2058">
        <f t="shared" si="262"/>
        <v>4</v>
      </c>
      <c r="V2058">
        <f t="shared" si="263"/>
        <v>4</v>
      </c>
    </row>
    <row r="2059" spans="1:22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202.23</v>
      </c>
      <c r="P2059">
        <f t="shared" si="257"/>
        <v>45.55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42396.494583333333</v>
      </c>
      <c r="T2059" s="11">
        <f t="shared" si="261"/>
        <v>42426.494583333333</v>
      </c>
      <c r="U2059">
        <f t="shared" si="262"/>
        <v>4</v>
      </c>
      <c r="V2059">
        <f t="shared" si="263"/>
        <v>4</v>
      </c>
    </row>
    <row r="2060" spans="1:22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168.28</v>
      </c>
      <c r="P2060">
        <f t="shared" si="257"/>
        <v>10.51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42026.370717592596</v>
      </c>
      <c r="T2060" s="11">
        <f t="shared" si="261"/>
        <v>42065.833333333328</v>
      </c>
      <c r="U2060">
        <f t="shared" si="262"/>
        <v>6</v>
      </c>
      <c r="V2060">
        <f t="shared" si="263"/>
        <v>6</v>
      </c>
    </row>
    <row r="2061" spans="1:22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143.46</v>
      </c>
      <c r="P2061">
        <f t="shared" si="257"/>
        <v>114.77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42361.602476851855</v>
      </c>
      <c r="T2061" s="11">
        <f t="shared" si="261"/>
        <v>42400.915972222225</v>
      </c>
      <c r="U2061">
        <f t="shared" si="262"/>
        <v>6</v>
      </c>
      <c r="V2061">
        <f t="shared" si="263"/>
        <v>6</v>
      </c>
    </row>
    <row r="2062" spans="1:22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196.4</v>
      </c>
      <c r="P2062">
        <f t="shared" si="257"/>
        <v>36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41783.642939814818</v>
      </c>
      <c r="T2062" s="11">
        <f t="shared" si="261"/>
        <v>41843.642939814818</v>
      </c>
      <c r="U2062">
        <f t="shared" si="262"/>
        <v>9</v>
      </c>
      <c r="V2062">
        <f t="shared" si="263"/>
        <v>9</v>
      </c>
    </row>
    <row r="2063" spans="1:22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107.92</v>
      </c>
      <c r="P2063">
        <f t="shared" si="257"/>
        <v>154.16999999999999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42705.764513888891</v>
      </c>
      <c r="T2063" s="11">
        <f t="shared" si="261"/>
        <v>42735.764513888891</v>
      </c>
      <c r="U2063">
        <f t="shared" si="262"/>
        <v>4</v>
      </c>
      <c r="V2063">
        <f t="shared" si="263"/>
        <v>4</v>
      </c>
    </row>
    <row r="2064" spans="1:22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114.98</v>
      </c>
      <c r="P2064">
        <f t="shared" si="257"/>
        <v>566.39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42423.3830787037</v>
      </c>
      <c r="T2064" s="11">
        <f t="shared" si="261"/>
        <v>42453.341412037036</v>
      </c>
      <c r="U2064">
        <f t="shared" si="262"/>
        <v>4</v>
      </c>
      <c r="V2064">
        <f t="shared" si="263"/>
        <v>4</v>
      </c>
    </row>
    <row r="2065" spans="1:22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148.05000000000001</v>
      </c>
      <c r="P2065">
        <f t="shared" si="257"/>
        <v>120.86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42472.73265046296</v>
      </c>
      <c r="T2065" s="11">
        <f t="shared" si="261"/>
        <v>42505.73265046296</v>
      </c>
      <c r="U2065">
        <f t="shared" si="262"/>
        <v>5</v>
      </c>
      <c r="V2065">
        <f t="shared" si="263"/>
        <v>5</v>
      </c>
    </row>
    <row r="2066" spans="1:22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191.17</v>
      </c>
      <c r="P2066">
        <f t="shared" si="257"/>
        <v>86.16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41389.364849537036</v>
      </c>
      <c r="T2066" s="11">
        <f t="shared" si="261"/>
        <v>41425.5</v>
      </c>
      <c r="U2066">
        <f t="shared" si="262"/>
        <v>5</v>
      </c>
      <c r="V2066">
        <f t="shared" si="263"/>
        <v>5</v>
      </c>
    </row>
    <row r="2067" spans="1:22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199.22</v>
      </c>
      <c r="P2067">
        <f t="shared" si="257"/>
        <v>51.21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41603.333668981482</v>
      </c>
      <c r="T2067" s="11">
        <f t="shared" si="261"/>
        <v>41633.333668981482</v>
      </c>
      <c r="U2067">
        <f t="shared" si="262"/>
        <v>4</v>
      </c>
      <c r="V2067">
        <f t="shared" si="263"/>
        <v>4</v>
      </c>
    </row>
    <row r="2068" spans="1:22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218.6</v>
      </c>
      <c r="P2068">
        <f t="shared" si="257"/>
        <v>67.260000000000005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41844.771793981483</v>
      </c>
      <c r="T2068" s="11">
        <f t="shared" si="261"/>
        <v>41874.771793981483</v>
      </c>
      <c r="U2068">
        <f t="shared" si="262"/>
        <v>4</v>
      </c>
      <c r="V2068">
        <f t="shared" si="263"/>
        <v>4</v>
      </c>
    </row>
    <row r="2069" spans="1:22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126.87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42115.853888888887</v>
      </c>
      <c r="T2069" s="11">
        <f t="shared" si="261"/>
        <v>42148.853888888887</v>
      </c>
      <c r="U2069">
        <f t="shared" si="262"/>
        <v>5</v>
      </c>
      <c r="V2069">
        <f t="shared" si="263"/>
        <v>5</v>
      </c>
    </row>
    <row r="2070" spans="1:22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105.22</v>
      </c>
      <c r="P2070">
        <f t="shared" si="257"/>
        <v>346.13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42633.841608796298</v>
      </c>
      <c r="T2070" s="11">
        <f t="shared" si="261"/>
        <v>42663.841608796298</v>
      </c>
      <c r="U2070">
        <f t="shared" si="262"/>
        <v>4</v>
      </c>
      <c r="V2070">
        <f t="shared" si="263"/>
        <v>4</v>
      </c>
    </row>
    <row r="2071" spans="1:22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128.41</v>
      </c>
      <c r="P2071">
        <f t="shared" si="257"/>
        <v>244.12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42340.972118055557</v>
      </c>
      <c r="T2071" s="11">
        <f t="shared" si="261"/>
        <v>42371.972118055557</v>
      </c>
      <c r="U2071">
        <f t="shared" si="262"/>
        <v>4</v>
      </c>
      <c r="V2071">
        <f t="shared" si="263"/>
        <v>4</v>
      </c>
    </row>
    <row r="2072" spans="1:22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317.33</v>
      </c>
      <c r="P2072">
        <f t="shared" si="257"/>
        <v>259.25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42519.6565162037</v>
      </c>
      <c r="T2072" s="11">
        <f t="shared" si="261"/>
        <v>42549.6565162037</v>
      </c>
      <c r="U2072">
        <f t="shared" si="262"/>
        <v>4</v>
      </c>
      <c r="V2072">
        <f t="shared" si="263"/>
        <v>4</v>
      </c>
    </row>
    <row r="2073" spans="1:22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280.73</v>
      </c>
      <c r="P2073">
        <f t="shared" si="257"/>
        <v>201.96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42600.278749999998</v>
      </c>
      <c r="T2073" s="11">
        <f t="shared" si="261"/>
        <v>42645.278749999998</v>
      </c>
      <c r="U2073">
        <f t="shared" si="262"/>
        <v>6</v>
      </c>
      <c r="V2073">
        <f t="shared" si="263"/>
        <v>6</v>
      </c>
    </row>
    <row r="2074" spans="1:22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110.73</v>
      </c>
      <c r="P2074">
        <f t="shared" si="257"/>
        <v>226.21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42467.581388888888</v>
      </c>
      <c r="T2074" s="11">
        <f t="shared" si="261"/>
        <v>42497.581388888888</v>
      </c>
      <c r="U2074">
        <f t="shared" si="262"/>
        <v>4</v>
      </c>
      <c r="V2074">
        <f t="shared" si="263"/>
        <v>4</v>
      </c>
    </row>
    <row r="2075" spans="1:22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152.6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42087.668032407411</v>
      </c>
      <c r="T2075" s="11">
        <f t="shared" si="261"/>
        <v>42132.668032407411</v>
      </c>
      <c r="U2075">
        <f t="shared" si="262"/>
        <v>6</v>
      </c>
      <c r="V2075">
        <f t="shared" si="263"/>
        <v>6</v>
      </c>
    </row>
    <row r="2076" spans="1:22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102.5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42466.826180555552</v>
      </c>
      <c r="T2076" s="11">
        <f t="shared" si="261"/>
        <v>42496.826180555552</v>
      </c>
      <c r="U2076">
        <f t="shared" si="262"/>
        <v>4</v>
      </c>
      <c r="V2076">
        <f t="shared" si="263"/>
        <v>4</v>
      </c>
    </row>
    <row r="2077" spans="1:22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1678.37</v>
      </c>
      <c r="P2077">
        <f t="shared" si="257"/>
        <v>20.47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41450.681574074071</v>
      </c>
      <c r="T2077" s="11">
        <f t="shared" si="261"/>
        <v>41480.681574074071</v>
      </c>
      <c r="U2077">
        <f t="shared" si="262"/>
        <v>4</v>
      </c>
      <c r="V2077">
        <f t="shared" si="263"/>
        <v>4</v>
      </c>
    </row>
    <row r="2078" spans="1:22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543.35</v>
      </c>
      <c r="P2078">
        <f t="shared" si="257"/>
        <v>116.35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41803.880659722221</v>
      </c>
      <c r="T2078" s="11">
        <f t="shared" si="261"/>
        <v>41843.880659722221</v>
      </c>
      <c r="U2078">
        <f t="shared" si="262"/>
        <v>6</v>
      </c>
      <c r="V2078">
        <f t="shared" si="263"/>
        <v>6</v>
      </c>
    </row>
    <row r="2079" spans="1:22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115.51</v>
      </c>
      <c r="P2079">
        <f t="shared" si="257"/>
        <v>307.2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42103.042546296296</v>
      </c>
      <c r="T2079" s="11">
        <f t="shared" si="261"/>
        <v>42160.875</v>
      </c>
      <c r="U2079">
        <f t="shared" si="262"/>
        <v>8</v>
      </c>
      <c r="V2079">
        <f t="shared" si="263"/>
        <v>8</v>
      </c>
    </row>
    <row r="2080" spans="1:22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131.21</v>
      </c>
      <c r="P2080">
        <f t="shared" si="257"/>
        <v>546.69000000000005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42692.771493055552</v>
      </c>
      <c r="T2080" s="11">
        <f t="shared" si="261"/>
        <v>42722.771493055552</v>
      </c>
      <c r="U2080">
        <f t="shared" si="262"/>
        <v>4</v>
      </c>
      <c r="V2080">
        <f t="shared" si="263"/>
        <v>4</v>
      </c>
    </row>
    <row r="2081" spans="1:22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288.17</v>
      </c>
      <c r="P2081">
        <f t="shared" si="257"/>
        <v>47.47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42150.71056712963</v>
      </c>
      <c r="T2081" s="11">
        <f t="shared" si="261"/>
        <v>42180.791666666672</v>
      </c>
      <c r="U2081">
        <f t="shared" si="262"/>
        <v>4</v>
      </c>
      <c r="V2081">
        <f t="shared" si="263"/>
        <v>4</v>
      </c>
    </row>
    <row r="2082" spans="1:22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507.8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42289.957175925927</v>
      </c>
      <c r="T2082" s="11">
        <f t="shared" si="261"/>
        <v>42319.998842592591</v>
      </c>
      <c r="U2082">
        <f t="shared" si="262"/>
        <v>4</v>
      </c>
      <c r="V2082">
        <f t="shared" si="263"/>
        <v>4</v>
      </c>
    </row>
    <row r="2083" spans="1:22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114.57</v>
      </c>
      <c r="P2083">
        <f t="shared" si="257"/>
        <v>72.91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41004.15688657407</v>
      </c>
      <c r="T2083" s="11">
        <f t="shared" si="261"/>
        <v>41045.207638888889</v>
      </c>
      <c r="U2083">
        <f t="shared" si="262"/>
        <v>6</v>
      </c>
      <c r="V2083">
        <f t="shared" si="263"/>
        <v>6</v>
      </c>
    </row>
    <row r="2084" spans="1:22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110.73</v>
      </c>
      <c r="P2084">
        <f t="shared" si="257"/>
        <v>43.71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40811.120324074072</v>
      </c>
      <c r="T2084" s="11">
        <f t="shared" si="261"/>
        <v>40871.161990740744</v>
      </c>
      <c r="U2084">
        <f t="shared" si="262"/>
        <v>9</v>
      </c>
      <c r="V2084">
        <f t="shared" si="263"/>
        <v>9</v>
      </c>
    </row>
    <row r="2085" spans="1:22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113.33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41034.72216435185</v>
      </c>
      <c r="T2085" s="11">
        <f t="shared" si="261"/>
        <v>41064.72216435185</v>
      </c>
      <c r="U2085">
        <f t="shared" si="262"/>
        <v>4</v>
      </c>
      <c r="V2085">
        <f t="shared" si="263"/>
        <v>4</v>
      </c>
    </row>
    <row r="2086" spans="1:22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108.33</v>
      </c>
      <c r="P2086">
        <f t="shared" si="257"/>
        <v>70.650000000000006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41731.833124999997</v>
      </c>
      <c r="T2086" s="11">
        <f t="shared" si="261"/>
        <v>41763.290972222225</v>
      </c>
      <c r="U2086">
        <f t="shared" si="262"/>
        <v>4</v>
      </c>
      <c r="V2086">
        <f t="shared" si="263"/>
        <v>4</v>
      </c>
    </row>
    <row r="2087" spans="1:22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123.53</v>
      </c>
      <c r="P2087">
        <f t="shared" si="257"/>
        <v>89.3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41075.835497685184</v>
      </c>
      <c r="T2087" s="11">
        <f t="shared" si="261"/>
        <v>41105.835497685184</v>
      </c>
      <c r="U2087">
        <f t="shared" si="262"/>
        <v>4</v>
      </c>
      <c r="V2087">
        <f t="shared" si="263"/>
        <v>4</v>
      </c>
    </row>
    <row r="2088" spans="1:22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100.7</v>
      </c>
      <c r="P2088">
        <f t="shared" si="257"/>
        <v>115.09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40860.67050925926</v>
      </c>
      <c r="T2088" s="11">
        <f t="shared" si="261"/>
        <v>40891.207638888889</v>
      </c>
      <c r="U2088">
        <f t="shared" si="262"/>
        <v>4</v>
      </c>
      <c r="V2088">
        <f t="shared" si="263"/>
        <v>4</v>
      </c>
    </row>
    <row r="2089" spans="1:22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103.53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40764.204375000001</v>
      </c>
      <c r="T2089" s="11">
        <f t="shared" si="261"/>
        <v>40794.204375000001</v>
      </c>
      <c r="U2089">
        <f t="shared" si="262"/>
        <v>4</v>
      </c>
      <c r="V2089">
        <f t="shared" si="263"/>
        <v>4</v>
      </c>
    </row>
    <row r="2090" spans="1:22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115.51</v>
      </c>
      <c r="P2090">
        <f t="shared" si="257"/>
        <v>46.2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40395.714722222227</v>
      </c>
      <c r="T2090" s="11">
        <f t="shared" si="261"/>
        <v>40432.165972222225</v>
      </c>
      <c r="U2090">
        <f t="shared" si="262"/>
        <v>5</v>
      </c>
      <c r="V2090">
        <f t="shared" si="263"/>
        <v>5</v>
      </c>
    </row>
    <row r="2091" spans="1:22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120.4</v>
      </c>
      <c r="P2091">
        <f t="shared" si="257"/>
        <v>48.55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41453.076319444444</v>
      </c>
      <c r="T2091" s="11">
        <f t="shared" si="261"/>
        <v>41488.076319444444</v>
      </c>
      <c r="U2091">
        <f t="shared" si="262"/>
        <v>5</v>
      </c>
      <c r="V2091">
        <f t="shared" si="263"/>
        <v>5</v>
      </c>
    </row>
    <row r="2092" spans="1:22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115.04</v>
      </c>
      <c r="P2092">
        <f t="shared" si="257"/>
        <v>57.52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41299.381423611107</v>
      </c>
      <c r="T2092" s="11">
        <f t="shared" si="261"/>
        <v>41329.381423611107</v>
      </c>
      <c r="U2092">
        <f t="shared" si="262"/>
        <v>4</v>
      </c>
      <c r="V2092">
        <f t="shared" si="263"/>
        <v>4</v>
      </c>
    </row>
    <row r="2093" spans="1:22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120.47</v>
      </c>
      <c r="P2093">
        <f t="shared" si="257"/>
        <v>88.15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40555.322662037041</v>
      </c>
      <c r="T2093" s="11">
        <f t="shared" si="261"/>
        <v>40603.833333333336</v>
      </c>
      <c r="U2093">
        <f t="shared" si="262"/>
        <v>7</v>
      </c>
      <c r="V2093">
        <f t="shared" si="263"/>
        <v>7</v>
      </c>
    </row>
    <row r="2094" spans="1:22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101.28</v>
      </c>
      <c r="P2094">
        <f t="shared" si="257"/>
        <v>110.49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40763.707546296297</v>
      </c>
      <c r="T2094" s="11">
        <f t="shared" si="261"/>
        <v>40823.707546296297</v>
      </c>
      <c r="U2094">
        <f t="shared" si="262"/>
        <v>9</v>
      </c>
      <c r="V2094">
        <f t="shared" si="263"/>
        <v>9</v>
      </c>
    </row>
    <row r="2095" spans="1:22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102.47</v>
      </c>
      <c r="P2095">
        <f t="shared" si="257"/>
        <v>66.83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41205.854537037041</v>
      </c>
      <c r="T2095" s="11">
        <f t="shared" si="261"/>
        <v>41265.896203703705</v>
      </c>
      <c r="U2095">
        <f t="shared" si="262"/>
        <v>9</v>
      </c>
      <c r="V2095">
        <f t="shared" si="263"/>
        <v>9</v>
      </c>
    </row>
    <row r="2096" spans="1:22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120.54</v>
      </c>
      <c r="P2096">
        <f t="shared" si="257"/>
        <v>58.6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40939.02002314815</v>
      </c>
      <c r="T2096" s="11">
        <f t="shared" si="261"/>
        <v>40973.125</v>
      </c>
      <c r="U2096">
        <f t="shared" si="262"/>
        <v>5</v>
      </c>
      <c r="V2096">
        <f t="shared" si="263"/>
        <v>5</v>
      </c>
    </row>
    <row r="2097" spans="1:22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113.64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40758.733483796299</v>
      </c>
      <c r="T2097" s="11">
        <f t="shared" si="261"/>
        <v>40818.733483796299</v>
      </c>
      <c r="U2097">
        <f t="shared" si="262"/>
        <v>9</v>
      </c>
      <c r="V2097">
        <f t="shared" si="263"/>
        <v>9</v>
      </c>
    </row>
    <row r="2098" spans="1:22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101.67</v>
      </c>
      <c r="P2098">
        <f t="shared" si="257"/>
        <v>43.57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41192.758506944447</v>
      </c>
      <c r="T2098" s="11">
        <f t="shared" si="261"/>
        <v>41208.165972222225</v>
      </c>
      <c r="U2098">
        <f t="shared" si="262"/>
        <v>2</v>
      </c>
      <c r="V2098">
        <f t="shared" si="263"/>
        <v>2</v>
      </c>
    </row>
    <row r="2099" spans="1:22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78.95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40818.584895833337</v>
      </c>
      <c r="T2099" s="11">
        <f t="shared" si="261"/>
        <v>40878.626562500001</v>
      </c>
      <c r="U2099">
        <f t="shared" si="262"/>
        <v>9</v>
      </c>
      <c r="V2099">
        <f t="shared" si="263"/>
        <v>9</v>
      </c>
    </row>
    <row r="2100" spans="1:22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100.33</v>
      </c>
      <c r="P2100">
        <f t="shared" si="257"/>
        <v>188.13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40946.11383101852</v>
      </c>
      <c r="T2100" s="11">
        <f t="shared" si="261"/>
        <v>40976.11383101852</v>
      </c>
      <c r="U2100">
        <f t="shared" si="262"/>
        <v>4</v>
      </c>
      <c r="V2100">
        <f t="shared" si="263"/>
        <v>4</v>
      </c>
    </row>
    <row r="2101" spans="1:22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132.37</v>
      </c>
      <c r="P2101">
        <f t="shared" si="257"/>
        <v>63.03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42173.746342592596</v>
      </c>
      <c r="T2101" s="11">
        <f t="shared" si="261"/>
        <v>42187.152777777781</v>
      </c>
      <c r="U2101">
        <f t="shared" si="262"/>
        <v>2</v>
      </c>
      <c r="V2101">
        <f t="shared" si="263"/>
        <v>2</v>
      </c>
    </row>
    <row r="2102" spans="1:22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136.66999999999999</v>
      </c>
      <c r="P2102">
        <f t="shared" si="257"/>
        <v>30.37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41074.834965277776</v>
      </c>
      <c r="T2102" s="11">
        <f t="shared" si="261"/>
        <v>41090.165972222225</v>
      </c>
      <c r="U2102">
        <f t="shared" si="262"/>
        <v>2</v>
      </c>
      <c r="V2102">
        <f t="shared" si="263"/>
        <v>2</v>
      </c>
    </row>
    <row r="2103" spans="1:22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113.25</v>
      </c>
      <c r="P2103">
        <f t="shared" si="257"/>
        <v>51.48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40892.149467592593</v>
      </c>
      <c r="T2103" s="11">
        <f t="shared" si="261"/>
        <v>40952.149467592593</v>
      </c>
      <c r="U2103">
        <f t="shared" si="262"/>
        <v>9</v>
      </c>
      <c r="V2103">
        <f t="shared" si="263"/>
        <v>9</v>
      </c>
    </row>
    <row r="2104" spans="1:22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35.79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40638.868611111109</v>
      </c>
      <c r="T2104" s="11">
        <f t="shared" si="261"/>
        <v>40668.868611111109</v>
      </c>
      <c r="U2104">
        <f t="shared" si="262"/>
        <v>4</v>
      </c>
      <c r="V2104">
        <f t="shared" si="263"/>
        <v>4</v>
      </c>
    </row>
    <row r="2105" spans="1:22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146.12</v>
      </c>
      <c r="P2105">
        <f t="shared" si="257"/>
        <v>98.82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41192.754942129628</v>
      </c>
      <c r="T2105" s="11">
        <f t="shared" si="261"/>
        <v>41222.7966087963</v>
      </c>
      <c r="U2105">
        <f t="shared" si="262"/>
        <v>4</v>
      </c>
      <c r="V2105">
        <f t="shared" si="263"/>
        <v>4</v>
      </c>
    </row>
    <row r="2106" spans="1:22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129.5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41394.074467592596</v>
      </c>
      <c r="T2106" s="11">
        <f t="shared" si="261"/>
        <v>41425</v>
      </c>
      <c r="U2106">
        <f t="shared" si="262"/>
        <v>4</v>
      </c>
      <c r="V2106">
        <f t="shared" si="263"/>
        <v>4</v>
      </c>
    </row>
    <row r="2107" spans="1:22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51.31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41951.788807870369</v>
      </c>
      <c r="T2107" s="11">
        <f t="shared" si="261"/>
        <v>41964.166666666672</v>
      </c>
      <c r="U2107">
        <f t="shared" si="262"/>
        <v>2</v>
      </c>
      <c r="V2107">
        <f t="shared" si="263"/>
        <v>2</v>
      </c>
    </row>
    <row r="2108" spans="1:22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107.05</v>
      </c>
      <c r="P2108">
        <f t="shared" si="257"/>
        <v>53.52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41270.21497685185</v>
      </c>
      <c r="T2108" s="11">
        <f t="shared" si="261"/>
        <v>41300.21497685185</v>
      </c>
      <c r="U2108">
        <f t="shared" si="262"/>
        <v>4</v>
      </c>
      <c r="V2108">
        <f t="shared" si="263"/>
        <v>4</v>
      </c>
    </row>
    <row r="2109" spans="1:22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107.73</v>
      </c>
      <c r="P2109">
        <f t="shared" si="257"/>
        <v>37.15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41934.71056712963</v>
      </c>
      <c r="T2109" s="11">
        <f t="shared" si="261"/>
        <v>41955.752233796295</v>
      </c>
      <c r="U2109">
        <f t="shared" si="262"/>
        <v>3</v>
      </c>
      <c r="V2109">
        <f t="shared" si="263"/>
        <v>3</v>
      </c>
    </row>
    <row r="2110" spans="1:22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107.31</v>
      </c>
      <c r="P2110">
        <f t="shared" si="257"/>
        <v>89.9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41135.175694444442</v>
      </c>
      <c r="T2110" s="11">
        <f t="shared" si="261"/>
        <v>41162.163194444445</v>
      </c>
      <c r="U2110">
        <f t="shared" si="262"/>
        <v>4</v>
      </c>
      <c r="V2110">
        <f t="shared" si="263"/>
        <v>4</v>
      </c>
    </row>
    <row r="2111" spans="1:22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106.53</v>
      </c>
      <c r="P2111">
        <f t="shared" si="257"/>
        <v>106.53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42160.708530092597</v>
      </c>
      <c r="T2111" s="11">
        <f t="shared" si="261"/>
        <v>42190.708530092597</v>
      </c>
      <c r="U2111">
        <f t="shared" si="262"/>
        <v>4</v>
      </c>
      <c r="V2111">
        <f t="shared" si="263"/>
        <v>4</v>
      </c>
    </row>
    <row r="2112" spans="1:22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100.35</v>
      </c>
      <c r="P2112">
        <f t="shared" si="257"/>
        <v>52.82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41759.670937499999</v>
      </c>
      <c r="T2112" s="11">
        <f t="shared" si="261"/>
        <v>41787.207638888889</v>
      </c>
      <c r="U2112">
        <f t="shared" si="262"/>
        <v>4</v>
      </c>
      <c r="V2112">
        <f t="shared" si="263"/>
        <v>4</v>
      </c>
    </row>
    <row r="2113" spans="1:22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106.5</v>
      </c>
      <c r="P2113">
        <f t="shared" si="257"/>
        <v>54.62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40703.197048611109</v>
      </c>
      <c r="T2113" s="11">
        <f t="shared" si="261"/>
        <v>40770.041666666664</v>
      </c>
      <c r="U2113">
        <f t="shared" si="262"/>
        <v>10</v>
      </c>
      <c r="V2113">
        <f t="shared" si="263"/>
        <v>10</v>
      </c>
    </row>
    <row r="2114" spans="1:22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>
        <f t="shared" si="257"/>
        <v>27.27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41365.928159722222</v>
      </c>
      <c r="T2114" s="11">
        <f t="shared" si="261"/>
        <v>41379.928159722222</v>
      </c>
      <c r="U2114">
        <f t="shared" si="262"/>
        <v>2</v>
      </c>
      <c r="V2114">
        <f t="shared" si="263"/>
        <v>2</v>
      </c>
    </row>
    <row r="2115" spans="1:22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>ROUND(SUM((E2115/D2115)*100),2)</f>
        <v>104.86</v>
      </c>
      <c r="P2115">
        <f t="shared" ref="P2115:P2178" si="265">ROUND(AVERAGE(E2115/L2115),2)</f>
        <v>68.599999999999994</v>
      </c>
      <c r="Q2115" t="str">
        <f t="shared" ref="Q2115:Q2178" si="266">LEFT(N2115,SEARCH("/",N2115)-1)</f>
        <v>music</v>
      </c>
      <c r="R2115" t="str">
        <f t="shared" ref="R2115:R2178" si="267">RIGHT(N2115,LEN(N2115)-SEARCH("/",N2115))</f>
        <v>indie rock</v>
      </c>
      <c r="S2115" s="11">
        <f t="shared" ref="S2115:S2178" si="268">(J2115/86400)+DATE(1970,1,1)</f>
        <v>41870.86546296296</v>
      </c>
      <c r="T2115" s="11">
        <f t="shared" ref="T2115:T2178" si="269">(I2115/86400)+DATE(1970,1,1)</f>
        <v>41905.86546296296</v>
      </c>
      <c r="U2115">
        <f t="shared" ref="U2115:U2178" si="270">ROUND(((T2115-S2115)/7),0)</f>
        <v>5</v>
      </c>
      <c r="V2115">
        <f t="shared" ref="V2115:V2178" si="271">U2115</f>
        <v>5</v>
      </c>
    </row>
    <row r="2116" spans="1:22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104.7</v>
      </c>
      <c r="P2116">
        <f t="shared" si="265"/>
        <v>35.61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40458.815625000003</v>
      </c>
      <c r="T2116" s="11">
        <f t="shared" si="269"/>
        <v>40521.207638888889</v>
      </c>
      <c r="U2116">
        <f t="shared" si="270"/>
        <v>9</v>
      </c>
      <c r="V2116">
        <f t="shared" si="271"/>
        <v>9</v>
      </c>
    </row>
    <row r="2117" spans="1:22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225.67</v>
      </c>
      <c r="P2117">
        <f t="shared" si="265"/>
        <v>94.03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40564.081030092595</v>
      </c>
      <c r="T2117" s="11">
        <f t="shared" si="269"/>
        <v>40594.081030092595</v>
      </c>
      <c r="U2117">
        <f t="shared" si="270"/>
        <v>4</v>
      </c>
      <c r="V2117">
        <f t="shared" si="271"/>
        <v>4</v>
      </c>
    </row>
    <row r="2118" spans="1:22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100.9</v>
      </c>
      <c r="P2118">
        <f t="shared" si="265"/>
        <v>526.46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41136.777812500004</v>
      </c>
      <c r="T2118" s="11">
        <f t="shared" si="269"/>
        <v>41184.777812500004</v>
      </c>
      <c r="U2118">
        <f t="shared" si="270"/>
        <v>7</v>
      </c>
      <c r="V2118">
        <f t="shared" si="271"/>
        <v>7</v>
      </c>
    </row>
    <row r="2119" spans="1:22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147.75</v>
      </c>
      <c r="P2119">
        <f t="shared" si="265"/>
        <v>50.66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42290.059594907405</v>
      </c>
      <c r="T2119" s="11">
        <f t="shared" si="269"/>
        <v>42304.207638888889</v>
      </c>
      <c r="U2119">
        <f t="shared" si="270"/>
        <v>2</v>
      </c>
      <c r="V2119">
        <f t="shared" si="271"/>
        <v>2</v>
      </c>
    </row>
    <row r="2120" spans="1:22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134.61000000000001</v>
      </c>
      <c r="P2120">
        <f t="shared" si="265"/>
        <v>79.180000000000007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40718.839537037034</v>
      </c>
      <c r="T2120" s="11">
        <f t="shared" si="269"/>
        <v>40748.839537037034</v>
      </c>
      <c r="U2120">
        <f t="shared" si="270"/>
        <v>4</v>
      </c>
      <c r="V2120">
        <f t="shared" si="271"/>
        <v>4</v>
      </c>
    </row>
    <row r="2121" spans="1:22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100.75</v>
      </c>
      <c r="P2121">
        <f t="shared" si="265"/>
        <v>91.59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41107.130150462966</v>
      </c>
      <c r="T2121" s="11">
        <f t="shared" si="269"/>
        <v>41137.130150462966</v>
      </c>
      <c r="U2121">
        <f t="shared" si="270"/>
        <v>4</v>
      </c>
      <c r="V2121">
        <f t="shared" si="271"/>
        <v>4</v>
      </c>
    </row>
    <row r="2122" spans="1:22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100.88</v>
      </c>
      <c r="P2122">
        <f t="shared" si="265"/>
        <v>116.96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41591.964537037034</v>
      </c>
      <c r="T2122" s="11">
        <f t="shared" si="269"/>
        <v>41640.964537037034</v>
      </c>
      <c r="U2122">
        <f t="shared" si="270"/>
        <v>7</v>
      </c>
      <c r="V2122">
        <f t="shared" si="271"/>
        <v>7</v>
      </c>
    </row>
    <row r="2123" spans="1:22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0.56999999999999995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U2123">
        <f t="shared" si="270"/>
        <v>4</v>
      </c>
      <c r="V2123">
        <f t="shared" si="271"/>
        <v>4</v>
      </c>
    </row>
    <row r="2124" spans="1:22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0.39</v>
      </c>
      <c r="P2124">
        <f t="shared" si="265"/>
        <v>103.33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U2124">
        <f t="shared" si="270"/>
        <v>4</v>
      </c>
      <c r="V2124">
        <f t="shared" si="271"/>
        <v>4</v>
      </c>
    </row>
    <row r="2125" spans="1:22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U2125">
        <f t="shared" si="270"/>
        <v>8</v>
      </c>
      <c r="V2125">
        <f t="shared" si="271"/>
        <v>8</v>
      </c>
    </row>
    <row r="2126" spans="1:22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10.45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40464.028182870374</v>
      </c>
      <c r="T2126" s="11">
        <f t="shared" si="269"/>
        <v>40512.208333333336</v>
      </c>
      <c r="U2126">
        <f t="shared" si="270"/>
        <v>7</v>
      </c>
      <c r="V2126">
        <f t="shared" si="271"/>
        <v>7</v>
      </c>
    </row>
    <row r="2127" spans="1:22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1.42</v>
      </c>
      <c r="P2127">
        <f t="shared" si="265"/>
        <v>31.56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U2127">
        <f t="shared" si="270"/>
        <v>4</v>
      </c>
      <c r="V2127">
        <f t="shared" si="271"/>
        <v>4</v>
      </c>
    </row>
    <row r="2128" spans="1:22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0.05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U2128">
        <f t="shared" si="270"/>
        <v>4</v>
      </c>
      <c r="V2128">
        <f t="shared" si="271"/>
        <v>4</v>
      </c>
    </row>
    <row r="2129" spans="1:22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28.84</v>
      </c>
      <c r="P2129">
        <f t="shared" si="265"/>
        <v>34.22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42045.505358796298</v>
      </c>
      <c r="T2129" s="11">
        <f t="shared" si="269"/>
        <v>42075.463692129633</v>
      </c>
      <c r="U2129">
        <f t="shared" si="270"/>
        <v>4</v>
      </c>
      <c r="V2129">
        <f t="shared" si="271"/>
        <v>4</v>
      </c>
    </row>
    <row r="2130" spans="1:22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0.17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U2130">
        <f t="shared" si="270"/>
        <v>9</v>
      </c>
      <c r="V2130">
        <f t="shared" si="271"/>
        <v>9</v>
      </c>
    </row>
    <row r="2131" spans="1:22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11.8</v>
      </c>
      <c r="P2131">
        <f t="shared" si="265"/>
        <v>19.670000000000002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U2131">
        <f t="shared" si="270"/>
        <v>4</v>
      </c>
      <c r="V2131">
        <f t="shared" si="271"/>
        <v>4</v>
      </c>
    </row>
    <row r="2132" spans="1:22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0.2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U2132">
        <f t="shared" si="270"/>
        <v>5</v>
      </c>
      <c r="V2132">
        <f t="shared" si="271"/>
        <v>5</v>
      </c>
    </row>
    <row r="2133" spans="1:22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8.33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U2133">
        <f t="shared" si="270"/>
        <v>4</v>
      </c>
      <c r="V2133">
        <f t="shared" si="271"/>
        <v>4</v>
      </c>
    </row>
    <row r="2134" spans="1:22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2.11</v>
      </c>
      <c r="P2134">
        <f t="shared" si="265"/>
        <v>21.34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U2134">
        <f t="shared" si="270"/>
        <v>4</v>
      </c>
      <c r="V2134">
        <f t="shared" si="271"/>
        <v>4</v>
      </c>
    </row>
    <row r="2135" spans="1:22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1.6</v>
      </c>
      <c r="P2135">
        <f t="shared" si="265"/>
        <v>5.33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U2135">
        <f t="shared" si="270"/>
        <v>5</v>
      </c>
      <c r="V2135">
        <f t="shared" si="271"/>
        <v>5</v>
      </c>
    </row>
    <row r="2136" spans="1:22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1.73</v>
      </c>
      <c r="P2136">
        <f t="shared" si="265"/>
        <v>34.67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U2136">
        <f t="shared" si="270"/>
        <v>4</v>
      </c>
      <c r="V2136">
        <f t="shared" si="271"/>
        <v>4</v>
      </c>
    </row>
    <row r="2137" spans="1:22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9.56</v>
      </c>
      <c r="P2137">
        <f t="shared" si="265"/>
        <v>21.73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41156.96334490741</v>
      </c>
      <c r="T2137" s="11">
        <f t="shared" si="269"/>
        <v>41186.96334490741</v>
      </c>
      <c r="U2137">
        <f t="shared" si="270"/>
        <v>4</v>
      </c>
      <c r="V2137">
        <f t="shared" si="271"/>
        <v>4</v>
      </c>
    </row>
    <row r="2138" spans="1:22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0.06</v>
      </c>
      <c r="P2138">
        <f t="shared" si="265"/>
        <v>11.92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U2138">
        <f t="shared" si="270"/>
        <v>4</v>
      </c>
      <c r="V2138">
        <f t="shared" si="271"/>
        <v>4</v>
      </c>
    </row>
    <row r="2139" spans="1:22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28.41</v>
      </c>
      <c r="P2139">
        <f t="shared" si="265"/>
        <v>26.6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U2139">
        <f t="shared" si="270"/>
        <v>4</v>
      </c>
      <c r="V2139">
        <f t="shared" si="271"/>
        <v>4</v>
      </c>
    </row>
    <row r="2140" spans="1:22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12.8</v>
      </c>
      <c r="P2140">
        <f t="shared" si="265"/>
        <v>10.67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U2140">
        <f t="shared" si="270"/>
        <v>4</v>
      </c>
      <c r="V2140">
        <f t="shared" si="271"/>
        <v>4</v>
      </c>
    </row>
    <row r="2141" spans="1:22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5.42</v>
      </c>
      <c r="P2141">
        <f t="shared" si="265"/>
        <v>29.04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U2141">
        <f t="shared" si="270"/>
        <v>4</v>
      </c>
      <c r="V2141">
        <f t="shared" si="271"/>
        <v>4</v>
      </c>
    </row>
    <row r="2142" spans="1:22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0.11</v>
      </c>
      <c r="P2142">
        <f t="shared" si="265"/>
        <v>50.91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U2142">
        <f t="shared" si="270"/>
        <v>4</v>
      </c>
      <c r="V2142">
        <f t="shared" si="271"/>
        <v>4</v>
      </c>
    </row>
    <row r="2143" spans="1:22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U2143">
        <f t="shared" si="270"/>
        <v>4</v>
      </c>
      <c r="V2143">
        <f t="shared" si="271"/>
        <v>4</v>
      </c>
    </row>
    <row r="2144" spans="1:22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5.72</v>
      </c>
      <c r="P2144">
        <f t="shared" si="265"/>
        <v>50.08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U2144">
        <f t="shared" si="270"/>
        <v>4</v>
      </c>
      <c r="V2144">
        <f t="shared" si="271"/>
        <v>4</v>
      </c>
    </row>
    <row r="2145" spans="1:22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11.25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U2145">
        <f t="shared" si="270"/>
        <v>7</v>
      </c>
      <c r="V2145">
        <f t="shared" si="271"/>
        <v>7</v>
      </c>
    </row>
    <row r="2146" spans="1:22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1.71</v>
      </c>
      <c r="P2146">
        <f t="shared" si="265"/>
        <v>25.29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U2146">
        <f t="shared" si="270"/>
        <v>5</v>
      </c>
      <c r="V2146">
        <f t="shared" si="271"/>
        <v>5</v>
      </c>
    </row>
    <row r="2147" spans="1:22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30.43</v>
      </c>
      <c r="P2147">
        <f t="shared" si="265"/>
        <v>51.29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U2147">
        <f t="shared" si="270"/>
        <v>4</v>
      </c>
      <c r="V2147">
        <f t="shared" si="271"/>
        <v>4</v>
      </c>
    </row>
    <row r="2148" spans="1:22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0.02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U2148">
        <f t="shared" si="270"/>
        <v>2</v>
      </c>
      <c r="V2148">
        <f t="shared" si="271"/>
        <v>2</v>
      </c>
    </row>
    <row r="2149" spans="1:22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0.7</v>
      </c>
      <c r="P2149">
        <f t="shared" si="265"/>
        <v>49.38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U2149">
        <f t="shared" si="270"/>
        <v>5</v>
      </c>
      <c r="V2149">
        <f t="shared" si="271"/>
        <v>5</v>
      </c>
    </row>
    <row r="2150" spans="1:22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U2150">
        <f t="shared" si="270"/>
        <v>4</v>
      </c>
      <c r="V2150">
        <f t="shared" si="271"/>
        <v>4</v>
      </c>
    </row>
    <row r="2151" spans="1:22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U2151">
        <f t="shared" si="270"/>
        <v>5</v>
      </c>
      <c r="V2151">
        <f t="shared" si="271"/>
        <v>5</v>
      </c>
    </row>
    <row r="2152" spans="1:22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0.81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U2152">
        <f t="shared" si="270"/>
        <v>4</v>
      </c>
      <c r="V2152">
        <f t="shared" si="271"/>
        <v>4</v>
      </c>
    </row>
    <row r="2153" spans="1:22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0.26</v>
      </c>
      <c r="P2153">
        <f t="shared" si="265"/>
        <v>19.670000000000002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42520.847384259258</v>
      </c>
      <c r="T2153" s="11">
        <f t="shared" si="269"/>
        <v>42550.847384259258</v>
      </c>
      <c r="U2153">
        <f t="shared" si="270"/>
        <v>4</v>
      </c>
      <c r="V2153">
        <f t="shared" si="271"/>
        <v>4</v>
      </c>
    </row>
    <row r="2154" spans="1:22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0.17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U2154">
        <f t="shared" si="270"/>
        <v>4</v>
      </c>
      <c r="V2154">
        <f t="shared" si="271"/>
        <v>4</v>
      </c>
    </row>
    <row r="2155" spans="1:22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0.01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U2155">
        <f t="shared" si="270"/>
        <v>6</v>
      </c>
      <c r="V2155">
        <f t="shared" si="271"/>
        <v>6</v>
      </c>
    </row>
    <row r="2156" spans="1:22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0.8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U2156">
        <f t="shared" si="270"/>
        <v>3</v>
      </c>
      <c r="V2156">
        <f t="shared" si="271"/>
        <v>3</v>
      </c>
    </row>
    <row r="2157" spans="1:22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2.2999999999999998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U2157">
        <f t="shared" si="270"/>
        <v>4</v>
      </c>
      <c r="V2157">
        <f t="shared" si="271"/>
        <v>4</v>
      </c>
    </row>
    <row r="2158" spans="1:22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2.67</v>
      </c>
      <c r="P2158">
        <f t="shared" si="265"/>
        <v>17.989999999999998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U2158">
        <f t="shared" si="270"/>
        <v>6</v>
      </c>
      <c r="V2158">
        <f t="shared" si="271"/>
        <v>6</v>
      </c>
    </row>
    <row r="2159" spans="1:22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28.19</v>
      </c>
      <c r="P2159">
        <f t="shared" si="265"/>
        <v>370.95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U2159">
        <f t="shared" si="270"/>
        <v>5</v>
      </c>
      <c r="V2159">
        <f t="shared" si="271"/>
        <v>5</v>
      </c>
    </row>
    <row r="2160" spans="1:22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6.59</v>
      </c>
      <c r="P2160">
        <f t="shared" si="265"/>
        <v>63.57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U2160">
        <f t="shared" si="270"/>
        <v>6</v>
      </c>
      <c r="V2160">
        <f t="shared" si="271"/>
        <v>6</v>
      </c>
    </row>
    <row r="2161" spans="1:22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0.72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40710.731180555558</v>
      </c>
      <c r="T2161" s="11">
        <f t="shared" si="269"/>
        <v>40740.731180555558</v>
      </c>
      <c r="U2161">
        <f t="shared" si="270"/>
        <v>4</v>
      </c>
      <c r="V2161">
        <f t="shared" si="271"/>
        <v>4</v>
      </c>
    </row>
    <row r="2162" spans="1:22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0.85</v>
      </c>
      <c r="P2162">
        <f t="shared" si="265"/>
        <v>5.31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U2162">
        <f t="shared" si="270"/>
        <v>4</v>
      </c>
      <c r="V2162">
        <f t="shared" si="271"/>
        <v>4</v>
      </c>
    </row>
    <row r="2163" spans="1:22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115.75</v>
      </c>
      <c r="P2163">
        <f t="shared" si="265"/>
        <v>35.619999999999997</v>
      </c>
      <c r="Q2163" t="str">
        <f t="shared" si="266"/>
        <v>music</v>
      </c>
      <c r="R2163" t="str">
        <f t="shared" si="267"/>
        <v>rock</v>
      </c>
      <c r="S2163" s="11">
        <f t="shared" si="268"/>
        <v>42240.852534722224</v>
      </c>
      <c r="T2163" s="11">
        <f t="shared" si="269"/>
        <v>42270.852534722224</v>
      </c>
      <c r="U2163">
        <f t="shared" si="270"/>
        <v>4</v>
      </c>
      <c r="V2163">
        <f t="shared" si="271"/>
        <v>4</v>
      </c>
    </row>
    <row r="2164" spans="1:22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112.27</v>
      </c>
      <c r="P2164">
        <f t="shared" si="265"/>
        <v>87.1</v>
      </c>
      <c r="Q2164" t="str">
        <f t="shared" si="266"/>
        <v>music</v>
      </c>
      <c r="R2164" t="str">
        <f t="shared" si="267"/>
        <v>rock</v>
      </c>
      <c r="S2164" s="11">
        <f t="shared" si="268"/>
        <v>41813.766099537039</v>
      </c>
      <c r="T2164" s="11">
        <f t="shared" si="269"/>
        <v>41844.766099537039</v>
      </c>
      <c r="U2164">
        <f t="shared" si="270"/>
        <v>4</v>
      </c>
      <c r="V2164">
        <f t="shared" si="271"/>
        <v>4</v>
      </c>
    </row>
    <row r="2165" spans="1:22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132.19999999999999</v>
      </c>
      <c r="P2165">
        <f t="shared" si="265"/>
        <v>75.11</v>
      </c>
      <c r="Q2165" t="str">
        <f t="shared" si="266"/>
        <v>music</v>
      </c>
      <c r="R2165" t="str">
        <f t="shared" si="267"/>
        <v>rock</v>
      </c>
      <c r="S2165" s="11">
        <f t="shared" si="268"/>
        <v>42111.899537037039</v>
      </c>
      <c r="T2165" s="11">
        <f t="shared" si="269"/>
        <v>42163.159722222219</v>
      </c>
      <c r="U2165">
        <f t="shared" si="270"/>
        <v>7</v>
      </c>
      <c r="V2165">
        <f t="shared" si="271"/>
        <v>7</v>
      </c>
    </row>
    <row r="2166" spans="1:22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102.64</v>
      </c>
      <c r="P2166">
        <f t="shared" si="265"/>
        <v>68.010000000000005</v>
      </c>
      <c r="Q2166" t="str">
        <f t="shared" si="266"/>
        <v>music</v>
      </c>
      <c r="R2166" t="str">
        <f t="shared" si="267"/>
        <v>rock</v>
      </c>
      <c r="S2166" s="11">
        <f t="shared" si="268"/>
        <v>42515.71775462963</v>
      </c>
      <c r="T2166" s="11">
        <f t="shared" si="269"/>
        <v>42546.165972222225</v>
      </c>
      <c r="U2166">
        <f t="shared" si="270"/>
        <v>4</v>
      </c>
      <c r="V2166">
        <f t="shared" si="271"/>
        <v>4</v>
      </c>
    </row>
    <row r="2167" spans="1:22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138.63999999999999</v>
      </c>
      <c r="P2167">
        <f t="shared" si="265"/>
        <v>29.62</v>
      </c>
      <c r="Q2167" t="str">
        <f t="shared" si="266"/>
        <v>music</v>
      </c>
      <c r="R2167" t="str">
        <f t="shared" si="267"/>
        <v>rock</v>
      </c>
      <c r="S2167" s="11">
        <f t="shared" si="268"/>
        <v>42438.667071759264</v>
      </c>
      <c r="T2167" s="11">
        <f t="shared" si="269"/>
        <v>42468.625405092593</v>
      </c>
      <c r="U2167">
        <f t="shared" si="270"/>
        <v>4</v>
      </c>
      <c r="V2167">
        <f t="shared" si="271"/>
        <v>4</v>
      </c>
    </row>
    <row r="2168" spans="1:22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146.6</v>
      </c>
      <c r="P2168">
        <f t="shared" si="265"/>
        <v>91.63</v>
      </c>
      <c r="Q2168" t="str">
        <f t="shared" si="266"/>
        <v>music</v>
      </c>
      <c r="R2168" t="str">
        <f t="shared" si="267"/>
        <v>rock</v>
      </c>
      <c r="S2168" s="11">
        <f t="shared" si="268"/>
        <v>41933.838171296295</v>
      </c>
      <c r="T2168" s="11">
        <f t="shared" si="269"/>
        <v>41978.879837962959</v>
      </c>
      <c r="U2168">
        <f t="shared" si="270"/>
        <v>6</v>
      </c>
      <c r="V2168">
        <f t="shared" si="271"/>
        <v>6</v>
      </c>
    </row>
    <row r="2169" spans="1:22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41153.066400462965</v>
      </c>
      <c r="T2169" s="11">
        <f t="shared" si="269"/>
        <v>41167.066400462965</v>
      </c>
      <c r="U2169">
        <f t="shared" si="270"/>
        <v>2</v>
      </c>
      <c r="V2169">
        <f t="shared" si="271"/>
        <v>2</v>
      </c>
    </row>
    <row r="2170" spans="1:22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121.58</v>
      </c>
      <c r="P2170">
        <f t="shared" si="265"/>
        <v>64.37</v>
      </c>
      <c r="Q2170" t="str">
        <f t="shared" si="266"/>
        <v>music</v>
      </c>
      <c r="R2170" t="str">
        <f t="shared" si="267"/>
        <v>rock</v>
      </c>
      <c r="S2170" s="11">
        <f t="shared" si="268"/>
        <v>42745.600243055553</v>
      </c>
      <c r="T2170" s="11">
        <f t="shared" si="269"/>
        <v>42776.208333333328</v>
      </c>
      <c r="U2170">
        <f t="shared" si="270"/>
        <v>4</v>
      </c>
      <c r="V2170">
        <f t="shared" si="271"/>
        <v>4</v>
      </c>
    </row>
    <row r="2171" spans="1:22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21.86</v>
      </c>
      <c r="Q2171" t="str">
        <f t="shared" si="266"/>
        <v>music</v>
      </c>
      <c r="R2171" t="str">
        <f t="shared" si="267"/>
        <v>rock</v>
      </c>
      <c r="S2171" s="11">
        <f t="shared" si="268"/>
        <v>42793.700821759259</v>
      </c>
      <c r="T2171" s="11">
        <f t="shared" si="269"/>
        <v>42796.700821759259</v>
      </c>
      <c r="U2171">
        <f t="shared" si="270"/>
        <v>0</v>
      </c>
      <c r="V2171">
        <f t="shared" si="271"/>
        <v>0</v>
      </c>
    </row>
    <row r="2172" spans="1:22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180.86</v>
      </c>
      <c r="P2172">
        <f t="shared" si="265"/>
        <v>33.32</v>
      </c>
      <c r="Q2172" t="str">
        <f t="shared" si="266"/>
        <v>music</v>
      </c>
      <c r="R2172" t="str">
        <f t="shared" si="267"/>
        <v>rock</v>
      </c>
      <c r="S2172" s="11">
        <f t="shared" si="268"/>
        <v>42198.750254629631</v>
      </c>
      <c r="T2172" s="11">
        <f t="shared" si="269"/>
        <v>42238.750254629631</v>
      </c>
      <c r="U2172">
        <f t="shared" si="270"/>
        <v>6</v>
      </c>
      <c r="V2172">
        <f t="shared" si="271"/>
        <v>6</v>
      </c>
    </row>
    <row r="2173" spans="1:22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106.08</v>
      </c>
      <c r="P2173">
        <f t="shared" si="265"/>
        <v>90.28</v>
      </c>
      <c r="Q2173" t="str">
        <f t="shared" si="266"/>
        <v>music</v>
      </c>
      <c r="R2173" t="str">
        <f t="shared" si="267"/>
        <v>rock</v>
      </c>
      <c r="S2173" s="11">
        <f t="shared" si="268"/>
        <v>42141.95711805555</v>
      </c>
      <c r="T2173" s="11">
        <f t="shared" si="269"/>
        <v>42177.208333333328</v>
      </c>
      <c r="U2173">
        <f t="shared" si="270"/>
        <v>5</v>
      </c>
      <c r="V2173">
        <f t="shared" si="271"/>
        <v>5</v>
      </c>
    </row>
    <row r="2174" spans="1:22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76.92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42082.580092592594</v>
      </c>
      <c r="T2174" s="11">
        <f t="shared" si="269"/>
        <v>42112.580092592594</v>
      </c>
      <c r="U2174">
        <f t="shared" si="270"/>
        <v>4</v>
      </c>
      <c r="V2174">
        <f t="shared" si="271"/>
        <v>4</v>
      </c>
    </row>
    <row r="2175" spans="1:22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126.93</v>
      </c>
      <c r="P2175">
        <f t="shared" si="265"/>
        <v>59.23</v>
      </c>
      <c r="Q2175" t="str">
        <f t="shared" si="266"/>
        <v>music</v>
      </c>
      <c r="R2175" t="str">
        <f t="shared" si="267"/>
        <v>rock</v>
      </c>
      <c r="S2175" s="11">
        <f t="shared" si="268"/>
        <v>41495.692627314813</v>
      </c>
      <c r="T2175" s="11">
        <f t="shared" si="269"/>
        <v>41527.165972222225</v>
      </c>
      <c r="U2175">
        <f t="shared" si="270"/>
        <v>4</v>
      </c>
      <c r="V2175">
        <f t="shared" si="271"/>
        <v>4</v>
      </c>
    </row>
    <row r="2176" spans="1:22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102.98</v>
      </c>
      <c r="P2176">
        <f t="shared" si="265"/>
        <v>65.38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42465.542905092589</v>
      </c>
      <c r="T2176" s="11">
        <f t="shared" si="269"/>
        <v>42495.542905092589</v>
      </c>
      <c r="U2176">
        <f t="shared" si="270"/>
        <v>4</v>
      </c>
      <c r="V2176">
        <f t="shared" si="271"/>
        <v>4</v>
      </c>
    </row>
    <row r="2177" spans="1:22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67.31</v>
      </c>
      <c r="Q2177" t="str">
        <f t="shared" si="266"/>
        <v>music</v>
      </c>
      <c r="R2177" t="str">
        <f t="shared" si="267"/>
        <v>rock</v>
      </c>
      <c r="S2177" s="11">
        <f t="shared" si="268"/>
        <v>42565.009097222224</v>
      </c>
      <c r="T2177" s="11">
        <f t="shared" si="269"/>
        <v>42572.009097222224</v>
      </c>
      <c r="U2177">
        <f t="shared" si="270"/>
        <v>1</v>
      </c>
      <c r="V2177">
        <f t="shared" si="271"/>
        <v>1</v>
      </c>
    </row>
    <row r="2178" spans="1:22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126.02</v>
      </c>
      <c r="P2178">
        <f t="shared" si="265"/>
        <v>88.75</v>
      </c>
      <c r="Q2178" t="str">
        <f t="shared" si="266"/>
        <v>music</v>
      </c>
      <c r="R2178" t="str">
        <f t="shared" si="267"/>
        <v>rock</v>
      </c>
      <c r="S2178" s="11">
        <f t="shared" si="268"/>
        <v>42096.633206018523</v>
      </c>
      <c r="T2178" s="11">
        <f t="shared" si="269"/>
        <v>42126.633206018523</v>
      </c>
      <c r="U2178">
        <f t="shared" si="270"/>
        <v>4</v>
      </c>
      <c r="V2178">
        <f t="shared" si="271"/>
        <v>4</v>
      </c>
    </row>
    <row r="2179" spans="1:22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>ROUND(SUM((E2179/D2179)*100),2)</f>
        <v>100.12</v>
      </c>
      <c r="P2179">
        <f t="shared" ref="P2179:P2242" si="273">ROUND(AVERAGE(E2179/L2179),2)</f>
        <v>65.87</v>
      </c>
      <c r="Q2179" t="str">
        <f t="shared" ref="Q2179:Q2242" si="274">LEFT(N2179,SEARCH("/",N2179)-1)</f>
        <v>music</v>
      </c>
      <c r="R2179" t="str">
        <f t="shared" ref="R2179:R2242" si="275">RIGHT(N2179,LEN(N2179)-SEARCH("/",N2179))</f>
        <v>rock</v>
      </c>
      <c r="S2179" s="11">
        <f t="shared" ref="S2179:S2242" si="276">(J2179/86400)+DATE(1970,1,1)</f>
        <v>42502.250775462962</v>
      </c>
      <c r="T2179" s="11">
        <f t="shared" ref="T2179:T2242" si="277">(I2179/86400)+DATE(1970,1,1)</f>
        <v>42527.250775462962</v>
      </c>
      <c r="U2179">
        <f t="shared" ref="U2179:U2242" si="278">ROUND(((T2179-S2179)/7),0)</f>
        <v>4</v>
      </c>
      <c r="V2179">
        <f t="shared" ref="V2179:V2242" si="279">U2179</f>
        <v>4</v>
      </c>
    </row>
    <row r="2180" spans="1:22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138.63999999999999</v>
      </c>
      <c r="P2180">
        <f t="shared" si="273"/>
        <v>40.35</v>
      </c>
      <c r="Q2180" t="str">
        <f t="shared" si="274"/>
        <v>music</v>
      </c>
      <c r="R2180" t="str">
        <f t="shared" si="275"/>
        <v>rock</v>
      </c>
      <c r="S2180" s="11">
        <f t="shared" si="276"/>
        <v>42723.63653935185</v>
      </c>
      <c r="T2180" s="11">
        <f t="shared" si="277"/>
        <v>42753.63653935185</v>
      </c>
      <c r="U2180">
        <f t="shared" si="278"/>
        <v>4</v>
      </c>
      <c r="V2180">
        <f t="shared" si="279"/>
        <v>4</v>
      </c>
    </row>
    <row r="2181" spans="1:22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161.4</v>
      </c>
      <c r="P2181">
        <f t="shared" si="273"/>
        <v>76.86</v>
      </c>
      <c r="Q2181" t="str">
        <f t="shared" si="274"/>
        <v>music</v>
      </c>
      <c r="R2181" t="str">
        <f t="shared" si="275"/>
        <v>rock</v>
      </c>
      <c r="S2181" s="11">
        <f t="shared" si="276"/>
        <v>42075.171203703707</v>
      </c>
      <c r="T2181" s="11">
        <f t="shared" si="277"/>
        <v>42105.171203703707</v>
      </c>
      <c r="U2181">
        <f t="shared" si="278"/>
        <v>4</v>
      </c>
      <c r="V2181">
        <f t="shared" si="279"/>
        <v>4</v>
      </c>
    </row>
    <row r="2182" spans="1:22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107.18</v>
      </c>
      <c r="P2182">
        <f t="shared" si="273"/>
        <v>68.709999999999994</v>
      </c>
      <c r="Q2182" t="str">
        <f t="shared" si="274"/>
        <v>music</v>
      </c>
      <c r="R2182" t="str">
        <f t="shared" si="275"/>
        <v>rock</v>
      </c>
      <c r="S2182" s="11">
        <f t="shared" si="276"/>
        <v>42279.669768518521</v>
      </c>
      <c r="T2182" s="11">
        <f t="shared" si="277"/>
        <v>42321.711435185185</v>
      </c>
      <c r="U2182">
        <f t="shared" si="278"/>
        <v>6</v>
      </c>
      <c r="V2182">
        <f t="shared" si="279"/>
        <v>6</v>
      </c>
    </row>
    <row r="2183" spans="1:22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153.1</v>
      </c>
      <c r="P2183">
        <f t="shared" si="273"/>
        <v>57.77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42773.005243055552</v>
      </c>
      <c r="T2183" s="11">
        <f t="shared" si="277"/>
        <v>42787.005243055552</v>
      </c>
      <c r="U2183">
        <f t="shared" si="278"/>
        <v>2</v>
      </c>
      <c r="V2183">
        <f t="shared" si="279"/>
        <v>2</v>
      </c>
    </row>
    <row r="2184" spans="1:22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524.16999999999996</v>
      </c>
      <c r="P2184">
        <f t="shared" si="273"/>
        <v>44.17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41879.900752314818</v>
      </c>
      <c r="T2184" s="11">
        <f t="shared" si="277"/>
        <v>41914.900752314818</v>
      </c>
      <c r="U2184">
        <f t="shared" si="278"/>
        <v>5</v>
      </c>
      <c r="V2184">
        <f t="shared" si="279"/>
        <v>5</v>
      </c>
    </row>
    <row r="2185" spans="1:22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489.28</v>
      </c>
      <c r="P2185">
        <f t="shared" si="273"/>
        <v>31.57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42745.365474537037</v>
      </c>
      <c r="T2185" s="11">
        <f t="shared" si="277"/>
        <v>42775.208333333328</v>
      </c>
      <c r="U2185">
        <f t="shared" si="278"/>
        <v>4</v>
      </c>
      <c r="V2185">
        <f t="shared" si="279"/>
        <v>4</v>
      </c>
    </row>
    <row r="2186" spans="1:22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284.74</v>
      </c>
      <c r="P2186">
        <f t="shared" si="273"/>
        <v>107.05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42380.690289351856</v>
      </c>
      <c r="T2186" s="11">
        <f t="shared" si="277"/>
        <v>42394.666666666672</v>
      </c>
      <c r="U2186">
        <f t="shared" si="278"/>
        <v>2</v>
      </c>
      <c r="V2186">
        <f t="shared" si="279"/>
        <v>2</v>
      </c>
    </row>
    <row r="2187" spans="1:22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1856.97</v>
      </c>
      <c r="P2187">
        <f t="shared" si="273"/>
        <v>149.03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41319.349988425922</v>
      </c>
      <c r="T2187" s="11">
        <f t="shared" si="277"/>
        <v>41359.349988425922</v>
      </c>
      <c r="U2187">
        <f t="shared" si="278"/>
        <v>6</v>
      </c>
      <c r="V2187">
        <f t="shared" si="279"/>
        <v>6</v>
      </c>
    </row>
    <row r="2188" spans="1:22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109.68</v>
      </c>
      <c r="P2188">
        <f t="shared" si="273"/>
        <v>55.96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42583.615081018521</v>
      </c>
      <c r="T2188" s="11">
        <f t="shared" si="277"/>
        <v>42620.083333333328</v>
      </c>
      <c r="U2188">
        <f t="shared" si="278"/>
        <v>5</v>
      </c>
      <c r="V2188">
        <f t="shared" si="279"/>
        <v>5</v>
      </c>
    </row>
    <row r="2189" spans="1:22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1014.64</v>
      </c>
      <c r="P2189">
        <f t="shared" si="273"/>
        <v>56.97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42068.209097222221</v>
      </c>
      <c r="T2189" s="11">
        <f t="shared" si="277"/>
        <v>42097.165972222225</v>
      </c>
      <c r="U2189">
        <f t="shared" si="278"/>
        <v>4</v>
      </c>
      <c r="V2189">
        <f t="shared" si="279"/>
        <v>4</v>
      </c>
    </row>
    <row r="2190" spans="1:22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412.18</v>
      </c>
      <c r="P2190">
        <f t="shared" si="273"/>
        <v>44.06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42633.586122685185</v>
      </c>
      <c r="T2190" s="11">
        <f t="shared" si="277"/>
        <v>42668.708333333328</v>
      </c>
      <c r="U2190">
        <f t="shared" si="278"/>
        <v>5</v>
      </c>
      <c r="V2190">
        <f t="shared" si="279"/>
        <v>5</v>
      </c>
    </row>
    <row r="2191" spans="1:22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503.25</v>
      </c>
      <c r="P2191">
        <f t="shared" si="273"/>
        <v>68.63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42467.788194444445</v>
      </c>
      <c r="T2191" s="11">
        <f t="shared" si="277"/>
        <v>42481.916666666672</v>
      </c>
      <c r="U2191">
        <f t="shared" si="278"/>
        <v>2</v>
      </c>
      <c r="V2191">
        <f t="shared" si="279"/>
        <v>2</v>
      </c>
    </row>
    <row r="2192" spans="1:22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184.61</v>
      </c>
      <c r="P2192">
        <f t="shared" si="273"/>
        <v>65.319999999999993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42417.625046296293</v>
      </c>
      <c r="T2192" s="11">
        <f t="shared" si="277"/>
        <v>42452.290972222225</v>
      </c>
      <c r="U2192">
        <f t="shared" si="278"/>
        <v>5</v>
      </c>
      <c r="V2192">
        <f t="shared" si="279"/>
        <v>5</v>
      </c>
    </row>
    <row r="2193" spans="1:22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119.73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42768.833645833336</v>
      </c>
      <c r="T2193" s="11">
        <f t="shared" si="277"/>
        <v>42780.833645833336</v>
      </c>
      <c r="U2193">
        <f t="shared" si="278"/>
        <v>2</v>
      </c>
      <c r="V2193">
        <f t="shared" si="279"/>
        <v>2</v>
      </c>
    </row>
    <row r="2194" spans="1:22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1081.24</v>
      </c>
      <c r="P2194">
        <f t="shared" si="273"/>
        <v>40.07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42691.8512037037</v>
      </c>
      <c r="T2194" s="11">
        <f t="shared" si="277"/>
        <v>42719.958333333328</v>
      </c>
      <c r="U2194">
        <f t="shared" si="278"/>
        <v>4</v>
      </c>
      <c r="V2194">
        <f t="shared" si="279"/>
        <v>4</v>
      </c>
    </row>
    <row r="2195" spans="1:22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452.37</v>
      </c>
      <c r="P2195">
        <f t="shared" si="273"/>
        <v>75.650000000000006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42664.405925925923</v>
      </c>
      <c r="T2195" s="11">
        <f t="shared" si="277"/>
        <v>42695.207638888889</v>
      </c>
      <c r="U2195">
        <f t="shared" si="278"/>
        <v>4</v>
      </c>
      <c r="V2195">
        <f t="shared" si="279"/>
        <v>4</v>
      </c>
    </row>
    <row r="2196" spans="1:22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537.37</v>
      </c>
      <c r="P2196">
        <f t="shared" si="273"/>
        <v>61.2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42425.757986111115</v>
      </c>
      <c r="T2196" s="11">
        <f t="shared" si="277"/>
        <v>42455.716319444444</v>
      </c>
      <c r="U2196">
        <f t="shared" si="278"/>
        <v>4</v>
      </c>
      <c r="V2196">
        <f t="shared" si="279"/>
        <v>4</v>
      </c>
    </row>
    <row r="2197" spans="1:22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120.33</v>
      </c>
      <c r="P2197">
        <f t="shared" si="273"/>
        <v>48.13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42197.771990740745</v>
      </c>
      <c r="T2197" s="11">
        <f t="shared" si="277"/>
        <v>42227.771990740745</v>
      </c>
      <c r="U2197">
        <f t="shared" si="278"/>
        <v>4</v>
      </c>
      <c r="V2197">
        <f t="shared" si="279"/>
        <v>4</v>
      </c>
    </row>
    <row r="2198" spans="1:22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113.84</v>
      </c>
      <c r="P2198">
        <f t="shared" si="273"/>
        <v>68.11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42675.487291666665</v>
      </c>
      <c r="T2198" s="11">
        <f t="shared" si="277"/>
        <v>42706.291666666672</v>
      </c>
      <c r="U2198">
        <f t="shared" si="278"/>
        <v>4</v>
      </c>
      <c r="V2198">
        <f t="shared" si="279"/>
        <v>4</v>
      </c>
    </row>
    <row r="2199" spans="1:22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951.03</v>
      </c>
      <c r="P2199">
        <f t="shared" si="273"/>
        <v>65.89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42033.584016203706</v>
      </c>
      <c r="T2199" s="11">
        <f t="shared" si="277"/>
        <v>42063.584016203706</v>
      </c>
      <c r="U2199">
        <f t="shared" si="278"/>
        <v>4</v>
      </c>
      <c r="V2199">
        <f t="shared" si="279"/>
        <v>4</v>
      </c>
    </row>
    <row r="2200" spans="1:22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132.88999999999999</v>
      </c>
      <c r="P2200">
        <f t="shared" si="273"/>
        <v>81.650000000000006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42292.513888888891</v>
      </c>
      <c r="T2200" s="11">
        <f t="shared" si="277"/>
        <v>42322.555555555555</v>
      </c>
      <c r="U2200">
        <f t="shared" si="278"/>
        <v>4</v>
      </c>
      <c r="V2200">
        <f t="shared" si="279"/>
        <v>4</v>
      </c>
    </row>
    <row r="2201" spans="1:22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146.97999999999999</v>
      </c>
      <c r="P2201">
        <f t="shared" si="273"/>
        <v>52.7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42262.416643518518</v>
      </c>
      <c r="T2201" s="11">
        <f t="shared" si="277"/>
        <v>42292.416643518518</v>
      </c>
      <c r="U2201">
        <f t="shared" si="278"/>
        <v>4</v>
      </c>
      <c r="V2201">
        <f t="shared" si="279"/>
        <v>4</v>
      </c>
    </row>
    <row r="2202" spans="1:22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542.15</v>
      </c>
      <c r="P2202">
        <f t="shared" si="273"/>
        <v>41.23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42163.625787037032</v>
      </c>
      <c r="T2202" s="11">
        <f t="shared" si="277"/>
        <v>42191.125</v>
      </c>
      <c r="U2202">
        <f t="shared" si="278"/>
        <v>4</v>
      </c>
      <c r="V2202">
        <f t="shared" si="279"/>
        <v>4</v>
      </c>
    </row>
    <row r="2203" spans="1:22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382.72</v>
      </c>
      <c r="P2203">
        <f t="shared" si="273"/>
        <v>15.04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41276.846817129626</v>
      </c>
      <c r="T2203" s="11">
        <f t="shared" si="277"/>
        <v>41290.846817129626</v>
      </c>
      <c r="U2203">
        <f t="shared" si="278"/>
        <v>2</v>
      </c>
      <c r="V2203">
        <f t="shared" si="279"/>
        <v>2</v>
      </c>
    </row>
    <row r="2204" spans="1:22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704.18</v>
      </c>
      <c r="P2204">
        <f t="shared" si="273"/>
        <v>39.07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41184.849166666667</v>
      </c>
      <c r="T2204" s="11">
        <f t="shared" si="277"/>
        <v>41214.849166666667</v>
      </c>
      <c r="U2204">
        <f t="shared" si="278"/>
        <v>4</v>
      </c>
      <c r="V2204">
        <f t="shared" si="279"/>
        <v>4</v>
      </c>
    </row>
    <row r="2205" spans="1:22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109.55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42241.85974537037</v>
      </c>
      <c r="T2205" s="11">
        <f t="shared" si="277"/>
        <v>42271.85974537037</v>
      </c>
      <c r="U2205">
        <f t="shared" si="278"/>
        <v>4</v>
      </c>
      <c r="V2205">
        <f t="shared" si="279"/>
        <v>4</v>
      </c>
    </row>
    <row r="2206" spans="1:22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132.87</v>
      </c>
      <c r="P2206">
        <f t="shared" si="273"/>
        <v>27.3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41312.311562499999</v>
      </c>
      <c r="T2206" s="11">
        <f t="shared" si="277"/>
        <v>41342.311562499999</v>
      </c>
      <c r="U2206">
        <f t="shared" si="278"/>
        <v>4</v>
      </c>
      <c r="V2206">
        <f t="shared" si="279"/>
        <v>4</v>
      </c>
    </row>
    <row r="2207" spans="1:22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42.22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41031.821631944447</v>
      </c>
      <c r="T2207" s="11">
        <f t="shared" si="277"/>
        <v>41061.821631944447</v>
      </c>
      <c r="U2207">
        <f t="shared" si="278"/>
        <v>4</v>
      </c>
      <c r="V2207">
        <f t="shared" si="279"/>
        <v>4</v>
      </c>
    </row>
    <row r="2208" spans="1:22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102.73</v>
      </c>
      <c r="P2208">
        <f t="shared" si="273"/>
        <v>33.24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40997.257222222222</v>
      </c>
      <c r="T2208" s="11">
        <f t="shared" si="277"/>
        <v>41015.257222222222</v>
      </c>
      <c r="U2208">
        <f t="shared" si="278"/>
        <v>3</v>
      </c>
      <c r="V2208">
        <f t="shared" si="279"/>
        <v>3</v>
      </c>
    </row>
    <row r="2209" spans="1:22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285.70999999999998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41564.194131944445</v>
      </c>
      <c r="T2209" s="11">
        <f t="shared" si="277"/>
        <v>41594.235798611109</v>
      </c>
      <c r="U2209">
        <f t="shared" si="278"/>
        <v>4</v>
      </c>
      <c r="V2209">
        <f t="shared" si="279"/>
        <v>4</v>
      </c>
    </row>
    <row r="2210" spans="1:22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101.6</v>
      </c>
      <c r="P2210">
        <f t="shared" si="273"/>
        <v>42.33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40946.882245370369</v>
      </c>
      <c r="T2210" s="11">
        <f t="shared" si="277"/>
        <v>41006.166666666664</v>
      </c>
      <c r="U2210">
        <f t="shared" si="278"/>
        <v>8</v>
      </c>
      <c r="V2210">
        <f t="shared" si="279"/>
        <v>8</v>
      </c>
    </row>
    <row r="2211" spans="1:22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150.80000000000001</v>
      </c>
      <c r="P2211">
        <f t="shared" si="273"/>
        <v>50.27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41732.479675925926</v>
      </c>
      <c r="T2211" s="11">
        <f t="shared" si="277"/>
        <v>41743.958333333336</v>
      </c>
      <c r="U2211">
        <f t="shared" si="278"/>
        <v>2</v>
      </c>
      <c r="V2211">
        <f t="shared" si="279"/>
        <v>2</v>
      </c>
    </row>
    <row r="2212" spans="1:22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111.43</v>
      </c>
      <c r="P2212">
        <f t="shared" si="273"/>
        <v>61.9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40956.066087962965</v>
      </c>
      <c r="T2212" s="11">
        <f t="shared" si="277"/>
        <v>41013.733333333337</v>
      </c>
      <c r="U2212">
        <f t="shared" si="278"/>
        <v>8</v>
      </c>
      <c r="V2212">
        <f t="shared" si="279"/>
        <v>8</v>
      </c>
    </row>
    <row r="2213" spans="1:22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195.6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41716.785011574073</v>
      </c>
      <c r="T2213" s="11">
        <f t="shared" si="277"/>
        <v>41739.290972222225</v>
      </c>
      <c r="U2213">
        <f t="shared" si="278"/>
        <v>3</v>
      </c>
      <c r="V2213">
        <f t="shared" si="279"/>
        <v>3</v>
      </c>
    </row>
    <row r="2214" spans="1:22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114.38</v>
      </c>
      <c r="P2214">
        <f t="shared" si="273"/>
        <v>55.8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41548.747418981482</v>
      </c>
      <c r="T2214" s="11">
        <f t="shared" si="277"/>
        <v>41582.041666666664</v>
      </c>
      <c r="U2214">
        <f t="shared" si="278"/>
        <v>5</v>
      </c>
      <c r="V2214">
        <f t="shared" si="279"/>
        <v>5</v>
      </c>
    </row>
    <row r="2215" spans="1:22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42109.826145833329</v>
      </c>
      <c r="T2215" s="11">
        <f t="shared" si="277"/>
        <v>42139.826145833329</v>
      </c>
      <c r="U2215">
        <f t="shared" si="278"/>
        <v>4</v>
      </c>
      <c r="V2215">
        <f t="shared" si="279"/>
        <v>4</v>
      </c>
    </row>
    <row r="2216" spans="1:22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292.5</v>
      </c>
      <c r="P2216">
        <f t="shared" si="273"/>
        <v>73.13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41646.792222222226</v>
      </c>
      <c r="T2216" s="11">
        <f t="shared" si="277"/>
        <v>41676.792222222226</v>
      </c>
      <c r="U2216">
        <f t="shared" si="278"/>
        <v>4</v>
      </c>
      <c r="V2216">
        <f t="shared" si="279"/>
        <v>4</v>
      </c>
    </row>
    <row r="2217" spans="1:22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156.36000000000001</v>
      </c>
      <c r="P2217">
        <f t="shared" si="273"/>
        <v>26.06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40958.717268518521</v>
      </c>
      <c r="T2217" s="11">
        <f t="shared" si="277"/>
        <v>40981.290972222225</v>
      </c>
      <c r="U2217">
        <f t="shared" si="278"/>
        <v>3</v>
      </c>
      <c r="V2217">
        <f t="shared" si="279"/>
        <v>3</v>
      </c>
    </row>
    <row r="2218" spans="1:22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105.67</v>
      </c>
      <c r="P2218">
        <f t="shared" si="273"/>
        <v>22.64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42194.75167824074</v>
      </c>
      <c r="T2218" s="11">
        <f t="shared" si="277"/>
        <v>42208.75167824074</v>
      </c>
      <c r="U2218">
        <f t="shared" si="278"/>
        <v>2</v>
      </c>
      <c r="V2218">
        <f t="shared" si="279"/>
        <v>2</v>
      </c>
    </row>
    <row r="2219" spans="1:22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101.19</v>
      </c>
      <c r="P2219">
        <f t="shared" si="273"/>
        <v>47.22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42299.776770833334</v>
      </c>
      <c r="T2219" s="11">
        <f t="shared" si="277"/>
        <v>42310.333333333328</v>
      </c>
      <c r="U2219">
        <f t="shared" si="278"/>
        <v>2</v>
      </c>
      <c r="V2219">
        <f t="shared" si="279"/>
        <v>2</v>
      </c>
    </row>
    <row r="2220" spans="1:22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122.83</v>
      </c>
      <c r="P2220">
        <f t="shared" si="273"/>
        <v>32.32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41127.812303240738</v>
      </c>
      <c r="T2220" s="11">
        <f t="shared" si="277"/>
        <v>41150</v>
      </c>
      <c r="U2220">
        <f t="shared" si="278"/>
        <v>3</v>
      </c>
      <c r="V2220">
        <f t="shared" si="279"/>
        <v>3</v>
      </c>
    </row>
    <row r="2221" spans="1:22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101.5</v>
      </c>
      <c r="P2221">
        <f t="shared" si="273"/>
        <v>53.42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42205.718888888892</v>
      </c>
      <c r="T2221" s="11">
        <f t="shared" si="277"/>
        <v>42235.718888888892</v>
      </c>
      <c r="U2221">
        <f t="shared" si="278"/>
        <v>4</v>
      </c>
      <c r="V2221">
        <f t="shared" si="279"/>
        <v>4</v>
      </c>
    </row>
    <row r="2222" spans="1:22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101.14</v>
      </c>
      <c r="P2222">
        <f t="shared" si="273"/>
        <v>51.3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41452.060601851852</v>
      </c>
      <c r="T2222" s="11">
        <f t="shared" si="277"/>
        <v>41482.060601851852</v>
      </c>
      <c r="U2222">
        <f t="shared" si="278"/>
        <v>4</v>
      </c>
      <c r="V2222">
        <f t="shared" si="279"/>
        <v>4</v>
      </c>
    </row>
    <row r="2223" spans="1:22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108.12</v>
      </c>
      <c r="P2223">
        <f t="shared" si="273"/>
        <v>37.200000000000003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42452.666770833333</v>
      </c>
      <c r="T2223" s="11">
        <f t="shared" si="277"/>
        <v>42483</v>
      </c>
      <c r="U2223">
        <f t="shared" si="278"/>
        <v>4</v>
      </c>
      <c r="V2223">
        <f t="shared" si="279"/>
        <v>4</v>
      </c>
    </row>
    <row r="2224" spans="1:22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162.6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40906.787581018521</v>
      </c>
      <c r="T2224" s="11">
        <f t="shared" si="277"/>
        <v>40936.787581018521</v>
      </c>
      <c r="U2224">
        <f t="shared" si="278"/>
        <v>4</v>
      </c>
      <c r="V2224">
        <f t="shared" si="279"/>
        <v>4</v>
      </c>
    </row>
    <row r="2225" spans="1:22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105.8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42152.640833333338</v>
      </c>
      <c r="T2225" s="11">
        <f t="shared" si="277"/>
        <v>42182.640833333338</v>
      </c>
      <c r="U2225">
        <f t="shared" si="278"/>
        <v>4</v>
      </c>
      <c r="V2225">
        <f t="shared" si="279"/>
        <v>4</v>
      </c>
    </row>
    <row r="2226" spans="1:22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243.15</v>
      </c>
      <c r="P2226">
        <f t="shared" si="273"/>
        <v>82.15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42644.667534722219</v>
      </c>
      <c r="T2226" s="11">
        <f t="shared" si="277"/>
        <v>42672.791666666672</v>
      </c>
      <c r="U2226">
        <f t="shared" si="278"/>
        <v>4</v>
      </c>
      <c r="V2226">
        <f t="shared" si="279"/>
        <v>4</v>
      </c>
    </row>
    <row r="2227" spans="1:22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944.83</v>
      </c>
      <c r="P2227">
        <f t="shared" si="273"/>
        <v>164.8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41873.79184027778</v>
      </c>
      <c r="T2227" s="11">
        <f t="shared" si="277"/>
        <v>41903.79184027778</v>
      </c>
      <c r="U2227">
        <f t="shared" si="278"/>
        <v>4</v>
      </c>
      <c r="V2227">
        <f t="shared" si="279"/>
        <v>4</v>
      </c>
    </row>
    <row r="2228" spans="1:22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108.46</v>
      </c>
      <c r="P2228">
        <f t="shared" si="273"/>
        <v>60.82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42381.79886574074</v>
      </c>
      <c r="T2228" s="11">
        <f t="shared" si="277"/>
        <v>42412.207638888889</v>
      </c>
      <c r="U2228">
        <f t="shared" si="278"/>
        <v>4</v>
      </c>
      <c r="V2228">
        <f t="shared" si="279"/>
        <v>4</v>
      </c>
    </row>
    <row r="2229" spans="1:22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157.38</v>
      </c>
      <c r="P2229">
        <f t="shared" si="273"/>
        <v>67.97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41561.807349537034</v>
      </c>
      <c r="T2229" s="11">
        <f t="shared" si="277"/>
        <v>41591.849016203705</v>
      </c>
      <c r="U2229">
        <f t="shared" si="278"/>
        <v>4</v>
      </c>
      <c r="V2229">
        <f t="shared" si="279"/>
        <v>4</v>
      </c>
    </row>
    <row r="2230" spans="1:22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1174.49</v>
      </c>
      <c r="P2230">
        <f t="shared" si="273"/>
        <v>81.56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42202.278194444443</v>
      </c>
      <c r="T2230" s="11">
        <f t="shared" si="277"/>
        <v>42232.278194444443</v>
      </c>
      <c r="U2230">
        <f t="shared" si="278"/>
        <v>4</v>
      </c>
      <c r="V2230">
        <f t="shared" si="279"/>
        <v>4</v>
      </c>
    </row>
    <row r="2231" spans="1:22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171.05</v>
      </c>
      <c r="P2231">
        <f t="shared" si="273"/>
        <v>25.43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41484.664247685185</v>
      </c>
      <c r="T2231" s="11">
        <f t="shared" si="277"/>
        <v>41520.166666666664</v>
      </c>
      <c r="U2231">
        <f t="shared" si="278"/>
        <v>5</v>
      </c>
      <c r="V2231">
        <f t="shared" si="279"/>
        <v>5</v>
      </c>
    </row>
    <row r="2232" spans="1:22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125.95</v>
      </c>
      <c r="P2232">
        <f t="shared" si="273"/>
        <v>21.5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41724.881099537037</v>
      </c>
      <c r="T2232" s="11">
        <f t="shared" si="277"/>
        <v>41754.881099537037</v>
      </c>
      <c r="U2232">
        <f t="shared" si="278"/>
        <v>4</v>
      </c>
      <c r="V2232">
        <f t="shared" si="279"/>
        <v>4</v>
      </c>
    </row>
    <row r="2233" spans="1:22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1212.1300000000001</v>
      </c>
      <c r="P2233">
        <f t="shared" si="273"/>
        <v>27.23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41423.910891203705</v>
      </c>
      <c r="T2233" s="11">
        <f t="shared" si="277"/>
        <v>41450.208333333336</v>
      </c>
      <c r="U2233">
        <f t="shared" si="278"/>
        <v>4</v>
      </c>
      <c r="V2233">
        <f t="shared" si="279"/>
        <v>4</v>
      </c>
    </row>
    <row r="2234" spans="1:22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495.8</v>
      </c>
      <c r="P2234">
        <f t="shared" si="273"/>
        <v>25.09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41806.794074074074</v>
      </c>
      <c r="T2234" s="11">
        <f t="shared" si="277"/>
        <v>41839.125</v>
      </c>
      <c r="U2234">
        <f t="shared" si="278"/>
        <v>5</v>
      </c>
      <c r="V2234">
        <f t="shared" si="279"/>
        <v>5</v>
      </c>
    </row>
    <row r="2235" spans="1:22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332.04</v>
      </c>
      <c r="P2235">
        <f t="shared" si="273"/>
        <v>21.23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42331.378923611112</v>
      </c>
      <c r="T2235" s="11">
        <f t="shared" si="277"/>
        <v>42352</v>
      </c>
      <c r="U2235">
        <f t="shared" si="278"/>
        <v>3</v>
      </c>
      <c r="V2235">
        <f t="shared" si="279"/>
        <v>3</v>
      </c>
    </row>
    <row r="2236" spans="1:22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41.61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42710.824618055558</v>
      </c>
      <c r="T2236" s="11">
        <f t="shared" si="277"/>
        <v>42740.824618055558</v>
      </c>
      <c r="U2236">
        <f t="shared" si="278"/>
        <v>4</v>
      </c>
      <c r="V2236">
        <f t="shared" si="279"/>
        <v>4</v>
      </c>
    </row>
    <row r="2237" spans="1:22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153.32</v>
      </c>
      <c r="P2237">
        <f t="shared" si="273"/>
        <v>135.59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42062.022118055553</v>
      </c>
      <c r="T2237" s="11">
        <f t="shared" si="277"/>
        <v>42091.980451388888</v>
      </c>
      <c r="U2237">
        <f t="shared" si="278"/>
        <v>4</v>
      </c>
      <c r="V2237">
        <f t="shared" si="279"/>
        <v>4</v>
      </c>
    </row>
    <row r="2238" spans="1:22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537.11</v>
      </c>
      <c r="P2238">
        <f t="shared" si="273"/>
        <v>22.12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42371.617164351846</v>
      </c>
      <c r="T2238" s="11">
        <f t="shared" si="277"/>
        <v>42401.617164351846</v>
      </c>
      <c r="U2238">
        <f t="shared" si="278"/>
        <v>4</v>
      </c>
      <c r="V2238">
        <f t="shared" si="279"/>
        <v>4</v>
      </c>
    </row>
    <row r="2239" spans="1:22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352.93</v>
      </c>
      <c r="P2239">
        <f t="shared" si="273"/>
        <v>64.63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41915.003275462965</v>
      </c>
      <c r="T2239" s="11">
        <f t="shared" si="277"/>
        <v>41955.332638888889</v>
      </c>
      <c r="U2239">
        <f t="shared" si="278"/>
        <v>6</v>
      </c>
      <c r="V2239">
        <f t="shared" si="279"/>
        <v>6</v>
      </c>
    </row>
    <row r="2240" spans="1:22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137.4</v>
      </c>
      <c r="P2240">
        <f t="shared" si="273"/>
        <v>69.569999999999993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42774.621712962966</v>
      </c>
      <c r="T2240" s="11">
        <f t="shared" si="277"/>
        <v>42804.621712962966</v>
      </c>
      <c r="U2240">
        <f t="shared" si="278"/>
        <v>4</v>
      </c>
      <c r="V2240">
        <f t="shared" si="279"/>
        <v>4</v>
      </c>
    </row>
    <row r="2241" spans="1:22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128.03</v>
      </c>
      <c r="P2241">
        <f t="shared" si="273"/>
        <v>75.13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41572.958495370374</v>
      </c>
      <c r="T2241" s="11">
        <f t="shared" si="277"/>
        <v>41609.168055555558</v>
      </c>
      <c r="U2241">
        <f t="shared" si="278"/>
        <v>5</v>
      </c>
      <c r="V2241">
        <f t="shared" si="279"/>
        <v>5</v>
      </c>
    </row>
    <row r="2242" spans="1:22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270.68</v>
      </c>
      <c r="P2242">
        <f t="shared" si="273"/>
        <v>140.97999999999999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42452.825740740736</v>
      </c>
      <c r="T2242" s="11">
        <f t="shared" si="277"/>
        <v>42482.825740740736</v>
      </c>
      <c r="U2242">
        <f t="shared" si="278"/>
        <v>4</v>
      </c>
      <c r="V2242">
        <f t="shared" si="279"/>
        <v>4</v>
      </c>
    </row>
    <row r="2243" spans="1:22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>ROUND(SUM((E2243/D2243)*100),2)</f>
        <v>806.4</v>
      </c>
      <c r="P2243">
        <f t="shared" ref="P2243:P2306" si="281">ROUND(AVERAGE(E2243/L2243),2)</f>
        <v>49.47</v>
      </c>
      <c r="Q2243" t="str">
        <f t="shared" ref="Q2243:Q2306" si="282">LEFT(N2243,SEARCH("/",N2243)-1)</f>
        <v>games</v>
      </c>
      <c r="R2243" t="str">
        <f t="shared" ref="R2243:R2306" si="283">RIGHT(N2243,LEN(N2243)-SEARCH("/",N2243))</f>
        <v>tabletop games</v>
      </c>
      <c r="S2243" s="11">
        <f t="shared" ref="S2243:S2306" si="284">(J2243/86400)+DATE(1970,1,1)</f>
        <v>42766.827546296292</v>
      </c>
      <c r="T2243" s="11">
        <f t="shared" ref="T2243:T2306" si="285">(I2243/86400)+DATE(1970,1,1)</f>
        <v>42796.827546296292</v>
      </c>
      <c r="U2243">
        <f t="shared" ref="U2243:U2306" si="286">ROUND(((T2243-S2243)/7),0)</f>
        <v>4</v>
      </c>
      <c r="V2243">
        <f t="shared" ref="V2243:V2306" si="287">U2243</f>
        <v>4</v>
      </c>
    </row>
    <row r="2244" spans="1:22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1360.1</v>
      </c>
      <c r="P2244">
        <f t="shared" si="281"/>
        <v>53.87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41569.575613425928</v>
      </c>
      <c r="T2244" s="11">
        <f t="shared" si="285"/>
        <v>41605.126388888893</v>
      </c>
      <c r="U2244">
        <f t="shared" si="286"/>
        <v>5</v>
      </c>
      <c r="V2244">
        <f t="shared" si="287"/>
        <v>5</v>
      </c>
    </row>
    <row r="2245" spans="1:22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4.57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42800.751041666663</v>
      </c>
      <c r="T2245" s="11">
        <f t="shared" si="285"/>
        <v>42807.125</v>
      </c>
      <c r="U2245">
        <f t="shared" si="286"/>
        <v>1</v>
      </c>
      <c r="V2245">
        <f t="shared" si="287"/>
        <v>1</v>
      </c>
    </row>
    <row r="2246" spans="1:22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377.02</v>
      </c>
      <c r="P2246">
        <f t="shared" si="281"/>
        <v>65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42647.818819444445</v>
      </c>
      <c r="T2246" s="11">
        <f t="shared" si="285"/>
        <v>42659.854166666672</v>
      </c>
      <c r="U2246">
        <f t="shared" si="286"/>
        <v>2</v>
      </c>
      <c r="V2246">
        <f t="shared" si="287"/>
        <v>2</v>
      </c>
    </row>
    <row r="2247" spans="1:22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2647.03</v>
      </c>
      <c r="P2247">
        <f t="shared" si="281"/>
        <v>53.48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41660.70853009259</v>
      </c>
      <c r="T2247" s="11">
        <f t="shared" si="285"/>
        <v>41691.75</v>
      </c>
      <c r="U2247">
        <f t="shared" si="286"/>
        <v>4</v>
      </c>
      <c r="V2247">
        <f t="shared" si="287"/>
        <v>4</v>
      </c>
    </row>
    <row r="2248" spans="1:22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100.12</v>
      </c>
      <c r="P2248">
        <f t="shared" si="281"/>
        <v>43.91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42221.79178240741</v>
      </c>
      <c r="T2248" s="11">
        <f t="shared" si="285"/>
        <v>42251.79178240741</v>
      </c>
      <c r="U2248">
        <f t="shared" si="286"/>
        <v>4</v>
      </c>
      <c r="V2248">
        <f t="shared" si="287"/>
        <v>4</v>
      </c>
    </row>
    <row r="2249" spans="1:22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104.45</v>
      </c>
      <c r="P2249">
        <f t="shared" si="281"/>
        <v>50.85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42200.666261574079</v>
      </c>
      <c r="T2249" s="11">
        <f t="shared" si="285"/>
        <v>42214.666261574079</v>
      </c>
      <c r="U2249">
        <f t="shared" si="286"/>
        <v>2</v>
      </c>
      <c r="V2249">
        <f t="shared" si="287"/>
        <v>2</v>
      </c>
    </row>
    <row r="2250" spans="1:22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107.21</v>
      </c>
      <c r="P2250">
        <f t="shared" si="281"/>
        <v>58.63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42688.875902777778</v>
      </c>
      <c r="T2250" s="11">
        <f t="shared" si="285"/>
        <v>42718.875902777778</v>
      </c>
      <c r="U2250">
        <f t="shared" si="286"/>
        <v>4</v>
      </c>
      <c r="V2250">
        <f t="shared" si="287"/>
        <v>4</v>
      </c>
    </row>
    <row r="2251" spans="1:22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168.77</v>
      </c>
      <c r="P2251">
        <f t="shared" si="281"/>
        <v>32.82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41336.703298611115</v>
      </c>
      <c r="T2251" s="11">
        <f t="shared" si="285"/>
        <v>41366.661631944444</v>
      </c>
      <c r="U2251">
        <f t="shared" si="286"/>
        <v>4</v>
      </c>
      <c r="V2251">
        <f t="shared" si="287"/>
        <v>4</v>
      </c>
    </row>
    <row r="2252" spans="1:22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975.11</v>
      </c>
      <c r="P2252">
        <f t="shared" si="281"/>
        <v>426.93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42677.005474537036</v>
      </c>
      <c r="T2252" s="11">
        <f t="shared" si="285"/>
        <v>42707.0471412037</v>
      </c>
      <c r="U2252">
        <f t="shared" si="286"/>
        <v>4</v>
      </c>
      <c r="V2252">
        <f t="shared" si="287"/>
        <v>4</v>
      </c>
    </row>
    <row r="2253" spans="1:22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134.44999999999999</v>
      </c>
      <c r="P2253">
        <f t="shared" si="281"/>
        <v>23.81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41846.34579861111</v>
      </c>
      <c r="T2253" s="11">
        <f t="shared" si="285"/>
        <v>41867.34579861111</v>
      </c>
      <c r="U2253">
        <f t="shared" si="286"/>
        <v>3</v>
      </c>
      <c r="V2253">
        <f t="shared" si="287"/>
        <v>3</v>
      </c>
    </row>
    <row r="2254" spans="1:22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272.27999999999997</v>
      </c>
      <c r="P2254">
        <f t="shared" si="281"/>
        <v>98.41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42573.327986111108</v>
      </c>
      <c r="T2254" s="11">
        <f t="shared" si="285"/>
        <v>42588.327986111108</v>
      </c>
      <c r="U2254">
        <f t="shared" si="286"/>
        <v>2</v>
      </c>
      <c r="V2254">
        <f t="shared" si="287"/>
        <v>2</v>
      </c>
    </row>
    <row r="2255" spans="1:22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112.69</v>
      </c>
      <c r="P2255">
        <f t="shared" si="281"/>
        <v>107.32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42296.631331018521</v>
      </c>
      <c r="T2255" s="11">
        <f t="shared" si="285"/>
        <v>42326.672997685186</v>
      </c>
      <c r="U2255">
        <f t="shared" si="286"/>
        <v>4</v>
      </c>
      <c r="V2255">
        <f t="shared" si="287"/>
        <v>4</v>
      </c>
    </row>
    <row r="2256" spans="1:22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459.8</v>
      </c>
      <c r="P2256">
        <f t="shared" si="281"/>
        <v>11.67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42752.647777777776</v>
      </c>
      <c r="T2256" s="11">
        <f t="shared" si="285"/>
        <v>42759.647777777776</v>
      </c>
      <c r="U2256">
        <f t="shared" si="286"/>
        <v>1</v>
      </c>
      <c r="V2256">
        <f t="shared" si="287"/>
        <v>1</v>
      </c>
    </row>
    <row r="2257" spans="1:22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286.66000000000003</v>
      </c>
      <c r="P2257">
        <f t="shared" si="281"/>
        <v>41.78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42467.951979166668</v>
      </c>
      <c r="T2257" s="11">
        <f t="shared" si="285"/>
        <v>42497.951979166668</v>
      </c>
      <c r="U2257">
        <f t="shared" si="286"/>
        <v>4</v>
      </c>
      <c r="V2257">
        <f t="shared" si="287"/>
        <v>4</v>
      </c>
    </row>
    <row r="2258" spans="1:22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222.71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42682.451921296291</v>
      </c>
      <c r="T2258" s="11">
        <f t="shared" si="285"/>
        <v>42696.451921296291</v>
      </c>
      <c r="U2258">
        <f t="shared" si="286"/>
        <v>2</v>
      </c>
      <c r="V2258">
        <f t="shared" si="287"/>
        <v>2</v>
      </c>
    </row>
    <row r="2259" spans="1:22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636.14</v>
      </c>
      <c r="P2259">
        <f t="shared" si="281"/>
        <v>94.1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42505.936678240745</v>
      </c>
      <c r="T2259" s="11">
        <f t="shared" si="285"/>
        <v>42540.958333333328</v>
      </c>
      <c r="U2259">
        <f t="shared" si="286"/>
        <v>5</v>
      </c>
      <c r="V2259">
        <f t="shared" si="287"/>
        <v>5</v>
      </c>
    </row>
    <row r="2260" spans="1:22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146.5</v>
      </c>
      <c r="P2260">
        <f t="shared" si="281"/>
        <v>15.72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42136.75100694444</v>
      </c>
      <c r="T2260" s="11">
        <f t="shared" si="285"/>
        <v>42166.75100694444</v>
      </c>
      <c r="U2260">
        <f t="shared" si="286"/>
        <v>4</v>
      </c>
      <c r="V2260">
        <f t="shared" si="287"/>
        <v>4</v>
      </c>
    </row>
    <row r="2261" spans="1:22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1867.1</v>
      </c>
      <c r="P2261">
        <f t="shared" si="281"/>
        <v>90.64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42702.804814814815</v>
      </c>
      <c r="T2261" s="11">
        <f t="shared" si="285"/>
        <v>42712.804814814815</v>
      </c>
      <c r="U2261">
        <f t="shared" si="286"/>
        <v>1</v>
      </c>
      <c r="V2261">
        <f t="shared" si="287"/>
        <v>1</v>
      </c>
    </row>
    <row r="2262" spans="1:22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326.92</v>
      </c>
      <c r="P2262">
        <f t="shared" si="281"/>
        <v>97.3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41695.016782407409</v>
      </c>
      <c r="T2262" s="11">
        <f t="shared" si="285"/>
        <v>41724.975115740745</v>
      </c>
      <c r="U2262">
        <f t="shared" si="286"/>
        <v>4</v>
      </c>
      <c r="V2262">
        <f t="shared" si="287"/>
        <v>4</v>
      </c>
    </row>
    <row r="2263" spans="1:22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779.5</v>
      </c>
      <c r="P2263">
        <f t="shared" si="281"/>
        <v>37.119999999999997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42759.724768518514</v>
      </c>
      <c r="T2263" s="11">
        <f t="shared" si="285"/>
        <v>42780.724768518514</v>
      </c>
      <c r="U2263">
        <f t="shared" si="286"/>
        <v>3</v>
      </c>
      <c r="V2263">
        <f t="shared" si="287"/>
        <v>3</v>
      </c>
    </row>
    <row r="2264" spans="1:22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154.15</v>
      </c>
      <c r="P2264">
        <f t="shared" si="281"/>
        <v>28.1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41926.585162037038</v>
      </c>
      <c r="T2264" s="11">
        <f t="shared" si="285"/>
        <v>41961</v>
      </c>
      <c r="U2264">
        <f t="shared" si="286"/>
        <v>5</v>
      </c>
      <c r="V2264">
        <f t="shared" si="287"/>
        <v>5</v>
      </c>
    </row>
    <row r="2265" spans="1:22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115.55</v>
      </c>
      <c r="P2265">
        <f t="shared" si="281"/>
        <v>144.43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42014.832326388889</v>
      </c>
      <c r="T2265" s="11">
        <f t="shared" si="285"/>
        <v>42035.832326388889</v>
      </c>
      <c r="U2265">
        <f t="shared" si="286"/>
        <v>3</v>
      </c>
      <c r="V2265">
        <f t="shared" si="287"/>
        <v>3</v>
      </c>
    </row>
    <row r="2266" spans="1:22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180.03</v>
      </c>
      <c r="P2266">
        <f t="shared" si="281"/>
        <v>24.27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42496.582337962958</v>
      </c>
      <c r="T2266" s="11">
        <f t="shared" si="285"/>
        <v>42513.125</v>
      </c>
      <c r="U2266">
        <f t="shared" si="286"/>
        <v>2</v>
      </c>
      <c r="V2266">
        <f t="shared" si="287"/>
        <v>2</v>
      </c>
    </row>
    <row r="2267" spans="1:22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298.5</v>
      </c>
      <c r="P2267">
        <f t="shared" si="281"/>
        <v>35.119999999999997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42689.853090277778</v>
      </c>
      <c r="T2267" s="11">
        <f t="shared" si="285"/>
        <v>42696.853090277778</v>
      </c>
      <c r="U2267">
        <f t="shared" si="286"/>
        <v>1</v>
      </c>
      <c r="V2267">
        <f t="shared" si="287"/>
        <v>1</v>
      </c>
    </row>
    <row r="2268" spans="1:22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320.27</v>
      </c>
      <c r="P2268">
        <f t="shared" si="281"/>
        <v>24.76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42469.874907407408</v>
      </c>
      <c r="T2268" s="11">
        <f t="shared" si="285"/>
        <v>42487.083333333328</v>
      </c>
      <c r="U2268">
        <f t="shared" si="286"/>
        <v>2</v>
      </c>
      <c r="V2268">
        <f t="shared" si="287"/>
        <v>2</v>
      </c>
    </row>
    <row r="2269" spans="1:22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380.53</v>
      </c>
      <c r="P2269">
        <f t="shared" si="281"/>
        <v>188.38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41968.829826388886</v>
      </c>
      <c r="T2269" s="11">
        <f t="shared" si="285"/>
        <v>41994.041666666672</v>
      </c>
      <c r="U2269">
        <f t="shared" si="286"/>
        <v>4</v>
      </c>
      <c r="V2269">
        <f t="shared" si="287"/>
        <v>4</v>
      </c>
    </row>
    <row r="2270" spans="1:22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102.6</v>
      </c>
      <c r="P2270">
        <f t="shared" si="281"/>
        <v>148.08000000000001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42776.082349537042</v>
      </c>
      <c r="T2270" s="11">
        <f t="shared" si="285"/>
        <v>42806.082349537042</v>
      </c>
      <c r="U2270">
        <f t="shared" si="286"/>
        <v>4</v>
      </c>
      <c r="V2270">
        <f t="shared" si="287"/>
        <v>4</v>
      </c>
    </row>
    <row r="2271" spans="1:22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1801.64</v>
      </c>
      <c r="P2271">
        <f t="shared" si="281"/>
        <v>49.93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42776.704432870371</v>
      </c>
      <c r="T2271" s="11">
        <f t="shared" si="285"/>
        <v>42801.208333333328</v>
      </c>
      <c r="U2271">
        <f t="shared" si="286"/>
        <v>4</v>
      </c>
      <c r="V2271">
        <f t="shared" si="287"/>
        <v>4</v>
      </c>
    </row>
    <row r="2272" spans="1:22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720.25</v>
      </c>
      <c r="P2272">
        <f t="shared" si="281"/>
        <v>107.82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42725.869363425925</v>
      </c>
      <c r="T2272" s="11">
        <f t="shared" si="285"/>
        <v>42745.915972222225</v>
      </c>
      <c r="U2272">
        <f t="shared" si="286"/>
        <v>3</v>
      </c>
      <c r="V2272">
        <f t="shared" si="287"/>
        <v>3</v>
      </c>
    </row>
    <row r="2273" spans="1:22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283.08999999999997</v>
      </c>
      <c r="P2273">
        <f t="shared" si="281"/>
        <v>42.63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42684.000046296293</v>
      </c>
      <c r="T2273" s="11">
        <f t="shared" si="285"/>
        <v>42714.000046296293</v>
      </c>
      <c r="U2273">
        <f t="shared" si="286"/>
        <v>4</v>
      </c>
      <c r="V2273">
        <f t="shared" si="287"/>
        <v>4</v>
      </c>
    </row>
    <row r="2274" spans="1:22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1356.6</v>
      </c>
      <c r="P2274">
        <f t="shared" si="281"/>
        <v>14.37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42315.699490740742</v>
      </c>
      <c r="T2274" s="11">
        <f t="shared" si="285"/>
        <v>42345.699490740742</v>
      </c>
      <c r="U2274">
        <f t="shared" si="286"/>
        <v>4</v>
      </c>
      <c r="V2274">
        <f t="shared" si="287"/>
        <v>4</v>
      </c>
    </row>
    <row r="2275" spans="1:22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220.36</v>
      </c>
      <c r="P2275">
        <f t="shared" si="281"/>
        <v>37.479999999999997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42781.549097222218</v>
      </c>
      <c r="T2275" s="11">
        <f t="shared" si="285"/>
        <v>42806.507430555561</v>
      </c>
      <c r="U2275">
        <f t="shared" si="286"/>
        <v>4</v>
      </c>
      <c r="V2275">
        <f t="shared" si="287"/>
        <v>4</v>
      </c>
    </row>
    <row r="2276" spans="1:22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119.6</v>
      </c>
      <c r="P2276">
        <f t="shared" si="281"/>
        <v>30.2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41663.500659722224</v>
      </c>
      <c r="T2276" s="11">
        <f t="shared" si="285"/>
        <v>41693.500659722224</v>
      </c>
      <c r="U2276">
        <f t="shared" si="286"/>
        <v>4</v>
      </c>
      <c r="V2276">
        <f t="shared" si="287"/>
        <v>4</v>
      </c>
    </row>
    <row r="2277" spans="1:22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407.77</v>
      </c>
      <c r="P2277">
        <f t="shared" si="281"/>
        <v>33.549999999999997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41965.616655092592</v>
      </c>
      <c r="T2277" s="11">
        <f t="shared" si="285"/>
        <v>41995.616655092592</v>
      </c>
      <c r="U2277">
        <f t="shared" si="286"/>
        <v>4</v>
      </c>
      <c r="V2277">
        <f t="shared" si="287"/>
        <v>4</v>
      </c>
    </row>
    <row r="2278" spans="1:22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105.82</v>
      </c>
      <c r="P2278">
        <f t="shared" si="281"/>
        <v>64.75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41614.651493055557</v>
      </c>
      <c r="T2278" s="11">
        <f t="shared" si="285"/>
        <v>41644.651493055557</v>
      </c>
      <c r="U2278">
        <f t="shared" si="286"/>
        <v>4</v>
      </c>
      <c r="V2278">
        <f t="shared" si="287"/>
        <v>4</v>
      </c>
    </row>
    <row r="2279" spans="1:22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141.08000000000001</v>
      </c>
      <c r="P2279">
        <f t="shared" si="281"/>
        <v>57.93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40936.678506944445</v>
      </c>
      <c r="T2279" s="11">
        <f t="shared" si="285"/>
        <v>40966.678506944445</v>
      </c>
      <c r="U2279">
        <f t="shared" si="286"/>
        <v>4</v>
      </c>
      <c r="V2279">
        <f t="shared" si="287"/>
        <v>4</v>
      </c>
    </row>
    <row r="2280" spans="1:22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270.7</v>
      </c>
      <c r="P2280">
        <f t="shared" si="281"/>
        <v>53.08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42338.709108796298</v>
      </c>
      <c r="T2280" s="11">
        <f t="shared" si="285"/>
        <v>42372.957638888889</v>
      </c>
      <c r="U2280">
        <f t="shared" si="286"/>
        <v>5</v>
      </c>
      <c r="V2280">
        <f t="shared" si="287"/>
        <v>5</v>
      </c>
    </row>
    <row r="2281" spans="1:22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153.80000000000001</v>
      </c>
      <c r="P2281">
        <f t="shared" si="281"/>
        <v>48.06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42020.806701388894</v>
      </c>
      <c r="T2281" s="11">
        <f t="shared" si="285"/>
        <v>42039.166666666672</v>
      </c>
      <c r="U2281">
        <f t="shared" si="286"/>
        <v>3</v>
      </c>
      <c r="V2281">
        <f t="shared" si="287"/>
        <v>3</v>
      </c>
    </row>
    <row r="2282" spans="1:22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403.58</v>
      </c>
      <c r="P2282">
        <f t="shared" si="281"/>
        <v>82.4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42234.624895833331</v>
      </c>
      <c r="T2282" s="11">
        <f t="shared" si="285"/>
        <v>42264.624895833331</v>
      </c>
      <c r="U2282">
        <f t="shared" si="286"/>
        <v>4</v>
      </c>
      <c r="V2282">
        <f t="shared" si="287"/>
        <v>4</v>
      </c>
    </row>
    <row r="2283" spans="1:22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50.45</v>
      </c>
      <c r="Q2283" t="str">
        <f t="shared" si="282"/>
        <v>music</v>
      </c>
      <c r="R2283" t="str">
        <f t="shared" si="283"/>
        <v>rock</v>
      </c>
      <c r="S2283" s="11">
        <f t="shared" si="284"/>
        <v>40687.285844907405</v>
      </c>
      <c r="T2283" s="11">
        <f t="shared" si="285"/>
        <v>40749.284722222219</v>
      </c>
      <c r="U2283">
        <f t="shared" si="286"/>
        <v>9</v>
      </c>
      <c r="V2283">
        <f t="shared" si="287"/>
        <v>9</v>
      </c>
    </row>
    <row r="2284" spans="1:22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185.33</v>
      </c>
      <c r="P2284">
        <f t="shared" si="281"/>
        <v>115.83</v>
      </c>
      <c r="Q2284" t="str">
        <f t="shared" si="282"/>
        <v>music</v>
      </c>
      <c r="R2284" t="str">
        <f t="shared" si="283"/>
        <v>rock</v>
      </c>
      <c r="S2284" s="11">
        <f t="shared" si="284"/>
        <v>42323.17460648148</v>
      </c>
      <c r="T2284" s="11">
        <f t="shared" si="285"/>
        <v>42383.17460648148</v>
      </c>
      <c r="U2284">
        <f t="shared" si="286"/>
        <v>9</v>
      </c>
      <c r="V2284">
        <f t="shared" si="287"/>
        <v>9</v>
      </c>
    </row>
    <row r="2285" spans="1:22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100.86</v>
      </c>
      <c r="P2285">
        <f t="shared" si="281"/>
        <v>63.03</v>
      </c>
      <c r="Q2285" t="str">
        <f t="shared" si="282"/>
        <v>music</v>
      </c>
      <c r="R2285" t="str">
        <f t="shared" si="283"/>
        <v>rock</v>
      </c>
      <c r="S2285" s="11">
        <f t="shared" si="284"/>
        <v>40978.125046296293</v>
      </c>
      <c r="T2285" s="11">
        <f t="shared" si="285"/>
        <v>41038.083379629628</v>
      </c>
      <c r="U2285">
        <f t="shared" si="286"/>
        <v>9</v>
      </c>
      <c r="V2285">
        <f t="shared" si="287"/>
        <v>9</v>
      </c>
    </row>
    <row r="2286" spans="1:22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106.22</v>
      </c>
      <c r="P2286">
        <f t="shared" si="281"/>
        <v>108.02</v>
      </c>
      <c r="Q2286" t="str">
        <f t="shared" si="282"/>
        <v>music</v>
      </c>
      <c r="R2286" t="str">
        <f t="shared" si="283"/>
        <v>rock</v>
      </c>
      <c r="S2286" s="11">
        <f t="shared" si="284"/>
        <v>40585.796817129631</v>
      </c>
      <c r="T2286" s="11">
        <f t="shared" si="285"/>
        <v>40614.166666666664</v>
      </c>
      <c r="U2286">
        <f t="shared" si="286"/>
        <v>4</v>
      </c>
      <c r="V2286">
        <f t="shared" si="287"/>
        <v>4</v>
      </c>
    </row>
    <row r="2287" spans="1:22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121.37</v>
      </c>
      <c r="P2287">
        <f t="shared" si="281"/>
        <v>46.09</v>
      </c>
      <c r="Q2287" t="str">
        <f t="shared" si="282"/>
        <v>music</v>
      </c>
      <c r="R2287" t="str">
        <f t="shared" si="283"/>
        <v>rock</v>
      </c>
      <c r="S2287" s="11">
        <f t="shared" si="284"/>
        <v>41059.185682870375</v>
      </c>
      <c r="T2287" s="11">
        <f t="shared" si="285"/>
        <v>41089.185682870375</v>
      </c>
      <c r="U2287">
        <f t="shared" si="286"/>
        <v>4</v>
      </c>
      <c r="V2287">
        <f t="shared" si="287"/>
        <v>4</v>
      </c>
    </row>
    <row r="2288" spans="1:22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100.07</v>
      </c>
      <c r="P2288">
        <f t="shared" si="281"/>
        <v>107.21</v>
      </c>
      <c r="Q2288" t="str">
        <f t="shared" si="282"/>
        <v>music</v>
      </c>
      <c r="R2288" t="str">
        <f t="shared" si="283"/>
        <v>rock</v>
      </c>
      <c r="S2288" s="11">
        <f t="shared" si="284"/>
        <v>41494.963587962964</v>
      </c>
      <c r="T2288" s="11">
        <f t="shared" si="285"/>
        <v>41523.165972222225</v>
      </c>
      <c r="U2288">
        <f t="shared" si="286"/>
        <v>4</v>
      </c>
      <c r="V2288">
        <f t="shared" si="287"/>
        <v>4</v>
      </c>
    </row>
    <row r="2289" spans="1:22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119.98</v>
      </c>
      <c r="P2289">
        <f t="shared" si="281"/>
        <v>50.93</v>
      </c>
      <c r="Q2289" t="str">
        <f t="shared" si="282"/>
        <v>music</v>
      </c>
      <c r="R2289" t="str">
        <f t="shared" si="283"/>
        <v>rock</v>
      </c>
      <c r="S2289" s="11">
        <f t="shared" si="284"/>
        <v>41792.667361111111</v>
      </c>
      <c r="T2289" s="11">
        <f t="shared" si="285"/>
        <v>41813.667361111111</v>
      </c>
      <c r="U2289">
        <f t="shared" si="286"/>
        <v>3</v>
      </c>
      <c r="V2289">
        <f t="shared" si="287"/>
        <v>3</v>
      </c>
    </row>
    <row r="2290" spans="1:22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100.1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41067.827418981484</v>
      </c>
      <c r="T2290" s="11">
        <f t="shared" si="285"/>
        <v>41086.75</v>
      </c>
      <c r="U2290">
        <f t="shared" si="286"/>
        <v>3</v>
      </c>
      <c r="V2290">
        <f t="shared" si="287"/>
        <v>3</v>
      </c>
    </row>
    <row r="2291" spans="1:22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107.4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41571.998379629629</v>
      </c>
      <c r="T2291" s="11">
        <f t="shared" si="285"/>
        <v>41614.973611111112</v>
      </c>
      <c r="U2291">
        <f t="shared" si="286"/>
        <v>6</v>
      </c>
      <c r="V2291">
        <f t="shared" si="287"/>
        <v>6</v>
      </c>
    </row>
    <row r="2292" spans="1:22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104.07</v>
      </c>
      <c r="P2292">
        <f t="shared" si="281"/>
        <v>53.83</v>
      </c>
      <c r="Q2292" t="str">
        <f t="shared" si="282"/>
        <v>music</v>
      </c>
      <c r="R2292" t="str">
        <f t="shared" si="283"/>
        <v>rock</v>
      </c>
      <c r="S2292" s="11">
        <f t="shared" si="284"/>
        <v>40070.253819444442</v>
      </c>
      <c r="T2292" s="11">
        <f t="shared" si="285"/>
        <v>40148.708333333336</v>
      </c>
      <c r="U2292">
        <f t="shared" si="286"/>
        <v>11</v>
      </c>
      <c r="V2292">
        <f t="shared" si="287"/>
        <v>11</v>
      </c>
    </row>
    <row r="2293" spans="1:22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172.8</v>
      </c>
      <c r="P2293">
        <f t="shared" si="281"/>
        <v>100.47</v>
      </c>
      <c r="Q2293" t="str">
        <f t="shared" si="282"/>
        <v>music</v>
      </c>
      <c r="R2293" t="str">
        <f t="shared" si="283"/>
        <v>rock</v>
      </c>
      <c r="S2293" s="11">
        <f t="shared" si="284"/>
        <v>40987.977060185185</v>
      </c>
      <c r="T2293" s="11">
        <f t="shared" si="285"/>
        <v>41022.166666666664</v>
      </c>
      <c r="U2293">
        <f t="shared" si="286"/>
        <v>5</v>
      </c>
      <c r="V2293">
        <f t="shared" si="287"/>
        <v>5</v>
      </c>
    </row>
    <row r="2294" spans="1:22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107.25</v>
      </c>
      <c r="P2294">
        <f t="shared" si="281"/>
        <v>46.63</v>
      </c>
      <c r="Q2294" t="str">
        <f t="shared" si="282"/>
        <v>music</v>
      </c>
      <c r="R2294" t="str">
        <f t="shared" si="283"/>
        <v>rock</v>
      </c>
      <c r="S2294" s="11">
        <f t="shared" si="284"/>
        <v>40987.697638888887</v>
      </c>
      <c r="T2294" s="11">
        <f t="shared" si="285"/>
        <v>41017.697638888887</v>
      </c>
      <c r="U2294">
        <f t="shared" si="286"/>
        <v>4</v>
      </c>
      <c r="V2294">
        <f t="shared" si="287"/>
        <v>4</v>
      </c>
    </row>
    <row r="2295" spans="1:22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108.24</v>
      </c>
      <c r="P2295">
        <f t="shared" si="281"/>
        <v>34.07</v>
      </c>
      <c r="Q2295" t="str">
        <f t="shared" si="282"/>
        <v>music</v>
      </c>
      <c r="R2295" t="str">
        <f t="shared" si="283"/>
        <v>rock</v>
      </c>
      <c r="S2295" s="11">
        <f t="shared" si="284"/>
        <v>41151.708321759259</v>
      </c>
      <c r="T2295" s="11">
        <f t="shared" si="285"/>
        <v>41177.165972222225</v>
      </c>
      <c r="U2295">
        <f t="shared" si="286"/>
        <v>4</v>
      </c>
      <c r="V2295">
        <f t="shared" si="287"/>
        <v>4</v>
      </c>
    </row>
    <row r="2296" spans="1:22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146.08000000000001</v>
      </c>
      <c r="P2296">
        <f t="shared" si="281"/>
        <v>65.209999999999994</v>
      </c>
      <c r="Q2296" t="str">
        <f t="shared" si="282"/>
        <v>music</v>
      </c>
      <c r="R2296" t="str">
        <f t="shared" si="283"/>
        <v>rock</v>
      </c>
      <c r="S2296" s="11">
        <f t="shared" si="284"/>
        <v>41264.72314814815</v>
      </c>
      <c r="T2296" s="11">
        <f t="shared" si="285"/>
        <v>41294.72314814815</v>
      </c>
      <c r="U2296">
        <f t="shared" si="286"/>
        <v>4</v>
      </c>
      <c r="V2296">
        <f t="shared" si="287"/>
        <v>4</v>
      </c>
    </row>
    <row r="2297" spans="1:22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125.25</v>
      </c>
      <c r="P2297">
        <f t="shared" si="281"/>
        <v>44.21</v>
      </c>
      <c r="Q2297" t="str">
        <f t="shared" si="282"/>
        <v>music</v>
      </c>
      <c r="R2297" t="str">
        <f t="shared" si="283"/>
        <v>rock</v>
      </c>
      <c r="S2297" s="11">
        <f t="shared" si="284"/>
        <v>41270.954351851848</v>
      </c>
      <c r="T2297" s="11">
        <f t="shared" si="285"/>
        <v>41300.954351851848</v>
      </c>
      <c r="U2297">
        <f t="shared" si="286"/>
        <v>4</v>
      </c>
      <c r="V2297">
        <f t="shared" si="287"/>
        <v>4</v>
      </c>
    </row>
    <row r="2298" spans="1:22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149.07</v>
      </c>
      <c r="P2298">
        <f t="shared" si="281"/>
        <v>71.97</v>
      </c>
      <c r="Q2298" t="str">
        <f t="shared" si="282"/>
        <v>music</v>
      </c>
      <c r="R2298" t="str">
        <f t="shared" si="283"/>
        <v>rock</v>
      </c>
      <c r="S2298" s="11">
        <f t="shared" si="284"/>
        <v>40927.731782407405</v>
      </c>
      <c r="T2298" s="11">
        <f t="shared" si="285"/>
        <v>40962.731782407405</v>
      </c>
      <c r="U2298">
        <f t="shared" si="286"/>
        <v>5</v>
      </c>
      <c r="V2298">
        <f t="shared" si="287"/>
        <v>5</v>
      </c>
    </row>
    <row r="2299" spans="1:22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100.6</v>
      </c>
      <c r="P2299">
        <f t="shared" si="281"/>
        <v>52.95</v>
      </c>
      <c r="Q2299" t="str">
        <f t="shared" si="282"/>
        <v>music</v>
      </c>
      <c r="R2299" t="str">
        <f t="shared" si="283"/>
        <v>rock</v>
      </c>
      <c r="S2299" s="11">
        <f t="shared" si="284"/>
        <v>40948.042233796295</v>
      </c>
      <c r="T2299" s="11">
        <f t="shared" si="285"/>
        <v>40982.165972222225</v>
      </c>
      <c r="U2299">
        <f t="shared" si="286"/>
        <v>5</v>
      </c>
      <c r="V2299">
        <f t="shared" si="287"/>
        <v>5</v>
      </c>
    </row>
    <row r="2300" spans="1:22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105.07</v>
      </c>
      <c r="P2300">
        <f t="shared" si="281"/>
        <v>109.45</v>
      </c>
      <c r="Q2300" t="str">
        <f t="shared" si="282"/>
        <v>music</v>
      </c>
      <c r="R2300" t="str">
        <f t="shared" si="283"/>
        <v>rock</v>
      </c>
      <c r="S2300" s="11">
        <f t="shared" si="284"/>
        <v>41694.84065972222</v>
      </c>
      <c r="T2300" s="11">
        <f t="shared" si="285"/>
        <v>41724.798993055556</v>
      </c>
      <c r="U2300">
        <f t="shared" si="286"/>
        <v>4</v>
      </c>
      <c r="V2300">
        <f t="shared" si="287"/>
        <v>4</v>
      </c>
    </row>
    <row r="2301" spans="1:22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350.17</v>
      </c>
      <c r="P2301">
        <f t="shared" si="281"/>
        <v>75.040000000000006</v>
      </c>
      <c r="Q2301" t="str">
        <f t="shared" si="282"/>
        <v>music</v>
      </c>
      <c r="R2301" t="str">
        <f t="shared" si="283"/>
        <v>rock</v>
      </c>
      <c r="S2301" s="11">
        <f t="shared" si="284"/>
        <v>40565.032511574071</v>
      </c>
      <c r="T2301" s="11">
        <f t="shared" si="285"/>
        <v>40580.032511574071</v>
      </c>
      <c r="U2301">
        <f t="shared" si="286"/>
        <v>2</v>
      </c>
      <c r="V2301">
        <f t="shared" si="287"/>
        <v>2</v>
      </c>
    </row>
    <row r="2302" spans="1:22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101.25</v>
      </c>
      <c r="P2302">
        <f t="shared" si="281"/>
        <v>115.71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41074.727037037039</v>
      </c>
      <c r="T2302" s="11">
        <f t="shared" si="285"/>
        <v>41088.727037037039</v>
      </c>
      <c r="U2302">
        <f t="shared" si="286"/>
        <v>2</v>
      </c>
      <c r="V2302">
        <f t="shared" si="287"/>
        <v>2</v>
      </c>
    </row>
    <row r="2303" spans="1:22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133.6</v>
      </c>
      <c r="P2303">
        <f t="shared" si="281"/>
        <v>31.66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41416.146944444445</v>
      </c>
      <c r="T2303" s="11">
        <f t="shared" si="285"/>
        <v>41446.146944444445</v>
      </c>
      <c r="U2303">
        <f t="shared" si="286"/>
        <v>4</v>
      </c>
      <c r="V2303">
        <f t="shared" si="287"/>
        <v>4</v>
      </c>
    </row>
    <row r="2304" spans="1:22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170.65</v>
      </c>
      <c r="P2304">
        <f t="shared" si="281"/>
        <v>46.18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41605.868449074071</v>
      </c>
      <c r="T2304" s="11">
        <f t="shared" si="285"/>
        <v>41639.291666666664</v>
      </c>
      <c r="U2304">
        <f t="shared" si="286"/>
        <v>5</v>
      </c>
      <c r="V2304">
        <f t="shared" si="287"/>
        <v>5</v>
      </c>
    </row>
    <row r="2305" spans="1:22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109.36</v>
      </c>
      <c r="P2305">
        <f t="shared" si="281"/>
        <v>68.48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40850.111064814817</v>
      </c>
      <c r="T2305" s="11">
        <f t="shared" si="285"/>
        <v>40890.152731481481</v>
      </c>
      <c r="U2305">
        <f t="shared" si="286"/>
        <v>6</v>
      </c>
      <c r="V2305">
        <f t="shared" si="287"/>
        <v>6</v>
      </c>
    </row>
    <row r="2306" spans="1:22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100.7</v>
      </c>
      <c r="P2306">
        <f t="shared" si="281"/>
        <v>53.47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40502.815868055557</v>
      </c>
      <c r="T2306" s="11">
        <f t="shared" si="285"/>
        <v>40544.207638888889</v>
      </c>
      <c r="U2306">
        <f t="shared" si="286"/>
        <v>6</v>
      </c>
      <c r="V2306">
        <f t="shared" si="287"/>
        <v>6</v>
      </c>
    </row>
    <row r="2307" spans="1:22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>ROUND(SUM((E2307/D2307)*100),2)</f>
        <v>101.23</v>
      </c>
      <c r="P2307">
        <f t="shared" ref="P2307:P2370" si="289">ROUND(AVERAGE(E2307/L2307),2)</f>
        <v>109.11</v>
      </c>
      <c r="Q2307" t="str">
        <f t="shared" ref="Q2307:Q2370" si="290">LEFT(N2307,SEARCH("/",N2307)-1)</f>
        <v>music</v>
      </c>
      <c r="R2307" t="str">
        <f t="shared" ref="R2307:R2370" si="291">RIGHT(N2307,LEN(N2307)-SEARCH("/",N2307))</f>
        <v>indie rock</v>
      </c>
      <c r="S2307" s="11">
        <f t="shared" ref="S2307:S2370" si="292">(J2307/86400)+DATE(1970,1,1)</f>
        <v>41834.695277777777</v>
      </c>
      <c r="T2307" s="11">
        <f t="shared" ref="T2307:T2370" si="293">(I2307/86400)+DATE(1970,1,1)</f>
        <v>41859.75</v>
      </c>
      <c r="U2307">
        <f t="shared" ref="U2307:U2370" si="294">ROUND(((T2307-S2307)/7),0)</f>
        <v>4</v>
      </c>
      <c r="V2307">
        <f t="shared" ref="V2307:V2370" si="295">U2307</f>
        <v>4</v>
      </c>
    </row>
    <row r="2308" spans="1:22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106.76</v>
      </c>
      <c r="P2308">
        <f t="shared" si="289"/>
        <v>51.19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40948.16815972222</v>
      </c>
      <c r="T2308" s="11">
        <f t="shared" si="293"/>
        <v>40978.16815972222</v>
      </c>
      <c r="U2308">
        <f t="shared" si="294"/>
        <v>4</v>
      </c>
      <c r="V2308">
        <f t="shared" si="295"/>
        <v>4</v>
      </c>
    </row>
    <row r="2309" spans="1:22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106.66</v>
      </c>
      <c r="P2309">
        <f t="shared" si="289"/>
        <v>27.94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41004.802465277782</v>
      </c>
      <c r="T2309" s="11">
        <f t="shared" si="293"/>
        <v>41034.802407407406</v>
      </c>
      <c r="U2309">
        <f t="shared" si="294"/>
        <v>4</v>
      </c>
      <c r="V2309">
        <f t="shared" si="295"/>
        <v>4</v>
      </c>
    </row>
    <row r="2310" spans="1:22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101.31</v>
      </c>
      <c r="P2310">
        <f t="shared" si="289"/>
        <v>82.5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41851.962916666671</v>
      </c>
      <c r="T2310" s="11">
        <f t="shared" si="293"/>
        <v>41880.041666666664</v>
      </c>
      <c r="U2310">
        <f t="shared" si="294"/>
        <v>4</v>
      </c>
      <c r="V2310">
        <f t="shared" si="295"/>
        <v>4</v>
      </c>
    </row>
    <row r="2311" spans="1:22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106.67</v>
      </c>
      <c r="P2311">
        <f t="shared" si="289"/>
        <v>59.82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41307.987696759257</v>
      </c>
      <c r="T2311" s="11">
        <f t="shared" si="293"/>
        <v>41342.987696759257</v>
      </c>
      <c r="U2311">
        <f t="shared" si="294"/>
        <v>5</v>
      </c>
      <c r="V2311">
        <f t="shared" si="295"/>
        <v>5</v>
      </c>
    </row>
    <row r="2312" spans="1:22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428.84</v>
      </c>
      <c r="P2312">
        <f t="shared" si="289"/>
        <v>64.819999999999993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41324.79415509259</v>
      </c>
      <c r="T2312" s="11">
        <f t="shared" si="293"/>
        <v>41354.752488425926</v>
      </c>
      <c r="U2312">
        <f t="shared" si="294"/>
        <v>4</v>
      </c>
      <c r="V2312">
        <f t="shared" si="295"/>
        <v>4</v>
      </c>
    </row>
    <row r="2313" spans="1:22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104.11</v>
      </c>
      <c r="P2313">
        <f t="shared" si="289"/>
        <v>90.1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41736.004502314812</v>
      </c>
      <c r="T2313" s="11">
        <f t="shared" si="293"/>
        <v>41766.004502314812</v>
      </c>
      <c r="U2313">
        <f t="shared" si="294"/>
        <v>4</v>
      </c>
      <c r="V2313">
        <f t="shared" si="295"/>
        <v>4</v>
      </c>
    </row>
    <row r="2314" spans="1:22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107.87</v>
      </c>
      <c r="P2314">
        <f t="shared" si="289"/>
        <v>40.96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41716.632847222223</v>
      </c>
      <c r="T2314" s="11">
        <f t="shared" si="293"/>
        <v>41747.958333333336</v>
      </c>
      <c r="U2314">
        <f t="shared" si="294"/>
        <v>4</v>
      </c>
      <c r="V2314">
        <f t="shared" si="295"/>
        <v>4</v>
      </c>
    </row>
    <row r="2315" spans="1:22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175.84</v>
      </c>
      <c r="P2315">
        <f t="shared" si="289"/>
        <v>56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41002.958634259259</v>
      </c>
      <c r="T2315" s="11">
        <f t="shared" si="293"/>
        <v>41032.958634259259</v>
      </c>
      <c r="U2315">
        <f t="shared" si="294"/>
        <v>4</v>
      </c>
      <c r="V2315">
        <f t="shared" si="295"/>
        <v>4</v>
      </c>
    </row>
    <row r="2316" spans="1:22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156.97</v>
      </c>
      <c r="P2316">
        <f t="shared" si="289"/>
        <v>37.67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41037.551585648151</v>
      </c>
      <c r="T2316" s="11">
        <f t="shared" si="293"/>
        <v>41067.551585648151</v>
      </c>
      <c r="U2316">
        <f t="shared" si="294"/>
        <v>4</v>
      </c>
      <c r="V2316">
        <f t="shared" si="295"/>
        <v>4</v>
      </c>
    </row>
    <row r="2317" spans="1:22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102.6</v>
      </c>
      <c r="P2317">
        <f t="shared" si="289"/>
        <v>40.08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41004.72619212963</v>
      </c>
      <c r="T2317" s="11">
        <f t="shared" si="293"/>
        <v>41034.72619212963</v>
      </c>
      <c r="U2317">
        <f t="shared" si="294"/>
        <v>4</v>
      </c>
      <c r="V2317">
        <f t="shared" si="295"/>
        <v>4</v>
      </c>
    </row>
    <row r="2318" spans="1:22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104.04</v>
      </c>
      <c r="P2318">
        <f t="shared" si="289"/>
        <v>78.03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40079.725115740745</v>
      </c>
      <c r="T2318" s="11">
        <f t="shared" si="293"/>
        <v>40156.766666666663</v>
      </c>
      <c r="U2318">
        <f t="shared" si="294"/>
        <v>11</v>
      </c>
      <c r="V2318">
        <f t="shared" si="295"/>
        <v>11</v>
      </c>
    </row>
    <row r="2319" spans="1:22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18.91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40192.542233796295</v>
      </c>
      <c r="T2319" s="11">
        <f t="shared" si="293"/>
        <v>40224.208333333336</v>
      </c>
      <c r="U2319">
        <f t="shared" si="294"/>
        <v>5</v>
      </c>
      <c r="V2319">
        <f t="shared" si="295"/>
        <v>5</v>
      </c>
    </row>
    <row r="2320" spans="1:22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121.06</v>
      </c>
      <c r="P2320">
        <f t="shared" si="289"/>
        <v>37.130000000000003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40050.643680555557</v>
      </c>
      <c r="T2320" s="11">
        <f t="shared" si="293"/>
        <v>40082.165972222225</v>
      </c>
      <c r="U2320">
        <f t="shared" si="294"/>
        <v>5</v>
      </c>
      <c r="V2320">
        <f t="shared" si="295"/>
        <v>5</v>
      </c>
    </row>
    <row r="2321" spans="1:22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107.7</v>
      </c>
      <c r="P2321">
        <f t="shared" si="289"/>
        <v>41.96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41593.082002314812</v>
      </c>
      <c r="T2321" s="11">
        <f t="shared" si="293"/>
        <v>41623.082002314812</v>
      </c>
      <c r="U2321">
        <f t="shared" si="294"/>
        <v>4</v>
      </c>
      <c r="V2321">
        <f t="shared" si="295"/>
        <v>4</v>
      </c>
    </row>
    <row r="2322" spans="1:22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108.66</v>
      </c>
      <c r="P2322">
        <f t="shared" si="289"/>
        <v>61.04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41696.817129629628</v>
      </c>
      <c r="T2322" s="11">
        <f t="shared" si="293"/>
        <v>41731.775462962964</v>
      </c>
      <c r="U2322">
        <f t="shared" si="294"/>
        <v>5</v>
      </c>
      <c r="V2322">
        <f t="shared" si="295"/>
        <v>5</v>
      </c>
    </row>
    <row r="2323" spans="1:22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39.119999999999997</v>
      </c>
      <c r="P2323">
        <f t="shared" si="289"/>
        <v>64.53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U2323">
        <f t="shared" si="294"/>
        <v>4</v>
      </c>
      <c r="V2323">
        <f t="shared" si="295"/>
        <v>4</v>
      </c>
    </row>
    <row r="2324" spans="1:22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3.15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42804.895474537036</v>
      </c>
      <c r="T2324" s="11">
        <f t="shared" si="293"/>
        <v>42834.853807870371</v>
      </c>
      <c r="U2324">
        <f t="shared" si="294"/>
        <v>4</v>
      </c>
      <c r="V2324">
        <f t="shared" si="295"/>
        <v>4</v>
      </c>
    </row>
    <row r="2325" spans="1:22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42807.755173611113</v>
      </c>
      <c r="T2325" s="11">
        <f t="shared" si="293"/>
        <v>42814.755173611113</v>
      </c>
      <c r="U2325">
        <f t="shared" si="294"/>
        <v>1</v>
      </c>
      <c r="V2325">
        <f t="shared" si="295"/>
        <v>1</v>
      </c>
    </row>
    <row r="2326" spans="1:22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20.73</v>
      </c>
      <c r="P2326">
        <f t="shared" si="289"/>
        <v>25.49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U2326">
        <f t="shared" si="294"/>
        <v>4</v>
      </c>
      <c r="V2326">
        <f t="shared" si="295"/>
        <v>4</v>
      </c>
    </row>
    <row r="2327" spans="1:22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11.43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U2327">
        <f t="shared" si="294"/>
        <v>4</v>
      </c>
      <c r="V2327">
        <f t="shared" si="295"/>
        <v>4</v>
      </c>
    </row>
    <row r="2328" spans="1:22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0.72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U2328">
        <f t="shared" si="294"/>
        <v>7</v>
      </c>
      <c r="V2328">
        <f t="shared" si="295"/>
        <v>7</v>
      </c>
    </row>
    <row r="2329" spans="1:22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526.09</v>
      </c>
      <c r="P2329">
        <f t="shared" si="289"/>
        <v>54.88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41842.917129629626</v>
      </c>
      <c r="T2329" s="11">
        <f t="shared" si="293"/>
        <v>41877.917129629626</v>
      </c>
      <c r="U2329">
        <f t="shared" si="294"/>
        <v>5</v>
      </c>
      <c r="V2329">
        <f t="shared" si="295"/>
        <v>5</v>
      </c>
    </row>
    <row r="2330" spans="1:22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254.45</v>
      </c>
      <c r="P2330">
        <f t="shared" si="289"/>
        <v>47.38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42139.781678240739</v>
      </c>
      <c r="T2330" s="11">
        <f t="shared" si="293"/>
        <v>42169.781678240739</v>
      </c>
      <c r="U2330">
        <f t="shared" si="294"/>
        <v>4</v>
      </c>
      <c r="V2330">
        <f t="shared" si="295"/>
        <v>4</v>
      </c>
    </row>
    <row r="2331" spans="1:22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105.92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41807.624374999999</v>
      </c>
      <c r="T2331" s="11">
        <f t="shared" si="293"/>
        <v>41837.624374999999</v>
      </c>
      <c r="U2331">
        <f t="shared" si="294"/>
        <v>4</v>
      </c>
      <c r="V2331">
        <f t="shared" si="295"/>
        <v>4</v>
      </c>
    </row>
    <row r="2332" spans="1:22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102.42</v>
      </c>
      <c r="P2332">
        <f t="shared" si="289"/>
        <v>219.93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42332.89980324074</v>
      </c>
      <c r="T2332" s="11">
        <f t="shared" si="293"/>
        <v>42363</v>
      </c>
      <c r="U2332">
        <f t="shared" si="294"/>
        <v>4</v>
      </c>
      <c r="V2332">
        <f t="shared" si="295"/>
        <v>4</v>
      </c>
    </row>
    <row r="2333" spans="1:22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144.31</v>
      </c>
      <c r="P2333">
        <f t="shared" si="289"/>
        <v>40.799999999999997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41839.005671296298</v>
      </c>
      <c r="T2333" s="11">
        <f t="shared" si="293"/>
        <v>41869.005671296298</v>
      </c>
      <c r="U2333">
        <f t="shared" si="294"/>
        <v>4</v>
      </c>
      <c r="V2333">
        <f t="shared" si="295"/>
        <v>4</v>
      </c>
    </row>
    <row r="2334" spans="1:22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106.31</v>
      </c>
      <c r="P2334">
        <f t="shared" si="289"/>
        <v>75.5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42011.628136574072</v>
      </c>
      <c r="T2334" s="11">
        <f t="shared" si="293"/>
        <v>42041.628136574072</v>
      </c>
      <c r="U2334">
        <f t="shared" si="294"/>
        <v>4</v>
      </c>
      <c r="V2334">
        <f t="shared" si="295"/>
        <v>4</v>
      </c>
    </row>
    <row r="2335" spans="1:22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212.17</v>
      </c>
      <c r="P2335">
        <f t="shared" si="289"/>
        <v>13.54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41767.650347222225</v>
      </c>
      <c r="T2335" s="11">
        <f t="shared" si="293"/>
        <v>41788.743055555555</v>
      </c>
      <c r="U2335">
        <f t="shared" si="294"/>
        <v>3</v>
      </c>
      <c r="V2335">
        <f t="shared" si="295"/>
        <v>3</v>
      </c>
    </row>
    <row r="2336" spans="1:22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101.95</v>
      </c>
      <c r="P2336">
        <f t="shared" si="289"/>
        <v>60.87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41918.670115740737</v>
      </c>
      <c r="T2336" s="11">
        <f t="shared" si="293"/>
        <v>41948.731944444444</v>
      </c>
      <c r="U2336">
        <f t="shared" si="294"/>
        <v>4</v>
      </c>
      <c r="V2336">
        <f t="shared" si="295"/>
        <v>4</v>
      </c>
    </row>
    <row r="2337" spans="1:22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102.27</v>
      </c>
      <c r="P2337">
        <f t="shared" si="289"/>
        <v>115.69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41771.572256944448</v>
      </c>
      <c r="T2337" s="11">
        <f t="shared" si="293"/>
        <v>41801.572256944448</v>
      </c>
      <c r="U2337">
        <f t="shared" si="294"/>
        <v>4</v>
      </c>
      <c r="V2337">
        <f t="shared" si="295"/>
        <v>4</v>
      </c>
    </row>
    <row r="2338" spans="1:22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520.73</v>
      </c>
      <c r="P2338">
        <f t="shared" si="289"/>
        <v>48.1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41666.924710648149</v>
      </c>
      <c r="T2338" s="11">
        <f t="shared" si="293"/>
        <v>41706.924710648149</v>
      </c>
      <c r="U2338">
        <f t="shared" si="294"/>
        <v>6</v>
      </c>
      <c r="V2338">
        <f t="shared" si="295"/>
        <v>6</v>
      </c>
    </row>
    <row r="2339" spans="1:22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110.66</v>
      </c>
      <c r="P2339">
        <f t="shared" si="289"/>
        <v>74.180000000000007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41786.640543981484</v>
      </c>
      <c r="T2339" s="11">
        <f t="shared" si="293"/>
        <v>41816.640543981484</v>
      </c>
      <c r="U2339">
        <f t="shared" si="294"/>
        <v>4</v>
      </c>
      <c r="V2339">
        <f t="shared" si="295"/>
        <v>4</v>
      </c>
    </row>
    <row r="2340" spans="1:22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101.14</v>
      </c>
      <c r="P2340">
        <f t="shared" si="289"/>
        <v>123.35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41789.89680555556</v>
      </c>
      <c r="T2340" s="11">
        <f t="shared" si="293"/>
        <v>41819.89680555556</v>
      </c>
      <c r="U2340">
        <f t="shared" si="294"/>
        <v>4</v>
      </c>
      <c r="V2340">
        <f t="shared" si="295"/>
        <v>4</v>
      </c>
    </row>
    <row r="2341" spans="1:22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294.20999999999998</v>
      </c>
      <c r="P2341">
        <f t="shared" si="289"/>
        <v>66.62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42692.79987268518</v>
      </c>
      <c r="T2341" s="11">
        <f t="shared" si="293"/>
        <v>42723.332638888889</v>
      </c>
      <c r="U2341">
        <f t="shared" si="294"/>
        <v>4</v>
      </c>
      <c r="V2341">
        <f t="shared" si="295"/>
        <v>4</v>
      </c>
    </row>
    <row r="2342" spans="1:22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105.78</v>
      </c>
      <c r="P2342">
        <f t="shared" si="289"/>
        <v>104.99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42643.642800925925</v>
      </c>
      <c r="T2342" s="11">
        <f t="shared" si="293"/>
        <v>42673.642800925925</v>
      </c>
      <c r="U2342">
        <f t="shared" si="294"/>
        <v>4</v>
      </c>
      <c r="V2342">
        <f t="shared" si="295"/>
        <v>4</v>
      </c>
    </row>
    <row r="2343" spans="1:22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U2343">
        <f t="shared" si="294"/>
        <v>4</v>
      </c>
      <c r="V2343">
        <f t="shared" si="295"/>
        <v>4</v>
      </c>
    </row>
    <row r="2344" spans="1:22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U2344">
        <f t="shared" si="294"/>
        <v>3</v>
      </c>
      <c r="V2344">
        <f t="shared" si="295"/>
        <v>3</v>
      </c>
    </row>
    <row r="2345" spans="1:22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U2345">
        <f t="shared" si="294"/>
        <v>7</v>
      </c>
      <c r="V2345">
        <f t="shared" si="295"/>
        <v>7</v>
      </c>
    </row>
    <row r="2346" spans="1:22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0.1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U2346">
        <f t="shared" si="294"/>
        <v>4</v>
      </c>
      <c r="V2346">
        <f t="shared" si="295"/>
        <v>4</v>
      </c>
    </row>
    <row r="2347" spans="1:22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U2347">
        <f t="shared" si="294"/>
        <v>5</v>
      </c>
      <c r="V2347">
        <f t="shared" si="295"/>
        <v>5</v>
      </c>
    </row>
    <row r="2348" spans="1:22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7.0000000000000007E-2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U2348">
        <f t="shared" si="294"/>
        <v>6</v>
      </c>
      <c r="V2348">
        <f t="shared" si="295"/>
        <v>6</v>
      </c>
    </row>
    <row r="2349" spans="1:22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1.5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42577.607361111106</v>
      </c>
      <c r="T2349" s="11">
        <f t="shared" si="293"/>
        <v>42607.607361111106</v>
      </c>
      <c r="U2349">
        <f t="shared" si="294"/>
        <v>4</v>
      </c>
      <c r="V2349">
        <f t="shared" si="295"/>
        <v>4</v>
      </c>
    </row>
    <row r="2350" spans="1:22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0.39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U2350">
        <f t="shared" si="294"/>
        <v>9</v>
      </c>
      <c r="V2350">
        <f t="shared" si="295"/>
        <v>9</v>
      </c>
    </row>
    <row r="2351" spans="1:22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U2351">
        <f t="shared" si="294"/>
        <v>4</v>
      </c>
      <c r="V2351">
        <f t="shared" si="295"/>
        <v>4</v>
      </c>
    </row>
    <row r="2352" spans="1:22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U2352">
        <f t="shared" si="294"/>
        <v>4</v>
      </c>
      <c r="V2352">
        <f t="shared" si="295"/>
        <v>4</v>
      </c>
    </row>
    <row r="2353" spans="1:22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0.56999999999999995</v>
      </c>
      <c r="P2353">
        <f t="shared" si="289"/>
        <v>15.43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U2353">
        <f t="shared" si="294"/>
        <v>4</v>
      </c>
      <c r="V2353">
        <f t="shared" si="295"/>
        <v>4</v>
      </c>
    </row>
    <row r="2354" spans="1:22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U2354">
        <f t="shared" si="294"/>
        <v>9</v>
      </c>
      <c r="V2354">
        <f t="shared" si="295"/>
        <v>9</v>
      </c>
    </row>
    <row r="2355" spans="1:22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U2355">
        <f t="shared" si="294"/>
        <v>2</v>
      </c>
      <c r="V2355">
        <f t="shared" si="295"/>
        <v>2</v>
      </c>
    </row>
    <row r="2356" spans="1:22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7.0000000000000007E-2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U2356">
        <f t="shared" si="294"/>
        <v>9</v>
      </c>
      <c r="V2356">
        <f t="shared" si="295"/>
        <v>9</v>
      </c>
    </row>
    <row r="2357" spans="1:22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0.69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42096.918240740742</v>
      </c>
      <c r="T2357" s="11">
        <f t="shared" si="293"/>
        <v>42126.918240740742</v>
      </c>
      <c r="U2357">
        <f t="shared" si="294"/>
        <v>4</v>
      </c>
      <c r="V2357">
        <f t="shared" si="295"/>
        <v>4</v>
      </c>
    </row>
    <row r="2358" spans="1:22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U2358">
        <f t="shared" si="294"/>
        <v>4</v>
      </c>
      <c r="V2358">
        <f t="shared" si="295"/>
        <v>4</v>
      </c>
    </row>
    <row r="2359" spans="1:22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42264.620115740741</v>
      </c>
      <c r="T2359" s="11">
        <f t="shared" si="293"/>
        <v>42294.620115740741</v>
      </c>
      <c r="U2359">
        <f t="shared" si="294"/>
        <v>4</v>
      </c>
      <c r="V2359">
        <f t="shared" si="295"/>
        <v>4</v>
      </c>
    </row>
    <row r="2360" spans="1:22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U2360">
        <f t="shared" si="294"/>
        <v>8</v>
      </c>
      <c r="V2360">
        <f t="shared" si="295"/>
        <v>8</v>
      </c>
    </row>
    <row r="2361" spans="1:22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14.68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U2361">
        <f t="shared" si="294"/>
        <v>9</v>
      </c>
      <c r="V2361">
        <f t="shared" si="295"/>
        <v>9</v>
      </c>
    </row>
    <row r="2362" spans="1:22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0.04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U2362">
        <f t="shared" si="294"/>
        <v>4</v>
      </c>
      <c r="V2362">
        <f t="shared" si="295"/>
        <v>4</v>
      </c>
    </row>
    <row r="2363" spans="1:22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U2363">
        <f t="shared" si="294"/>
        <v>3</v>
      </c>
      <c r="V2363">
        <f t="shared" si="295"/>
        <v>3</v>
      </c>
    </row>
    <row r="2364" spans="1:22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28.57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U2364">
        <f t="shared" si="294"/>
        <v>4</v>
      </c>
      <c r="V2364">
        <f t="shared" si="295"/>
        <v>4</v>
      </c>
    </row>
    <row r="2365" spans="1:22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U2365">
        <f t="shared" si="294"/>
        <v>6</v>
      </c>
      <c r="V2365">
        <f t="shared" si="295"/>
        <v>6</v>
      </c>
    </row>
    <row r="2366" spans="1:22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U2366">
        <f t="shared" si="294"/>
        <v>8</v>
      </c>
      <c r="V2366">
        <f t="shared" si="295"/>
        <v>8</v>
      </c>
    </row>
    <row r="2367" spans="1:22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U2367">
        <f t="shared" si="294"/>
        <v>6</v>
      </c>
      <c r="V2367">
        <f t="shared" si="295"/>
        <v>6</v>
      </c>
    </row>
    <row r="2368" spans="1:22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10.52</v>
      </c>
      <c r="P2368">
        <f t="shared" si="289"/>
        <v>97.41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U2368">
        <f t="shared" si="294"/>
        <v>4</v>
      </c>
      <c r="V2368">
        <f t="shared" si="295"/>
        <v>4</v>
      </c>
    </row>
    <row r="2369" spans="1:22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1.34</v>
      </c>
      <c r="P2369">
        <f t="shared" si="289"/>
        <v>47.86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U2369">
        <f t="shared" si="294"/>
        <v>9</v>
      </c>
      <c r="V2369">
        <f t="shared" si="295"/>
        <v>9</v>
      </c>
    </row>
    <row r="2370" spans="1:22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0.25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42063.721817129626</v>
      </c>
      <c r="T2370" s="11">
        <f t="shared" si="293"/>
        <v>42108.680150462962</v>
      </c>
      <c r="U2370">
        <f t="shared" si="294"/>
        <v>6</v>
      </c>
      <c r="V2370">
        <f t="shared" si="295"/>
        <v>6</v>
      </c>
    </row>
    <row r="2371" spans="1:22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>ROUND(SUM((E2371/D2371)*100),2)</f>
        <v>0</v>
      </c>
      <c r="P2371" t="e">
        <f t="shared" ref="P2371:P2434" si="297">ROUND(AVERAGE(E2371/L2371),2)</f>
        <v>#DIV/0!</v>
      </c>
      <c r="Q2371" t="str">
        <f t="shared" ref="Q2371:Q2434" si="298">LEFT(N2371,SEARCH("/",N2371)-1)</f>
        <v>technology</v>
      </c>
      <c r="R2371" t="str">
        <f t="shared" ref="R2371:R2434" si="299">RIGHT(N2371,LEN(N2371)-SEARCH("/",N2371))</f>
        <v>web</v>
      </c>
      <c r="S2371" s="11">
        <f t="shared" ref="S2371:S2434" si="300">(J2371/86400)+DATE(1970,1,1)</f>
        <v>42380.812627314815</v>
      </c>
      <c r="T2371" s="11">
        <f t="shared" ref="T2371:T2434" si="301">(I2371/86400)+DATE(1970,1,1)</f>
        <v>42410.812627314815</v>
      </c>
      <c r="U2371">
        <f t="shared" ref="U2371:U2434" si="302">ROUND(((T2371-S2371)/7),0)</f>
        <v>4</v>
      </c>
      <c r="V2371">
        <f t="shared" ref="V2371:V2434" si="303">U2371</f>
        <v>4</v>
      </c>
    </row>
    <row r="2372" spans="1:22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0.33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U2372">
        <f t="shared" si="302"/>
        <v>4</v>
      </c>
      <c r="V2372">
        <f t="shared" si="303"/>
        <v>4</v>
      </c>
    </row>
    <row r="2373" spans="1:22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U2373">
        <f t="shared" si="302"/>
        <v>4</v>
      </c>
      <c r="V2373">
        <f t="shared" si="303"/>
        <v>4</v>
      </c>
    </row>
    <row r="2374" spans="1:22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3.27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U2374">
        <f t="shared" si="302"/>
        <v>4</v>
      </c>
      <c r="V2374">
        <f t="shared" si="303"/>
        <v>4</v>
      </c>
    </row>
    <row r="2375" spans="1:22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0.01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42215.662314814814</v>
      </c>
      <c r="T2375" s="11">
        <f t="shared" si="301"/>
        <v>42245.662314814814</v>
      </c>
      <c r="U2375">
        <f t="shared" si="302"/>
        <v>4</v>
      </c>
      <c r="V2375">
        <f t="shared" si="303"/>
        <v>4</v>
      </c>
    </row>
    <row r="2376" spans="1:22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0.05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42017.843287037038</v>
      </c>
      <c r="T2376" s="11">
        <f t="shared" si="301"/>
        <v>42047.843287037038</v>
      </c>
      <c r="U2376">
        <f t="shared" si="302"/>
        <v>4</v>
      </c>
      <c r="V2376">
        <f t="shared" si="303"/>
        <v>4</v>
      </c>
    </row>
    <row r="2377" spans="1:22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U2377">
        <f t="shared" si="302"/>
        <v>4</v>
      </c>
      <c r="V2377">
        <f t="shared" si="303"/>
        <v>4</v>
      </c>
    </row>
    <row r="2378" spans="1:22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10.88</v>
      </c>
      <c r="P2378">
        <f t="shared" si="297"/>
        <v>81.58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U2378">
        <f t="shared" si="302"/>
        <v>4</v>
      </c>
      <c r="V2378">
        <f t="shared" si="303"/>
        <v>4</v>
      </c>
    </row>
    <row r="2379" spans="1:22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U2379">
        <f t="shared" si="302"/>
        <v>4</v>
      </c>
      <c r="V2379">
        <f t="shared" si="303"/>
        <v>4</v>
      </c>
    </row>
    <row r="2380" spans="1:22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U2380">
        <f t="shared" si="302"/>
        <v>4</v>
      </c>
      <c r="V2380">
        <f t="shared" si="303"/>
        <v>4</v>
      </c>
    </row>
    <row r="2381" spans="1:22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U2381">
        <f t="shared" si="302"/>
        <v>6</v>
      </c>
      <c r="V2381">
        <f t="shared" si="303"/>
        <v>6</v>
      </c>
    </row>
    <row r="2382" spans="1:22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0.37</v>
      </c>
      <c r="P2382">
        <f t="shared" si="297"/>
        <v>18.329999999999998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U2382">
        <f t="shared" si="302"/>
        <v>4</v>
      </c>
      <c r="V2382">
        <f t="shared" si="303"/>
        <v>4</v>
      </c>
    </row>
    <row r="2383" spans="1:22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1.82</v>
      </c>
      <c r="P2383">
        <f t="shared" si="297"/>
        <v>224.43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U2383">
        <f t="shared" si="302"/>
        <v>4</v>
      </c>
      <c r="V2383">
        <f t="shared" si="303"/>
        <v>4</v>
      </c>
    </row>
    <row r="2384" spans="1:22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2.5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U2384">
        <f t="shared" si="302"/>
        <v>4</v>
      </c>
      <c r="V2384">
        <f t="shared" si="303"/>
        <v>4</v>
      </c>
    </row>
    <row r="2385" spans="1:22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4.3499999999999996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U2385">
        <f t="shared" si="302"/>
        <v>4</v>
      </c>
      <c r="V2385">
        <f t="shared" si="303"/>
        <v>4</v>
      </c>
    </row>
    <row r="2386" spans="1:22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0.8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U2386">
        <f t="shared" si="302"/>
        <v>4</v>
      </c>
      <c r="V2386">
        <f t="shared" si="303"/>
        <v>4</v>
      </c>
    </row>
    <row r="2387" spans="1:22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1.21</v>
      </c>
      <c r="P2387">
        <f t="shared" si="297"/>
        <v>112.57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U2387">
        <f t="shared" si="302"/>
        <v>4</v>
      </c>
      <c r="V2387">
        <f t="shared" si="303"/>
        <v>4</v>
      </c>
    </row>
    <row r="2388" spans="1:22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U2388">
        <f t="shared" si="302"/>
        <v>9</v>
      </c>
      <c r="V2388">
        <f t="shared" si="303"/>
        <v>9</v>
      </c>
    </row>
    <row r="2389" spans="1:22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0.68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U2389">
        <f t="shared" si="302"/>
        <v>6</v>
      </c>
      <c r="V2389">
        <f t="shared" si="303"/>
        <v>6</v>
      </c>
    </row>
    <row r="2390" spans="1:22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1.25</v>
      </c>
      <c r="P2390">
        <f t="shared" si="297"/>
        <v>57.88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U2390">
        <f t="shared" si="302"/>
        <v>4</v>
      </c>
      <c r="V2390">
        <f t="shared" si="303"/>
        <v>4</v>
      </c>
    </row>
    <row r="2391" spans="1:22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0.19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U2391">
        <f t="shared" si="302"/>
        <v>4</v>
      </c>
      <c r="V2391">
        <f t="shared" si="303"/>
        <v>4</v>
      </c>
    </row>
    <row r="2392" spans="1:22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U2392">
        <f t="shared" si="302"/>
        <v>6</v>
      </c>
      <c r="V2392">
        <f t="shared" si="303"/>
        <v>6</v>
      </c>
    </row>
    <row r="2393" spans="1:22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0.13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U2393">
        <f t="shared" si="302"/>
        <v>4</v>
      </c>
      <c r="V2393">
        <f t="shared" si="303"/>
        <v>4</v>
      </c>
    </row>
    <row r="2394" spans="1:22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U2394">
        <f t="shared" si="302"/>
        <v>4</v>
      </c>
      <c r="V2394">
        <f t="shared" si="303"/>
        <v>4</v>
      </c>
    </row>
    <row r="2395" spans="1:22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0.05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U2395">
        <f t="shared" si="302"/>
        <v>4</v>
      </c>
      <c r="V2395">
        <f t="shared" si="303"/>
        <v>4</v>
      </c>
    </row>
    <row r="2396" spans="1:22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0.06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U2396">
        <f t="shared" si="302"/>
        <v>4</v>
      </c>
      <c r="V2396">
        <f t="shared" si="303"/>
        <v>4</v>
      </c>
    </row>
    <row r="2397" spans="1:22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U2397">
        <f t="shared" si="302"/>
        <v>4</v>
      </c>
      <c r="V2397">
        <f t="shared" si="303"/>
        <v>4</v>
      </c>
    </row>
    <row r="2398" spans="1:22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0.2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U2398">
        <f t="shared" si="302"/>
        <v>4</v>
      </c>
      <c r="V2398">
        <f t="shared" si="303"/>
        <v>4</v>
      </c>
    </row>
    <row r="2399" spans="1:22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U2399">
        <f t="shared" si="302"/>
        <v>4</v>
      </c>
      <c r="V2399">
        <f t="shared" si="303"/>
        <v>4</v>
      </c>
    </row>
    <row r="2400" spans="1:22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U2400">
        <f t="shared" si="302"/>
        <v>4</v>
      </c>
      <c r="V2400">
        <f t="shared" si="303"/>
        <v>4</v>
      </c>
    </row>
    <row r="2401" spans="1:22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U2401">
        <f t="shared" si="302"/>
        <v>5</v>
      </c>
      <c r="V2401">
        <f t="shared" si="303"/>
        <v>5</v>
      </c>
    </row>
    <row r="2402" spans="1:22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U2402">
        <f t="shared" si="302"/>
        <v>4</v>
      </c>
      <c r="V2402">
        <f t="shared" si="303"/>
        <v>4</v>
      </c>
    </row>
    <row r="2403" spans="1:22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0.72</v>
      </c>
      <c r="P2403">
        <f t="shared" si="297"/>
        <v>22.33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U2403">
        <f t="shared" si="302"/>
        <v>9</v>
      </c>
      <c r="V2403">
        <f t="shared" si="303"/>
        <v>9</v>
      </c>
    </row>
    <row r="2404" spans="1:22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0.43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U2404">
        <f t="shared" si="302"/>
        <v>4</v>
      </c>
      <c r="V2404">
        <f t="shared" si="303"/>
        <v>4</v>
      </c>
    </row>
    <row r="2405" spans="1:22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16.829999999999998</v>
      </c>
      <c r="P2405">
        <f t="shared" si="297"/>
        <v>16.829999999999998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42399.882615740746</v>
      </c>
      <c r="T2405" s="11">
        <f t="shared" si="301"/>
        <v>42459.840949074074</v>
      </c>
      <c r="U2405">
        <f t="shared" si="302"/>
        <v>9</v>
      </c>
      <c r="V2405">
        <f t="shared" si="303"/>
        <v>9</v>
      </c>
    </row>
    <row r="2406" spans="1:22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U2406">
        <f t="shared" si="302"/>
        <v>4</v>
      </c>
      <c r="V2406">
        <f t="shared" si="303"/>
        <v>4</v>
      </c>
    </row>
    <row r="2407" spans="1:22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22.52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U2407">
        <f t="shared" si="302"/>
        <v>3</v>
      </c>
      <c r="V2407">
        <f t="shared" si="303"/>
        <v>3</v>
      </c>
    </row>
    <row r="2408" spans="1:22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41.38</v>
      </c>
      <c r="P2408">
        <f t="shared" si="297"/>
        <v>84.06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U2408">
        <f t="shared" si="302"/>
        <v>6</v>
      </c>
      <c r="V2408">
        <f t="shared" si="303"/>
        <v>6</v>
      </c>
    </row>
    <row r="2409" spans="1:22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25.26</v>
      </c>
      <c r="P2409">
        <f t="shared" si="297"/>
        <v>168.39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U2409">
        <f t="shared" si="302"/>
        <v>3</v>
      </c>
      <c r="V2409">
        <f t="shared" si="303"/>
        <v>3</v>
      </c>
    </row>
    <row r="2410" spans="1:22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0.2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U2410">
        <f t="shared" si="302"/>
        <v>4</v>
      </c>
      <c r="V2410">
        <f t="shared" si="303"/>
        <v>4</v>
      </c>
    </row>
    <row r="2411" spans="1:22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1.84</v>
      </c>
      <c r="P2411">
        <f t="shared" si="297"/>
        <v>76.67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U2411">
        <f t="shared" si="302"/>
        <v>4</v>
      </c>
      <c r="V2411">
        <f t="shared" si="303"/>
        <v>4</v>
      </c>
    </row>
    <row r="2412" spans="1:22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U2412">
        <f t="shared" si="302"/>
        <v>4</v>
      </c>
      <c r="V2412">
        <f t="shared" si="303"/>
        <v>4</v>
      </c>
    </row>
    <row r="2413" spans="1:22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0.6</v>
      </c>
      <c r="P2413">
        <f t="shared" si="297"/>
        <v>50.33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U2413">
        <f t="shared" si="302"/>
        <v>4</v>
      </c>
      <c r="V2413">
        <f t="shared" si="303"/>
        <v>4</v>
      </c>
    </row>
    <row r="2414" spans="1:22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U2414">
        <f t="shared" si="302"/>
        <v>6</v>
      </c>
      <c r="V2414">
        <f t="shared" si="303"/>
        <v>6</v>
      </c>
    </row>
    <row r="2415" spans="1:22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0.83</v>
      </c>
      <c r="P2415">
        <f t="shared" si="297"/>
        <v>8.33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U2415">
        <f t="shared" si="302"/>
        <v>4</v>
      </c>
      <c r="V2415">
        <f t="shared" si="303"/>
        <v>4</v>
      </c>
    </row>
    <row r="2416" spans="1:22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3.07</v>
      </c>
      <c r="P2416">
        <f t="shared" si="297"/>
        <v>35.380000000000003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U2416">
        <f t="shared" si="302"/>
        <v>6</v>
      </c>
      <c r="V2416">
        <f t="shared" si="303"/>
        <v>6</v>
      </c>
    </row>
    <row r="2417" spans="1:22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0.56000000000000005</v>
      </c>
      <c r="P2417">
        <f t="shared" si="297"/>
        <v>55.83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U2417">
        <f t="shared" si="302"/>
        <v>4</v>
      </c>
      <c r="V2417">
        <f t="shared" si="303"/>
        <v>4</v>
      </c>
    </row>
    <row r="2418" spans="1:22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0.03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U2418">
        <f t="shared" si="302"/>
        <v>8</v>
      </c>
      <c r="V2418">
        <f t="shared" si="303"/>
        <v>8</v>
      </c>
    </row>
    <row r="2419" spans="1:22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U2419">
        <f t="shared" si="302"/>
        <v>4</v>
      </c>
      <c r="V2419">
        <f t="shared" si="303"/>
        <v>4</v>
      </c>
    </row>
    <row r="2420" spans="1:22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0.02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U2420">
        <f t="shared" si="302"/>
        <v>9</v>
      </c>
      <c r="V2420">
        <f t="shared" si="303"/>
        <v>9</v>
      </c>
    </row>
    <row r="2421" spans="1:22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41993.738298611112</v>
      </c>
      <c r="T2421" s="11">
        <f t="shared" si="301"/>
        <v>42053.738298611112</v>
      </c>
      <c r="U2421">
        <f t="shared" si="302"/>
        <v>9</v>
      </c>
      <c r="V2421">
        <f t="shared" si="303"/>
        <v>9</v>
      </c>
    </row>
    <row r="2422" spans="1:22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14.83</v>
      </c>
      <c r="P2422">
        <f t="shared" si="297"/>
        <v>69.47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U2422">
        <f t="shared" si="302"/>
        <v>9</v>
      </c>
      <c r="V2422">
        <f t="shared" si="303"/>
        <v>9</v>
      </c>
    </row>
    <row r="2423" spans="1:22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0.02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U2423">
        <f t="shared" si="302"/>
        <v>4</v>
      </c>
      <c r="V2423">
        <f t="shared" si="303"/>
        <v>4</v>
      </c>
    </row>
    <row r="2424" spans="1:22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0.2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U2424">
        <f t="shared" si="302"/>
        <v>4</v>
      </c>
      <c r="V2424">
        <f t="shared" si="303"/>
        <v>4</v>
      </c>
    </row>
    <row r="2425" spans="1:22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0.01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U2425">
        <f t="shared" si="302"/>
        <v>4</v>
      </c>
      <c r="V2425">
        <f t="shared" si="303"/>
        <v>4</v>
      </c>
    </row>
    <row r="2426" spans="1:22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1.24</v>
      </c>
      <c r="P2426">
        <f t="shared" si="297"/>
        <v>34.44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U2426">
        <f t="shared" si="302"/>
        <v>4</v>
      </c>
      <c r="V2426">
        <f t="shared" si="303"/>
        <v>4</v>
      </c>
    </row>
    <row r="2427" spans="1:22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0.03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U2427">
        <f t="shared" si="302"/>
        <v>2</v>
      </c>
      <c r="V2427">
        <f t="shared" si="303"/>
        <v>2</v>
      </c>
    </row>
    <row r="2428" spans="1:22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42164.170046296298</v>
      </c>
      <c r="T2428" s="11">
        <f t="shared" si="301"/>
        <v>42224.170046296298</v>
      </c>
      <c r="U2428">
        <f t="shared" si="302"/>
        <v>9</v>
      </c>
      <c r="V2428">
        <f t="shared" si="303"/>
        <v>9</v>
      </c>
    </row>
    <row r="2429" spans="1:22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0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42412.318668981483</v>
      </c>
      <c r="T2429" s="11">
        <f t="shared" si="301"/>
        <v>42452.277002314819</v>
      </c>
      <c r="U2429">
        <f t="shared" si="302"/>
        <v>6</v>
      </c>
      <c r="V2429">
        <f t="shared" si="303"/>
        <v>6</v>
      </c>
    </row>
    <row r="2430" spans="1:22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0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U2430">
        <f t="shared" si="302"/>
        <v>4</v>
      </c>
      <c r="V2430">
        <f t="shared" si="303"/>
        <v>4</v>
      </c>
    </row>
    <row r="2431" spans="1:22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1.43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U2431">
        <f t="shared" si="302"/>
        <v>5</v>
      </c>
      <c r="V2431">
        <f t="shared" si="303"/>
        <v>5</v>
      </c>
    </row>
    <row r="2432" spans="1:22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0.7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U2432">
        <f t="shared" si="302"/>
        <v>4</v>
      </c>
      <c r="V2432">
        <f t="shared" si="303"/>
        <v>4</v>
      </c>
    </row>
    <row r="2433" spans="1:22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0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U2433">
        <f t="shared" si="302"/>
        <v>9</v>
      </c>
      <c r="V2433">
        <f t="shared" si="303"/>
        <v>9</v>
      </c>
    </row>
    <row r="2434" spans="1:22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0.01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42041.218715277777</v>
      </c>
      <c r="T2434" s="11">
        <f t="shared" si="301"/>
        <v>42071.218715277777</v>
      </c>
      <c r="U2434">
        <f t="shared" si="302"/>
        <v>4</v>
      </c>
      <c r="V2434">
        <f t="shared" si="303"/>
        <v>4</v>
      </c>
    </row>
    <row r="2435" spans="1:22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>ROUND(SUM((E2435/D2435)*100),2)</f>
        <v>0</v>
      </c>
      <c r="P2435" t="e">
        <f t="shared" ref="P2435:P2498" si="305">ROUND(AVERAGE(E2435/L2435),2)</f>
        <v>#DIV/0!</v>
      </c>
      <c r="Q2435" t="str">
        <f t="shared" ref="Q2435:Q2498" si="306">LEFT(N2435,SEARCH("/",N2435)-1)</f>
        <v>food</v>
      </c>
      <c r="R2435" t="str">
        <f t="shared" ref="R2435:R2498" si="307">RIGHT(N2435,LEN(N2435)-SEARCH("/",N2435))</f>
        <v>food trucks</v>
      </c>
      <c r="S2435" s="11">
        <f t="shared" ref="S2435:S2498" si="308">(J2435/86400)+DATE(1970,1,1)</f>
        <v>42397.89980324074</v>
      </c>
      <c r="T2435" s="11">
        <f t="shared" ref="T2435:T2498" si="309">(I2435/86400)+DATE(1970,1,1)</f>
        <v>42427.89980324074</v>
      </c>
      <c r="U2435">
        <f t="shared" ref="U2435:U2498" si="310">ROUND(((T2435-S2435)/7),0)</f>
        <v>4</v>
      </c>
      <c r="V2435">
        <f t="shared" ref="V2435:V2498" si="311">U2435</f>
        <v>4</v>
      </c>
    </row>
    <row r="2436" spans="1:22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0.13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42180.186041666668</v>
      </c>
      <c r="T2436" s="11">
        <f t="shared" si="309"/>
        <v>42220.186041666668</v>
      </c>
      <c r="U2436">
        <f t="shared" si="310"/>
        <v>6</v>
      </c>
      <c r="V2436">
        <f t="shared" si="311"/>
        <v>6</v>
      </c>
    </row>
    <row r="2437" spans="1:22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0.49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42252.277615740742</v>
      </c>
      <c r="T2437" s="11">
        <f t="shared" si="309"/>
        <v>42282.277615740742</v>
      </c>
      <c r="U2437">
        <f t="shared" si="310"/>
        <v>4</v>
      </c>
      <c r="V2437">
        <f t="shared" si="311"/>
        <v>4</v>
      </c>
    </row>
    <row r="2438" spans="1:22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0.04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U2438">
        <f t="shared" si="310"/>
        <v>9</v>
      </c>
      <c r="V2438">
        <f t="shared" si="311"/>
        <v>9</v>
      </c>
    </row>
    <row r="2439" spans="1:22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U2439">
        <f t="shared" si="310"/>
        <v>7</v>
      </c>
      <c r="V2439">
        <f t="shared" si="311"/>
        <v>7</v>
      </c>
    </row>
    <row r="2440" spans="1:22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0.33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U2440">
        <f t="shared" si="310"/>
        <v>9</v>
      </c>
      <c r="V2440">
        <f t="shared" si="311"/>
        <v>9</v>
      </c>
    </row>
    <row r="2441" spans="1:22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U2441">
        <f t="shared" si="310"/>
        <v>4</v>
      </c>
      <c r="V2441">
        <f t="shared" si="311"/>
        <v>4</v>
      </c>
    </row>
    <row r="2442" spans="1:22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0.2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42383.899456018524</v>
      </c>
      <c r="T2442" s="11">
        <f t="shared" si="309"/>
        <v>42413.899456018524</v>
      </c>
      <c r="U2442">
        <f t="shared" si="310"/>
        <v>4</v>
      </c>
      <c r="V2442">
        <f t="shared" si="311"/>
        <v>4</v>
      </c>
    </row>
    <row r="2443" spans="1:22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107.88</v>
      </c>
      <c r="P2443">
        <f t="shared" si="305"/>
        <v>74.23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42187.125625000001</v>
      </c>
      <c r="T2443" s="11">
        <f t="shared" si="309"/>
        <v>42208.207638888889</v>
      </c>
      <c r="U2443">
        <f t="shared" si="310"/>
        <v>3</v>
      </c>
      <c r="V2443">
        <f t="shared" si="311"/>
        <v>3</v>
      </c>
    </row>
    <row r="2444" spans="1:22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125.94</v>
      </c>
      <c r="P2444">
        <f t="shared" si="305"/>
        <v>81.25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42052.666990740741</v>
      </c>
      <c r="T2444" s="11">
        <f t="shared" si="309"/>
        <v>42082.625324074077</v>
      </c>
      <c r="U2444">
        <f t="shared" si="310"/>
        <v>4</v>
      </c>
      <c r="V2444">
        <f t="shared" si="311"/>
        <v>4</v>
      </c>
    </row>
    <row r="2445" spans="1:22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202.51</v>
      </c>
      <c r="P2445">
        <f t="shared" si="305"/>
        <v>130.22999999999999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41836.625254629631</v>
      </c>
      <c r="T2445" s="11">
        <f t="shared" si="309"/>
        <v>41866.625254629631</v>
      </c>
      <c r="U2445">
        <f t="shared" si="310"/>
        <v>4</v>
      </c>
      <c r="V2445">
        <f t="shared" si="311"/>
        <v>4</v>
      </c>
    </row>
    <row r="2446" spans="1:22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108.6</v>
      </c>
      <c r="P2446">
        <f t="shared" si="305"/>
        <v>53.41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42485.754525462966</v>
      </c>
      <c r="T2446" s="11">
        <f t="shared" si="309"/>
        <v>42515.754525462966</v>
      </c>
      <c r="U2446">
        <f t="shared" si="310"/>
        <v>4</v>
      </c>
      <c r="V2446">
        <f t="shared" si="311"/>
        <v>4</v>
      </c>
    </row>
    <row r="2447" spans="1:22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172.8</v>
      </c>
      <c r="P2447">
        <f t="shared" si="305"/>
        <v>75.13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42243.190057870372</v>
      </c>
      <c r="T2447" s="11">
        <f t="shared" si="309"/>
        <v>42273.190057870372</v>
      </c>
      <c r="U2447">
        <f t="shared" si="310"/>
        <v>4</v>
      </c>
      <c r="V2447">
        <f t="shared" si="311"/>
        <v>4</v>
      </c>
    </row>
    <row r="2448" spans="1:22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167.98</v>
      </c>
      <c r="P2448">
        <f t="shared" si="305"/>
        <v>75.67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42670.602673611109</v>
      </c>
      <c r="T2448" s="11">
        <f t="shared" si="309"/>
        <v>42700.64434027778</v>
      </c>
      <c r="U2448">
        <f t="shared" si="310"/>
        <v>4</v>
      </c>
      <c r="V2448">
        <f t="shared" si="311"/>
        <v>4</v>
      </c>
    </row>
    <row r="2449" spans="1:22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427.2</v>
      </c>
      <c r="P2449">
        <f t="shared" si="305"/>
        <v>31.69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42654.469826388886</v>
      </c>
      <c r="T2449" s="11">
        <f t="shared" si="309"/>
        <v>42686.166666666672</v>
      </c>
      <c r="U2449">
        <f t="shared" si="310"/>
        <v>5</v>
      </c>
      <c r="V2449">
        <f t="shared" si="311"/>
        <v>5</v>
      </c>
    </row>
    <row r="2450" spans="1:22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107.5</v>
      </c>
      <c r="P2450">
        <f t="shared" si="305"/>
        <v>47.78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42607.316122685181</v>
      </c>
      <c r="T2450" s="11">
        <f t="shared" si="309"/>
        <v>42613.233333333337</v>
      </c>
      <c r="U2450">
        <f t="shared" si="310"/>
        <v>1</v>
      </c>
      <c r="V2450">
        <f t="shared" si="311"/>
        <v>1</v>
      </c>
    </row>
    <row r="2451" spans="1:22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41943.142534722225</v>
      </c>
      <c r="T2451" s="11">
        <f t="shared" si="309"/>
        <v>41973.184201388889</v>
      </c>
      <c r="U2451">
        <f t="shared" si="310"/>
        <v>4</v>
      </c>
      <c r="V2451">
        <f t="shared" si="311"/>
        <v>4</v>
      </c>
    </row>
    <row r="2452" spans="1:22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101.53</v>
      </c>
      <c r="P2452">
        <f t="shared" si="305"/>
        <v>149.31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41902.07240740741</v>
      </c>
      <c r="T2452" s="11">
        <f t="shared" si="309"/>
        <v>41940.132638888885</v>
      </c>
      <c r="U2452">
        <f t="shared" si="310"/>
        <v>5</v>
      </c>
      <c r="V2452">
        <f t="shared" si="311"/>
        <v>5</v>
      </c>
    </row>
    <row r="2453" spans="1:22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115.45</v>
      </c>
      <c r="P2453">
        <f t="shared" si="305"/>
        <v>62.07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42779.908449074079</v>
      </c>
      <c r="T2453" s="11">
        <f t="shared" si="309"/>
        <v>42799.908449074079</v>
      </c>
      <c r="U2453">
        <f t="shared" si="310"/>
        <v>3</v>
      </c>
      <c r="V2453">
        <f t="shared" si="311"/>
        <v>3</v>
      </c>
    </row>
    <row r="2454" spans="1:22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133.5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42338.84375</v>
      </c>
      <c r="T2454" s="11">
        <f t="shared" si="309"/>
        <v>42367.958333333328</v>
      </c>
      <c r="U2454">
        <f t="shared" si="310"/>
        <v>4</v>
      </c>
      <c r="V2454">
        <f t="shared" si="311"/>
        <v>4</v>
      </c>
    </row>
    <row r="2455" spans="1:22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154.69999999999999</v>
      </c>
      <c r="P2455">
        <f t="shared" si="305"/>
        <v>69.27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42738.692233796297</v>
      </c>
      <c r="T2455" s="11">
        <f t="shared" si="309"/>
        <v>42768.692233796297</v>
      </c>
      <c r="U2455">
        <f t="shared" si="310"/>
        <v>4</v>
      </c>
      <c r="V2455">
        <f t="shared" si="311"/>
        <v>4</v>
      </c>
    </row>
    <row r="2456" spans="1:22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100.85</v>
      </c>
      <c r="P2456">
        <f t="shared" si="305"/>
        <v>271.51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42770.201481481483</v>
      </c>
      <c r="T2456" s="11">
        <f t="shared" si="309"/>
        <v>42805.201481481483</v>
      </c>
      <c r="U2456">
        <f t="shared" si="310"/>
        <v>5</v>
      </c>
      <c r="V2456">
        <f t="shared" si="311"/>
        <v>5</v>
      </c>
    </row>
    <row r="2457" spans="1:22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34.130000000000003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42452.781828703708</v>
      </c>
      <c r="T2457" s="11">
        <f t="shared" si="309"/>
        <v>42480.781828703708</v>
      </c>
      <c r="U2457">
        <f t="shared" si="310"/>
        <v>4</v>
      </c>
      <c r="V2457">
        <f t="shared" si="311"/>
        <v>4</v>
      </c>
    </row>
    <row r="2458" spans="1:22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180.87</v>
      </c>
      <c r="P2458">
        <f t="shared" si="305"/>
        <v>40.49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42761.961099537039</v>
      </c>
      <c r="T2458" s="11">
        <f t="shared" si="309"/>
        <v>42791.961099537039</v>
      </c>
      <c r="U2458">
        <f t="shared" si="310"/>
        <v>4</v>
      </c>
      <c r="V2458">
        <f t="shared" si="311"/>
        <v>4</v>
      </c>
    </row>
    <row r="2459" spans="1:22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102.3</v>
      </c>
      <c r="P2459">
        <f t="shared" si="305"/>
        <v>189.76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42423.602500000001</v>
      </c>
      <c r="T2459" s="11">
        <f t="shared" si="309"/>
        <v>42453.560833333337</v>
      </c>
      <c r="U2459">
        <f t="shared" si="310"/>
        <v>4</v>
      </c>
      <c r="V2459">
        <f t="shared" si="311"/>
        <v>4</v>
      </c>
    </row>
    <row r="2460" spans="1:22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110.18</v>
      </c>
      <c r="P2460">
        <f t="shared" si="305"/>
        <v>68.86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42495.871736111112</v>
      </c>
      <c r="T2460" s="11">
        <f t="shared" si="309"/>
        <v>42530.791666666672</v>
      </c>
      <c r="U2460">
        <f t="shared" si="310"/>
        <v>5</v>
      </c>
      <c r="V2460">
        <f t="shared" si="311"/>
        <v>5</v>
      </c>
    </row>
    <row r="2461" spans="1:22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102.25</v>
      </c>
      <c r="P2461">
        <f t="shared" si="305"/>
        <v>108.78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42407.637557870374</v>
      </c>
      <c r="T2461" s="11">
        <f t="shared" si="309"/>
        <v>42452.595891203702</v>
      </c>
      <c r="U2461">
        <f t="shared" si="310"/>
        <v>6</v>
      </c>
      <c r="V2461">
        <f t="shared" si="311"/>
        <v>6</v>
      </c>
    </row>
    <row r="2462" spans="1:22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100.79</v>
      </c>
      <c r="P2462">
        <f t="shared" si="305"/>
        <v>125.99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42704.187118055561</v>
      </c>
      <c r="T2462" s="11">
        <f t="shared" si="309"/>
        <v>42738.178472222222</v>
      </c>
      <c r="U2462">
        <f t="shared" si="310"/>
        <v>5</v>
      </c>
      <c r="V2462">
        <f t="shared" si="311"/>
        <v>5</v>
      </c>
    </row>
    <row r="2463" spans="1:22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103.8</v>
      </c>
      <c r="P2463">
        <f t="shared" si="305"/>
        <v>90.52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40784.012696759259</v>
      </c>
      <c r="T2463" s="11">
        <f t="shared" si="309"/>
        <v>40817.125</v>
      </c>
      <c r="U2463">
        <f t="shared" si="310"/>
        <v>5</v>
      </c>
      <c r="V2463">
        <f t="shared" si="311"/>
        <v>5</v>
      </c>
    </row>
    <row r="2464" spans="1:22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110.71</v>
      </c>
      <c r="P2464">
        <f t="shared" si="305"/>
        <v>28.88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41089.186296296299</v>
      </c>
      <c r="T2464" s="11">
        <f t="shared" si="309"/>
        <v>41109.186296296299</v>
      </c>
      <c r="U2464">
        <f t="shared" si="310"/>
        <v>3</v>
      </c>
      <c r="V2464">
        <f t="shared" si="311"/>
        <v>3</v>
      </c>
    </row>
    <row r="2465" spans="1:22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116.25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41341.111400462964</v>
      </c>
      <c r="T2465" s="11">
        <f t="shared" si="309"/>
        <v>41380.791666666664</v>
      </c>
      <c r="U2465">
        <f t="shared" si="310"/>
        <v>6</v>
      </c>
      <c r="V2465">
        <f t="shared" si="311"/>
        <v>6</v>
      </c>
    </row>
    <row r="2466" spans="1:22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111.1</v>
      </c>
      <c r="P2466">
        <f t="shared" si="305"/>
        <v>51.67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42248.90042824074</v>
      </c>
      <c r="T2466" s="11">
        <f t="shared" si="309"/>
        <v>42277.811805555553</v>
      </c>
      <c r="U2466">
        <f t="shared" si="310"/>
        <v>4</v>
      </c>
      <c r="V2466">
        <f t="shared" si="311"/>
        <v>4</v>
      </c>
    </row>
    <row r="2467" spans="1:22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180.14</v>
      </c>
      <c r="P2467">
        <f t="shared" si="305"/>
        <v>26.27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41145.719305555554</v>
      </c>
      <c r="T2467" s="11">
        <f t="shared" si="309"/>
        <v>41175.719305555554</v>
      </c>
      <c r="U2467">
        <f t="shared" si="310"/>
        <v>4</v>
      </c>
      <c r="V2467">
        <f t="shared" si="311"/>
        <v>4</v>
      </c>
    </row>
    <row r="2468" spans="1:22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48.08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41373.102465277778</v>
      </c>
      <c r="T2468" s="11">
        <f t="shared" si="309"/>
        <v>41403.102465277778</v>
      </c>
      <c r="U2468">
        <f t="shared" si="310"/>
        <v>4</v>
      </c>
      <c r="V2468">
        <f t="shared" si="311"/>
        <v>4</v>
      </c>
    </row>
    <row r="2469" spans="1:22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118.5</v>
      </c>
      <c r="P2469">
        <f t="shared" si="305"/>
        <v>27.56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41025.874201388891</v>
      </c>
      <c r="T2469" s="11">
        <f t="shared" si="309"/>
        <v>41039.708333333336</v>
      </c>
      <c r="U2469">
        <f t="shared" si="310"/>
        <v>2</v>
      </c>
      <c r="V2469">
        <f t="shared" si="311"/>
        <v>2</v>
      </c>
    </row>
    <row r="2470" spans="1:22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107.22</v>
      </c>
      <c r="P2470">
        <f t="shared" si="305"/>
        <v>36.97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41174.154178240744</v>
      </c>
      <c r="T2470" s="11">
        <f t="shared" si="309"/>
        <v>41210.208333333336</v>
      </c>
      <c r="U2470">
        <f t="shared" si="310"/>
        <v>5</v>
      </c>
      <c r="V2470">
        <f t="shared" si="311"/>
        <v>5</v>
      </c>
    </row>
    <row r="2471" spans="1:22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113.67</v>
      </c>
      <c r="P2471">
        <f t="shared" si="305"/>
        <v>29.02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40557.429733796293</v>
      </c>
      <c r="T2471" s="11">
        <f t="shared" si="309"/>
        <v>40582.429733796293</v>
      </c>
      <c r="U2471">
        <f t="shared" si="310"/>
        <v>4</v>
      </c>
      <c r="V2471">
        <f t="shared" si="311"/>
        <v>4</v>
      </c>
    </row>
    <row r="2472" spans="1:22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103.16</v>
      </c>
      <c r="P2472">
        <f t="shared" si="305"/>
        <v>28.66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41023.07471064815</v>
      </c>
      <c r="T2472" s="11">
        <f t="shared" si="309"/>
        <v>41053.07471064815</v>
      </c>
      <c r="U2472">
        <f t="shared" si="310"/>
        <v>4</v>
      </c>
      <c r="V2472">
        <f t="shared" si="311"/>
        <v>4</v>
      </c>
    </row>
    <row r="2473" spans="1:22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37.65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40893.992962962962</v>
      </c>
      <c r="T2473" s="11">
        <f t="shared" si="309"/>
        <v>40933.992962962962</v>
      </c>
      <c r="U2473">
        <f t="shared" si="310"/>
        <v>6</v>
      </c>
      <c r="V2473">
        <f t="shared" si="311"/>
        <v>6</v>
      </c>
    </row>
    <row r="2474" spans="1:22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135.76</v>
      </c>
      <c r="P2474">
        <f t="shared" si="305"/>
        <v>97.9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40354.11550925926</v>
      </c>
      <c r="T2474" s="11">
        <f t="shared" si="309"/>
        <v>40425.043749999997</v>
      </c>
      <c r="U2474">
        <f t="shared" si="310"/>
        <v>10</v>
      </c>
      <c r="V2474">
        <f t="shared" si="311"/>
        <v>10</v>
      </c>
    </row>
    <row r="2475" spans="1:22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42.55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41193.748483796298</v>
      </c>
      <c r="T2475" s="11">
        <f t="shared" si="309"/>
        <v>41223.790150462963</v>
      </c>
      <c r="U2475">
        <f t="shared" si="310"/>
        <v>4</v>
      </c>
      <c r="V2475">
        <f t="shared" si="311"/>
        <v>4</v>
      </c>
    </row>
    <row r="2476" spans="1:22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</v>
      </c>
      <c r="P2476">
        <f t="shared" si="305"/>
        <v>131.58000000000001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40417.011296296296</v>
      </c>
      <c r="T2476" s="11">
        <f t="shared" si="309"/>
        <v>40462.011296296296</v>
      </c>
      <c r="U2476">
        <f t="shared" si="310"/>
        <v>6</v>
      </c>
      <c r="V2476">
        <f t="shared" si="311"/>
        <v>6</v>
      </c>
    </row>
    <row r="2477" spans="1:22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104.72</v>
      </c>
      <c r="P2477">
        <f t="shared" si="305"/>
        <v>32.32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40310.287673611107</v>
      </c>
      <c r="T2477" s="11">
        <f t="shared" si="309"/>
        <v>40369.916666666664</v>
      </c>
      <c r="U2477">
        <f t="shared" si="310"/>
        <v>9</v>
      </c>
      <c r="V2477">
        <f t="shared" si="311"/>
        <v>9</v>
      </c>
    </row>
    <row r="2478" spans="1:22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105.02</v>
      </c>
      <c r="P2478">
        <f t="shared" si="305"/>
        <v>61.1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41913.328356481477</v>
      </c>
      <c r="T2478" s="11">
        <f t="shared" si="309"/>
        <v>41946.370023148149</v>
      </c>
      <c r="U2478">
        <f t="shared" si="310"/>
        <v>5</v>
      </c>
      <c r="V2478">
        <f t="shared" si="311"/>
        <v>5</v>
      </c>
    </row>
    <row r="2479" spans="1:22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171.33</v>
      </c>
      <c r="P2479">
        <f t="shared" si="305"/>
        <v>31.34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41088.691493055558</v>
      </c>
      <c r="T2479" s="11">
        <f t="shared" si="309"/>
        <v>41133.691493055558</v>
      </c>
      <c r="U2479">
        <f t="shared" si="310"/>
        <v>6</v>
      </c>
      <c r="V2479">
        <f t="shared" si="311"/>
        <v>6</v>
      </c>
    </row>
    <row r="2480" spans="1:22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127.5</v>
      </c>
      <c r="P2480">
        <f t="shared" si="305"/>
        <v>129.11000000000001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41257.950381944444</v>
      </c>
      <c r="T2480" s="11">
        <f t="shared" si="309"/>
        <v>41287.950381944444</v>
      </c>
      <c r="U2480">
        <f t="shared" si="310"/>
        <v>4</v>
      </c>
      <c r="V2480">
        <f t="shared" si="311"/>
        <v>4</v>
      </c>
    </row>
    <row r="2481" spans="1:22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133.44</v>
      </c>
      <c r="P2481">
        <f t="shared" si="305"/>
        <v>25.02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41107.726782407408</v>
      </c>
      <c r="T2481" s="11">
        <f t="shared" si="309"/>
        <v>41118.083333333336</v>
      </c>
      <c r="U2481">
        <f t="shared" si="310"/>
        <v>1</v>
      </c>
      <c r="V2481">
        <f t="shared" si="311"/>
        <v>1</v>
      </c>
    </row>
    <row r="2482" spans="1:22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42227.936157407406</v>
      </c>
      <c r="T2482" s="11">
        <f t="shared" si="309"/>
        <v>42287.936157407406</v>
      </c>
      <c r="U2482">
        <f t="shared" si="310"/>
        <v>9</v>
      </c>
      <c r="V2482">
        <f t="shared" si="311"/>
        <v>9</v>
      </c>
    </row>
    <row r="2483" spans="1:22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112.91</v>
      </c>
      <c r="P2483">
        <f t="shared" si="305"/>
        <v>47.54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40999.645925925928</v>
      </c>
      <c r="T2483" s="11">
        <f t="shared" si="309"/>
        <v>41029.645925925928</v>
      </c>
      <c r="U2483">
        <f t="shared" si="310"/>
        <v>4</v>
      </c>
      <c r="V2483">
        <f t="shared" si="311"/>
        <v>4</v>
      </c>
    </row>
    <row r="2484" spans="1:22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100.1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40711.782210648147</v>
      </c>
      <c r="T2484" s="11">
        <f t="shared" si="309"/>
        <v>40756.782210648147</v>
      </c>
      <c r="U2484">
        <f t="shared" si="310"/>
        <v>6</v>
      </c>
      <c r="V2484">
        <f t="shared" si="311"/>
        <v>6</v>
      </c>
    </row>
    <row r="2485" spans="1:22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113.73</v>
      </c>
      <c r="P2485">
        <f t="shared" si="305"/>
        <v>65.84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40970.750034722223</v>
      </c>
      <c r="T2485" s="11">
        <f t="shared" si="309"/>
        <v>41030.708368055552</v>
      </c>
      <c r="U2485">
        <f t="shared" si="310"/>
        <v>9</v>
      </c>
      <c r="V2485">
        <f t="shared" si="311"/>
        <v>9</v>
      </c>
    </row>
    <row r="2486" spans="1:22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119.32</v>
      </c>
      <c r="P2486">
        <f t="shared" si="305"/>
        <v>46.4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40771.916701388887</v>
      </c>
      <c r="T2486" s="11">
        <f t="shared" si="309"/>
        <v>40801.916701388887</v>
      </c>
      <c r="U2486">
        <f t="shared" si="310"/>
        <v>4</v>
      </c>
      <c r="V2486">
        <f t="shared" si="311"/>
        <v>4</v>
      </c>
    </row>
    <row r="2487" spans="1:22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103.25</v>
      </c>
      <c r="P2487">
        <f t="shared" si="305"/>
        <v>50.37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40793.998599537037</v>
      </c>
      <c r="T2487" s="11">
        <f t="shared" si="309"/>
        <v>40828.998599537037</v>
      </c>
      <c r="U2487">
        <f t="shared" si="310"/>
        <v>5</v>
      </c>
      <c r="V2487">
        <f t="shared" si="311"/>
        <v>5</v>
      </c>
    </row>
    <row r="2488" spans="1:22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265.67</v>
      </c>
      <c r="P2488">
        <f t="shared" si="305"/>
        <v>26.57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40991.708055555559</v>
      </c>
      <c r="T2488" s="11">
        <f t="shared" si="309"/>
        <v>41021.708055555559</v>
      </c>
      <c r="U2488">
        <f t="shared" si="310"/>
        <v>4</v>
      </c>
      <c r="V2488">
        <f t="shared" si="311"/>
        <v>4</v>
      </c>
    </row>
    <row r="2489" spans="1:22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100.05</v>
      </c>
      <c r="P2489">
        <f t="shared" si="305"/>
        <v>39.49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41026.083298611113</v>
      </c>
      <c r="T2489" s="11">
        <f t="shared" si="309"/>
        <v>41056.083298611113</v>
      </c>
      <c r="U2489">
        <f t="shared" si="310"/>
        <v>4</v>
      </c>
      <c r="V2489">
        <f t="shared" si="311"/>
        <v>4</v>
      </c>
    </row>
    <row r="2490" spans="1:22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106.7</v>
      </c>
      <c r="P2490">
        <f t="shared" si="305"/>
        <v>49.25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40833.633194444446</v>
      </c>
      <c r="T2490" s="11">
        <f t="shared" si="309"/>
        <v>40863.674861111111</v>
      </c>
      <c r="U2490">
        <f t="shared" si="310"/>
        <v>4</v>
      </c>
      <c r="V2490">
        <f t="shared" si="311"/>
        <v>4</v>
      </c>
    </row>
    <row r="2491" spans="1:22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133.66999999999999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41373.690266203703</v>
      </c>
      <c r="T2491" s="11">
        <f t="shared" si="309"/>
        <v>41403.690266203703</v>
      </c>
      <c r="U2491">
        <f t="shared" si="310"/>
        <v>4</v>
      </c>
      <c r="V2491">
        <f t="shared" si="311"/>
        <v>4</v>
      </c>
    </row>
    <row r="2492" spans="1:22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121.4</v>
      </c>
      <c r="P2492">
        <f t="shared" si="305"/>
        <v>37.94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41023.227731481486</v>
      </c>
      <c r="T2492" s="11">
        <f t="shared" si="309"/>
        <v>41083.227731481486</v>
      </c>
      <c r="U2492">
        <f t="shared" si="310"/>
        <v>9</v>
      </c>
      <c r="V2492">
        <f t="shared" si="311"/>
        <v>9</v>
      </c>
    </row>
    <row r="2493" spans="1:22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103.2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40542.839282407411</v>
      </c>
      <c r="T2493" s="11">
        <f t="shared" si="309"/>
        <v>40559.077083333337</v>
      </c>
      <c r="U2493">
        <f t="shared" si="310"/>
        <v>2</v>
      </c>
      <c r="V2493">
        <f t="shared" si="311"/>
        <v>2</v>
      </c>
    </row>
    <row r="2494" spans="1:22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27.78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41024.985972222225</v>
      </c>
      <c r="T2494" s="11">
        <f t="shared" si="309"/>
        <v>41076.415972222225</v>
      </c>
      <c r="U2494">
        <f t="shared" si="310"/>
        <v>7</v>
      </c>
      <c r="V2494">
        <f t="shared" si="311"/>
        <v>7</v>
      </c>
    </row>
    <row r="2495" spans="1:22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128.69999999999999</v>
      </c>
      <c r="P2495">
        <f t="shared" si="305"/>
        <v>99.38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41348.168287037035</v>
      </c>
      <c r="T2495" s="11">
        <f t="shared" si="309"/>
        <v>41393.168287037035</v>
      </c>
      <c r="U2495">
        <f t="shared" si="310"/>
        <v>6</v>
      </c>
      <c r="V2495">
        <f t="shared" si="311"/>
        <v>6</v>
      </c>
    </row>
    <row r="2496" spans="1:22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101.01</v>
      </c>
      <c r="P2496">
        <f t="shared" si="305"/>
        <v>38.85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41022.645185185189</v>
      </c>
      <c r="T2496" s="11">
        <f t="shared" si="309"/>
        <v>41052.645185185189</v>
      </c>
      <c r="U2496">
        <f t="shared" si="310"/>
        <v>4</v>
      </c>
      <c r="V2496">
        <f t="shared" si="311"/>
        <v>4</v>
      </c>
    </row>
    <row r="2497" spans="1:22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127.54</v>
      </c>
      <c r="P2497">
        <f t="shared" si="305"/>
        <v>45.55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41036.946469907409</v>
      </c>
      <c r="T2497" s="11">
        <f t="shared" si="309"/>
        <v>41066.946469907409</v>
      </c>
      <c r="U2497">
        <f t="shared" si="310"/>
        <v>4</v>
      </c>
      <c r="V2497">
        <f t="shared" si="311"/>
        <v>4</v>
      </c>
    </row>
    <row r="2498" spans="1:22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41327.996435185181</v>
      </c>
      <c r="T2498" s="11">
        <f t="shared" si="309"/>
        <v>41362.954768518517</v>
      </c>
      <c r="U2498">
        <f t="shared" si="310"/>
        <v>5</v>
      </c>
      <c r="V2498">
        <f t="shared" si="311"/>
        <v>5</v>
      </c>
    </row>
    <row r="2499" spans="1:22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>ROUND(SUM((E2499/D2499)*100),2)</f>
        <v>112.77</v>
      </c>
      <c r="P2499">
        <f t="shared" ref="P2499:P2562" si="313">ROUND(AVERAGE(E2499/L2499),2)</f>
        <v>80.55</v>
      </c>
      <c r="Q2499" t="str">
        <f t="shared" ref="Q2499:Q2562" si="314">LEFT(N2499,SEARCH("/",N2499)-1)</f>
        <v>music</v>
      </c>
      <c r="R2499" t="str">
        <f t="shared" ref="R2499:R2562" si="315">RIGHT(N2499,LEN(N2499)-SEARCH("/",N2499))</f>
        <v>indie rock</v>
      </c>
      <c r="S2499" s="11">
        <f t="shared" ref="S2499:S2562" si="316">(J2499/86400)+DATE(1970,1,1)</f>
        <v>40730.878912037035</v>
      </c>
      <c r="T2499" s="11">
        <f t="shared" ref="T2499:T2562" si="317">(I2499/86400)+DATE(1970,1,1)</f>
        <v>40760.878912037035</v>
      </c>
      <c r="U2499">
        <f t="shared" ref="U2499:U2562" si="318">ROUND(((T2499-S2499)/7),0)</f>
        <v>4</v>
      </c>
      <c r="V2499">
        <f t="shared" ref="V2499:V2562" si="319">U2499</f>
        <v>4</v>
      </c>
    </row>
    <row r="2500" spans="1:22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105.6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42017.967442129629</v>
      </c>
      <c r="T2500" s="11">
        <f t="shared" si="317"/>
        <v>42031.967442129629</v>
      </c>
      <c r="U2500">
        <f t="shared" si="318"/>
        <v>2</v>
      </c>
      <c r="V2500">
        <f t="shared" si="319"/>
        <v>2</v>
      </c>
    </row>
    <row r="2501" spans="1:22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202.63</v>
      </c>
      <c r="P2501">
        <f t="shared" si="313"/>
        <v>47.68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41226.648576388892</v>
      </c>
      <c r="T2501" s="11">
        <f t="shared" si="317"/>
        <v>41274.75</v>
      </c>
      <c r="U2501">
        <f t="shared" si="318"/>
        <v>7</v>
      </c>
      <c r="V2501">
        <f t="shared" si="319"/>
        <v>7</v>
      </c>
    </row>
    <row r="2502" spans="1:22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113.33</v>
      </c>
      <c r="P2502">
        <f t="shared" si="313"/>
        <v>23.45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41053.772858796292</v>
      </c>
      <c r="T2502" s="11">
        <f t="shared" si="317"/>
        <v>41083.772858796292</v>
      </c>
      <c r="U2502">
        <f t="shared" si="318"/>
        <v>4</v>
      </c>
      <c r="V2502">
        <f t="shared" si="319"/>
        <v>4</v>
      </c>
    </row>
    <row r="2503" spans="1:22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2.5499999999999998</v>
      </c>
      <c r="P2503">
        <f t="shared" si="313"/>
        <v>40.14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42244.776666666672</v>
      </c>
      <c r="T2503" s="11">
        <f t="shared" si="317"/>
        <v>42274.776666666672</v>
      </c>
      <c r="U2503">
        <f t="shared" si="318"/>
        <v>4</v>
      </c>
      <c r="V2503">
        <f t="shared" si="319"/>
        <v>4</v>
      </c>
    </row>
    <row r="2504" spans="1:22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0.08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U2504">
        <f t="shared" si="318"/>
        <v>6</v>
      </c>
      <c r="V2504">
        <f t="shared" si="319"/>
        <v>6</v>
      </c>
    </row>
    <row r="2505" spans="1:22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U2505">
        <f t="shared" si="318"/>
        <v>4</v>
      </c>
      <c r="V2505">
        <f t="shared" si="319"/>
        <v>4</v>
      </c>
    </row>
    <row r="2506" spans="1:22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U2506">
        <f t="shared" si="318"/>
        <v>4</v>
      </c>
      <c r="V2506">
        <f t="shared" si="319"/>
        <v>4</v>
      </c>
    </row>
    <row r="2507" spans="1:22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U2507">
        <f t="shared" si="318"/>
        <v>4</v>
      </c>
      <c r="V2507">
        <f t="shared" si="319"/>
        <v>4</v>
      </c>
    </row>
    <row r="2508" spans="1:22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0.6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U2508">
        <f t="shared" si="318"/>
        <v>3</v>
      </c>
      <c r="V2508">
        <f t="shared" si="319"/>
        <v>3</v>
      </c>
    </row>
    <row r="2509" spans="1:22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U2509">
        <f t="shared" si="318"/>
        <v>4</v>
      </c>
      <c r="V2509">
        <f t="shared" si="319"/>
        <v>4</v>
      </c>
    </row>
    <row r="2510" spans="1:22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U2510">
        <f t="shared" si="318"/>
        <v>4</v>
      </c>
      <c r="V2510">
        <f t="shared" si="319"/>
        <v>4</v>
      </c>
    </row>
    <row r="2511" spans="1:22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1.05</v>
      </c>
      <c r="P2511">
        <f t="shared" si="313"/>
        <v>35.71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U2511">
        <f t="shared" si="318"/>
        <v>8</v>
      </c>
      <c r="V2511">
        <f t="shared" si="319"/>
        <v>8</v>
      </c>
    </row>
    <row r="2512" spans="1:22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0.15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42078.997361111113</v>
      </c>
      <c r="T2512" s="11">
        <f t="shared" si="317"/>
        <v>42138.997361111113</v>
      </c>
      <c r="U2512">
        <f t="shared" si="318"/>
        <v>9</v>
      </c>
      <c r="V2512">
        <f t="shared" si="319"/>
        <v>9</v>
      </c>
    </row>
    <row r="2513" spans="1:22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U2513">
        <f t="shared" si="318"/>
        <v>4</v>
      </c>
      <c r="V2513">
        <f t="shared" si="319"/>
        <v>4</v>
      </c>
    </row>
    <row r="2514" spans="1:22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U2514">
        <f t="shared" si="318"/>
        <v>2</v>
      </c>
      <c r="V2514">
        <f t="shared" si="319"/>
        <v>2</v>
      </c>
    </row>
    <row r="2515" spans="1:22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U2515">
        <f t="shared" si="318"/>
        <v>9</v>
      </c>
      <c r="V2515">
        <f t="shared" si="319"/>
        <v>9</v>
      </c>
    </row>
    <row r="2516" spans="1:22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1.75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U2516">
        <f t="shared" si="318"/>
        <v>2</v>
      </c>
      <c r="V2516">
        <f t="shared" si="319"/>
        <v>2</v>
      </c>
    </row>
    <row r="2517" spans="1:22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18.600000000000001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U2517">
        <f t="shared" si="318"/>
        <v>4</v>
      </c>
      <c r="V2517">
        <f t="shared" si="319"/>
        <v>4</v>
      </c>
    </row>
    <row r="2518" spans="1:22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U2518">
        <f t="shared" si="318"/>
        <v>4</v>
      </c>
      <c r="V2518">
        <f t="shared" si="319"/>
        <v>4</v>
      </c>
    </row>
    <row r="2519" spans="1:22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9.82</v>
      </c>
      <c r="P2519">
        <f t="shared" si="313"/>
        <v>53.55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U2519">
        <f t="shared" si="318"/>
        <v>4</v>
      </c>
      <c r="V2519">
        <f t="shared" si="319"/>
        <v>4</v>
      </c>
    </row>
    <row r="2520" spans="1:22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U2520">
        <f t="shared" si="318"/>
        <v>4</v>
      </c>
      <c r="V2520">
        <f t="shared" si="319"/>
        <v>4</v>
      </c>
    </row>
    <row r="2521" spans="1:22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0.04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U2521">
        <f t="shared" si="318"/>
        <v>4</v>
      </c>
      <c r="V2521">
        <f t="shared" si="319"/>
        <v>4</v>
      </c>
    </row>
    <row r="2522" spans="1:22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42658.806250000001</v>
      </c>
      <c r="U2522">
        <f t="shared" si="318"/>
        <v>7</v>
      </c>
      <c r="V2522">
        <f t="shared" si="319"/>
        <v>7</v>
      </c>
    </row>
    <row r="2523" spans="1:22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109.49</v>
      </c>
      <c r="P2523">
        <f t="shared" si="313"/>
        <v>103.68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42269.967835648145</v>
      </c>
      <c r="T2523" s="11">
        <f t="shared" si="317"/>
        <v>42290.967835648145</v>
      </c>
      <c r="U2523">
        <f t="shared" si="318"/>
        <v>3</v>
      </c>
      <c r="V2523">
        <f t="shared" si="319"/>
        <v>3</v>
      </c>
    </row>
    <row r="2524" spans="1:22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185.19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42460.573611111111</v>
      </c>
      <c r="T2524" s="11">
        <f t="shared" si="317"/>
        <v>42482.619444444441</v>
      </c>
      <c r="U2524">
        <f t="shared" si="318"/>
        <v>3</v>
      </c>
      <c r="V2524">
        <f t="shared" si="319"/>
        <v>3</v>
      </c>
    </row>
    <row r="2525" spans="1:22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156.44</v>
      </c>
      <c r="P2525">
        <f t="shared" si="313"/>
        <v>54.15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41930.975601851853</v>
      </c>
      <c r="T2525" s="11">
        <f t="shared" si="317"/>
        <v>41961.017268518517</v>
      </c>
      <c r="U2525">
        <f t="shared" si="318"/>
        <v>4</v>
      </c>
      <c r="V2525">
        <f t="shared" si="319"/>
        <v>4</v>
      </c>
    </row>
    <row r="2526" spans="1:22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101.6</v>
      </c>
      <c r="P2526">
        <f t="shared" si="313"/>
        <v>177.21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41961.807372685187</v>
      </c>
      <c r="T2526" s="11">
        <f t="shared" si="317"/>
        <v>41994.1875</v>
      </c>
      <c r="U2526">
        <f t="shared" si="318"/>
        <v>5</v>
      </c>
      <c r="V2526">
        <f t="shared" si="319"/>
        <v>5</v>
      </c>
    </row>
    <row r="2527" spans="1:22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100.33</v>
      </c>
      <c r="P2527">
        <f t="shared" si="313"/>
        <v>100.33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41058.844571759255</v>
      </c>
      <c r="T2527" s="11">
        <f t="shared" si="317"/>
        <v>41088.844571759255</v>
      </c>
      <c r="U2527">
        <f t="shared" si="318"/>
        <v>4</v>
      </c>
      <c r="V2527">
        <f t="shared" si="319"/>
        <v>4</v>
      </c>
    </row>
    <row r="2528" spans="1:22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112.95</v>
      </c>
      <c r="P2528">
        <f t="shared" si="313"/>
        <v>136.91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41953.091134259259</v>
      </c>
      <c r="T2528" s="11">
        <f t="shared" si="317"/>
        <v>41981.207638888889</v>
      </c>
      <c r="U2528">
        <f t="shared" si="318"/>
        <v>4</v>
      </c>
      <c r="V2528">
        <f t="shared" si="319"/>
        <v>4</v>
      </c>
    </row>
    <row r="2529" spans="1:22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102.13</v>
      </c>
      <c r="P2529">
        <f t="shared" si="313"/>
        <v>57.54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41546.75105324074</v>
      </c>
      <c r="T2529" s="11">
        <f t="shared" si="317"/>
        <v>41565.165972222225</v>
      </c>
      <c r="U2529">
        <f t="shared" si="318"/>
        <v>3</v>
      </c>
      <c r="V2529">
        <f t="shared" si="319"/>
        <v>3</v>
      </c>
    </row>
    <row r="2530" spans="1:22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107.25</v>
      </c>
      <c r="P2530">
        <f t="shared" si="313"/>
        <v>52.96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42217.834525462968</v>
      </c>
      <c r="T2530" s="11">
        <f t="shared" si="317"/>
        <v>42236.458333333328</v>
      </c>
      <c r="U2530">
        <f t="shared" si="318"/>
        <v>3</v>
      </c>
      <c r="V2530">
        <f t="shared" si="319"/>
        <v>3</v>
      </c>
    </row>
    <row r="2531" spans="1:22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104.28</v>
      </c>
      <c r="P2531">
        <f t="shared" si="313"/>
        <v>82.33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40948.080729166664</v>
      </c>
      <c r="T2531" s="11">
        <f t="shared" si="317"/>
        <v>40993.0390625</v>
      </c>
      <c r="U2531">
        <f t="shared" si="318"/>
        <v>6</v>
      </c>
      <c r="V2531">
        <f t="shared" si="319"/>
        <v>6</v>
      </c>
    </row>
    <row r="2532" spans="1:22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135.41999999999999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42081.864641203705</v>
      </c>
      <c r="T2532" s="11">
        <f t="shared" si="317"/>
        <v>42114.201388888891</v>
      </c>
      <c r="U2532">
        <f t="shared" si="318"/>
        <v>5</v>
      </c>
      <c r="V2532">
        <f t="shared" si="319"/>
        <v>5</v>
      </c>
    </row>
    <row r="2533" spans="1:22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100.4</v>
      </c>
      <c r="P2533">
        <f t="shared" si="313"/>
        <v>74.069999999999993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42208.680023148147</v>
      </c>
      <c r="T2533" s="11">
        <f t="shared" si="317"/>
        <v>42231.165972222225</v>
      </c>
      <c r="U2533">
        <f t="shared" si="318"/>
        <v>3</v>
      </c>
      <c r="V2533">
        <f t="shared" si="319"/>
        <v>3</v>
      </c>
    </row>
    <row r="2534" spans="1:22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126.13</v>
      </c>
      <c r="P2534">
        <f t="shared" si="313"/>
        <v>84.08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41107.849143518521</v>
      </c>
      <c r="T2534" s="11">
        <f t="shared" si="317"/>
        <v>41137.849143518521</v>
      </c>
      <c r="U2534">
        <f t="shared" si="318"/>
        <v>4</v>
      </c>
      <c r="V2534">
        <f t="shared" si="319"/>
        <v>4</v>
      </c>
    </row>
    <row r="2535" spans="1:22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110.67</v>
      </c>
      <c r="P2535">
        <f t="shared" si="313"/>
        <v>61.03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41304.751284722224</v>
      </c>
      <c r="T2535" s="11">
        <f t="shared" si="317"/>
        <v>41334.750787037039</v>
      </c>
      <c r="U2535">
        <f t="shared" si="318"/>
        <v>4</v>
      </c>
      <c r="V2535">
        <f t="shared" si="319"/>
        <v>4</v>
      </c>
    </row>
    <row r="2536" spans="1:22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40127.700370370367</v>
      </c>
      <c r="T2536" s="11">
        <f t="shared" si="317"/>
        <v>40179.25</v>
      </c>
      <c r="U2536">
        <f t="shared" si="318"/>
        <v>7</v>
      </c>
      <c r="V2536">
        <f t="shared" si="319"/>
        <v>7</v>
      </c>
    </row>
    <row r="2537" spans="1:22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103.78</v>
      </c>
      <c r="P2537">
        <f t="shared" si="313"/>
        <v>266.08999999999997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41943.791030092594</v>
      </c>
      <c r="T2537" s="11">
        <f t="shared" si="317"/>
        <v>41974.832696759258</v>
      </c>
      <c r="U2537">
        <f t="shared" si="318"/>
        <v>4</v>
      </c>
      <c r="V2537">
        <f t="shared" si="319"/>
        <v>4</v>
      </c>
    </row>
    <row r="2538" spans="1:22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41464.106087962966</v>
      </c>
      <c r="T2538" s="11">
        <f t="shared" si="317"/>
        <v>41485.106087962966</v>
      </c>
      <c r="U2538">
        <f t="shared" si="318"/>
        <v>3</v>
      </c>
      <c r="V2538">
        <f t="shared" si="319"/>
        <v>3</v>
      </c>
    </row>
    <row r="2539" spans="1:22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40696.648784722223</v>
      </c>
      <c r="T2539" s="11">
        <f t="shared" si="317"/>
        <v>40756.648784722223</v>
      </c>
      <c r="U2539">
        <f t="shared" si="318"/>
        <v>9</v>
      </c>
      <c r="V2539">
        <f t="shared" si="319"/>
        <v>9</v>
      </c>
    </row>
    <row r="2540" spans="1:22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113.02</v>
      </c>
      <c r="P2540">
        <f t="shared" si="313"/>
        <v>109.96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41298.509965277779</v>
      </c>
      <c r="T2540" s="11">
        <f t="shared" si="317"/>
        <v>41329.207638888889</v>
      </c>
      <c r="U2540">
        <f t="shared" si="318"/>
        <v>4</v>
      </c>
      <c r="V2540">
        <f t="shared" si="319"/>
        <v>4</v>
      </c>
    </row>
    <row r="2541" spans="1:22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100.25</v>
      </c>
      <c r="P2541">
        <f t="shared" si="313"/>
        <v>169.92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41977.902222222227</v>
      </c>
      <c r="T2541" s="11">
        <f t="shared" si="317"/>
        <v>42037.902222222227</v>
      </c>
      <c r="U2541">
        <f t="shared" si="318"/>
        <v>9</v>
      </c>
      <c r="V2541">
        <f t="shared" si="319"/>
        <v>9</v>
      </c>
    </row>
    <row r="2542" spans="1:22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103.4</v>
      </c>
      <c r="P2542">
        <f t="shared" si="313"/>
        <v>95.74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40785.675011574072</v>
      </c>
      <c r="T2542" s="11">
        <f t="shared" si="317"/>
        <v>40845.675011574072</v>
      </c>
      <c r="U2542">
        <f t="shared" si="318"/>
        <v>9</v>
      </c>
      <c r="V2542">
        <f t="shared" si="319"/>
        <v>9</v>
      </c>
    </row>
    <row r="2543" spans="1:22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107.03</v>
      </c>
      <c r="P2543">
        <f t="shared" si="313"/>
        <v>59.46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41483.449282407411</v>
      </c>
      <c r="T2543" s="11">
        <f t="shared" si="317"/>
        <v>41543.449282407411</v>
      </c>
      <c r="U2543">
        <f t="shared" si="318"/>
        <v>9</v>
      </c>
      <c r="V2543">
        <f t="shared" si="319"/>
        <v>9</v>
      </c>
    </row>
    <row r="2544" spans="1:22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103.57</v>
      </c>
      <c r="P2544">
        <f t="shared" si="313"/>
        <v>55.77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41509.426585648151</v>
      </c>
      <c r="T2544" s="11">
        <f t="shared" si="317"/>
        <v>41548.165972222225</v>
      </c>
      <c r="U2544">
        <f t="shared" si="318"/>
        <v>6</v>
      </c>
      <c r="V2544">
        <f t="shared" si="319"/>
        <v>6</v>
      </c>
    </row>
    <row r="2545" spans="1:22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156.4</v>
      </c>
      <c r="P2545">
        <f t="shared" si="313"/>
        <v>30.08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40514.107615740737</v>
      </c>
      <c r="T2545" s="11">
        <f t="shared" si="317"/>
        <v>40545.125</v>
      </c>
      <c r="U2545">
        <f t="shared" si="318"/>
        <v>4</v>
      </c>
      <c r="V2545">
        <f t="shared" si="319"/>
        <v>4</v>
      </c>
    </row>
    <row r="2546" spans="1:22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100.82</v>
      </c>
      <c r="P2546">
        <f t="shared" si="313"/>
        <v>88.44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41068.520474537036</v>
      </c>
      <c r="T2546" s="11">
        <f t="shared" si="317"/>
        <v>41098.520474537036</v>
      </c>
      <c r="U2546">
        <f t="shared" si="318"/>
        <v>4</v>
      </c>
      <c r="V2546">
        <f t="shared" si="319"/>
        <v>4</v>
      </c>
    </row>
    <row r="2547" spans="1:22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195.3</v>
      </c>
      <c r="P2547">
        <f t="shared" si="313"/>
        <v>64.03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42027.138171296298</v>
      </c>
      <c r="T2547" s="11">
        <f t="shared" si="317"/>
        <v>42062.020833333328</v>
      </c>
      <c r="U2547">
        <f t="shared" si="318"/>
        <v>5</v>
      </c>
      <c r="V2547">
        <f t="shared" si="319"/>
        <v>5</v>
      </c>
    </row>
    <row r="2548" spans="1:22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111.71</v>
      </c>
      <c r="P2548">
        <f t="shared" si="313"/>
        <v>60.15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41524.858553240745</v>
      </c>
      <c r="T2548" s="11">
        <f t="shared" si="317"/>
        <v>41552.208333333336</v>
      </c>
      <c r="U2548">
        <f t="shared" si="318"/>
        <v>4</v>
      </c>
      <c r="V2548">
        <f t="shared" si="319"/>
        <v>4</v>
      </c>
    </row>
    <row r="2549" spans="1:22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119.85</v>
      </c>
      <c r="P2549">
        <f t="shared" si="313"/>
        <v>49.19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40973.773182870369</v>
      </c>
      <c r="T2549" s="11">
        <f t="shared" si="317"/>
        <v>41003.731516203705</v>
      </c>
      <c r="U2549">
        <f t="shared" si="318"/>
        <v>4</v>
      </c>
      <c r="V2549">
        <f t="shared" si="319"/>
        <v>4</v>
      </c>
    </row>
    <row r="2550" spans="1:22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101.85</v>
      </c>
      <c r="P2550">
        <f t="shared" si="313"/>
        <v>165.16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42618.625428240739</v>
      </c>
      <c r="T2550" s="11">
        <f t="shared" si="317"/>
        <v>42643.185416666667</v>
      </c>
      <c r="U2550">
        <f t="shared" si="318"/>
        <v>4</v>
      </c>
      <c r="V2550">
        <f t="shared" si="319"/>
        <v>4</v>
      </c>
    </row>
    <row r="2551" spans="1:22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102.8</v>
      </c>
      <c r="P2551">
        <f t="shared" si="313"/>
        <v>43.62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41390.757754629631</v>
      </c>
      <c r="T2551" s="11">
        <f t="shared" si="317"/>
        <v>41425.708333333336</v>
      </c>
      <c r="U2551">
        <f t="shared" si="318"/>
        <v>5</v>
      </c>
      <c r="V2551">
        <f t="shared" si="319"/>
        <v>5</v>
      </c>
    </row>
    <row r="2552" spans="1:22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100.85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42228.634328703702</v>
      </c>
      <c r="T2552" s="11">
        <f t="shared" si="317"/>
        <v>42285.165972222225</v>
      </c>
      <c r="U2552">
        <f t="shared" si="318"/>
        <v>8</v>
      </c>
      <c r="V2552">
        <f t="shared" si="319"/>
        <v>8</v>
      </c>
    </row>
    <row r="2553" spans="1:22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102.73</v>
      </c>
      <c r="P2553">
        <f t="shared" si="313"/>
        <v>67.42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40961.252141203702</v>
      </c>
      <c r="T2553" s="11">
        <f t="shared" si="317"/>
        <v>40989.866666666669</v>
      </c>
      <c r="U2553">
        <f t="shared" si="318"/>
        <v>4</v>
      </c>
      <c r="V2553">
        <f t="shared" si="319"/>
        <v>4</v>
      </c>
    </row>
    <row r="2554" spans="1:22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106.5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42769.809965277775</v>
      </c>
      <c r="T2554" s="11">
        <f t="shared" si="317"/>
        <v>42799.809965277775</v>
      </c>
      <c r="U2554">
        <f t="shared" si="318"/>
        <v>4</v>
      </c>
      <c r="V2554">
        <f t="shared" si="319"/>
        <v>4</v>
      </c>
    </row>
    <row r="2555" spans="1:22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155.53</v>
      </c>
      <c r="P2555">
        <f t="shared" si="313"/>
        <v>38.880000000000003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41113.199155092589</v>
      </c>
      <c r="T2555" s="11">
        <f t="shared" si="317"/>
        <v>41173.199155092589</v>
      </c>
      <c r="U2555">
        <f t="shared" si="318"/>
        <v>9</v>
      </c>
      <c r="V2555">
        <f t="shared" si="319"/>
        <v>9</v>
      </c>
    </row>
    <row r="2556" spans="1:22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122.8</v>
      </c>
      <c r="P2556">
        <f t="shared" si="313"/>
        <v>54.99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42125.078275462962</v>
      </c>
      <c r="T2556" s="11">
        <f t="shared" si="317"/>
        <v>42156.165972222225</v>
      </c>
      <c r="U2556">
        <f t="shared" si="318"/>
        <v>4</v>
      </c>
      <c r="V2556">
        <f t="shared" si="319"/>
        <v>4</v>
      </c>
    </row>
    <row r="2557" spans="1:22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107.35</v>
      </c>
      <c r="P2557">
        <f t="shared" si="313"/>
        <v>61.34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41026.655011574076</v>
      </c>
      <c r="T2557" s="11">
        <f t="shared" si="317"/>
        <v>41057.655011574076</v>
      </c>
      <c r="U2557">
        <f t="shared" si="318"/>
        <v>4</v>
      </c>
      <c r="V2557">
        <f t="shared" si="319"/>
        <v>4</v>
      </c>
    </row>
    <row r="2558" spans="1:22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105.5</v>
      </c>
      <c r="P2558">
        <f t="shared" si="313"/>
        <v>23.12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41222.991400462961</v>
      </c>
      <c r="T2558" s="11">
        <f t="shared" si="317"/>
        <v>41267.991400462961</v>
      </c>
      <c r="U2558">
        <f t="shared" si="318"/>
        <v>6</v>
      </c>
      <c r="V2558">
        <f t="shared" si="319"/>
        <v>6</v>
      </c>
    </row>
    <row r="2559" spans="1:22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118.44</v>
      </c>
      <c r="P2559">
        <f t="shared" si="313"/>
        <v>29.61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41744.745208333334</v>
      </c>
      <c r="T2559" s="11">
        <f t="shared" si="317"/>
        <v>41774.745208333334</v>
      </c>
      <c r="U2559">
        <f t="shared" si="318"/>
        <v>4</v>
      </c>
      <c r="V2559">
        <f t="shared" si="319"/>
        <v>4</v>
      </c>
    </row>
    <row r="2560" spans="1:22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108.88</v>
      </c>
      <c r="P2560">
        <f t="shared" si="313"/>
        <v>75.61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42093.860023148147</v>
      </c>
      <c r="T2560" s="11">
        <f t="shared" si="317"/>
        <v>42125.582638888889</v>
      </c>
      <c r="U2560">
        <f t="shared" si="318"/>
        <v>5</v>
      </c>
      <c r="V2560">
        <f t="shared" si="319"/>
        <v>5</v>
      </c>
    </row>
    <row r="2561" spans="1:22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111.25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40829.873657407406</v>
      </c>
      <c r="T2561" s="11">
        <f t="shared" si="317"/>
        <v>40862.817361111112</v>
      </c>
      <c r="U2561">
        <f t="shared" si="318"/>
        <v>5</v>
      </c>
      <c r="V2561">
        <f t="shared" si="319"/>
        <v>5</v>
      </c>
    </row>
    <row r="2562" spans="1:22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100.1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42039.951087962967</v>
      </c>
      <c r="T2562" s="11">
        <f t="shared" si="317"/>
        <v>42069.951087962967</v>
      </c>
      <c r="U2562">
        <f t="shared" si="318"/>
        <v>4</v>
      </c>
      <c r="V2562">
        <f t="shared" si="319"/>
        <v>4</v>
      </c>
    </row>
    <row r="2563" spans="1:22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>ROUND(SUM((E2563/D2563)*100),2)</f>
        <v>0</v>
      </c>
      <c r="P2563" t="e">
        <f t="shared" ref="P2563:P2626" si="321">ROUND(AVERAGE(E2563/L2563),2)</f>
        <v>#DIV/0!</v>
      </c>
      <c r="Q2563" t="str">
        <f t="shared" ref="Q2563:Q2626" si="322">LEFT(N2563,SEARCH("/",N2563)-1)</f>
        <v>food</v>
      </c>
      <c r="R2563" t="str">
        <f t="shared" ref="R2563:R2626" si="323">RIGHT(N2563,LEN(N2563)-SEARCH("/",N2563))</f>
        <v>food trucks</v>
      </c>
      <c r="S2563" s="11">
        <f t="shared" ref="S2563:S2626" si="324">(J2563/86400)+DATE(1970,1,1)</f>
        <v>42260.528807870374</v>
      </c>
      <c r="T2563" s="11">
        <f t="shared" ref="T2563:T2626" si="325">(I2563/86400)+DATE(1970,1,1)</f>
        <v>42290.528807870374</v>
      </c>
      <c r="U2563">
        <f t="shared" ref="U2563:U2626" si="326">ROUND(((T2563-S2563)/7),0)</f>
        <v>4</v>
      </c>
      <c r="V2563">
        <f t="shared" ref="V2563:V2626" si="327">U2563</f>
        <v>4</v>
      </c>
    </row>
    <row r="2564" spans="1:22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0.75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U2564">
        <f t="shared" si="326"/>
        <v>9</v>
      </c>
      <c r="V2564">
        <f t="shared" si="327"/>
        <v>9</v>
      </c>
    </row>
    <row r="2565" spans="1:22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U2565">
        <f t="shared" si="326"/>
        <v>9</v>
      </c>
      <c r="V2565">
        <f t="shared" si="327"/>
        <v>9</v>
      </c>
    </row>
    <row r="2566" spans="1:22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U2566">
        <f t="shared" si="326"/>
        <v>4</v>
      </c>
      <c r="V2566">
        <f t="shared" si="327"/>
        <v>4</v>
      </c>
    </row>
    <row r="2567" spans="1:22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U2567">
        <f t="shared" si="326"/>
        <v>8</v>
      </c>
      <c r="V2567">
        <f t="shared" si="327"/>
        <v>8</v>
      </c>
    </row>
    <row r="2568" spans="1:22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U2568">
        <f t="shared" si="326"/>
        <v>4</v>
      </c>
      <c r="V2568">
        <f t="shared" si="327"/>
        <v>4</v>
      </c>
    </row>
    <row r="2569" spans="1:22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0.27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U2569">
        <f t="shared" si="326"/>
        <v>4</v>
      </c>
      <c r="V2569">
        <f t="shared" si="327"/>
        <v>4</v>
      </c>
    </row>
    <row r="2570" spans="1:22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0.5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U2570">
        <f t="shared" si="326"/>
        <v>4</v>
      </c>
      <c r="V2570">
        <f t="shared" si="327"/>
        <v>4</v>
      </c>
    </row>
    <row r="2571" spans="1:22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2.23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U2571">
        <f t="shared" si="326"/>
        <v>4</v>
      </c>
      <c r="V2571">
        <f t="shared" si="327"/>
        <v>4</v>
      </c>
    </row>
    <row r="2572" spans="1:22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0.84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U2572">
        <f t="shared" si="326"/>
        <v>4</v>
      </c>
      <c r="V2572">
        <f t="shared" si="327"/>
        <v>4</v>
      </c>
    </row>
    <row r="2573" spans="1:22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0.25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U2573">
        <f t="shared" si="326"/>
        <v>9</v>
      </c>
      <c r="V2573">
        <f t="shared" si="327"/>
        <v>9</v>
      </c>
    </row>
    <row r="2574" spans="1:22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U2574">
        <f t="shared" si="326"/>
        <v>4</v>
      </c>
      <c r="V2574">
        <f t="shared" si="327"/>
        <v>4</v>
      </c>
    </row>
    <row r="2575" spans="1:22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U2575">
        <f t="shared" si="326"/>
        <v>6</v>
      </c>
      <c r="V2575">
        <f t="shared" si="327"/>
        <v>6</v>
      </c>
    </row>
    <row r="2576" spans="1:22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U2576">
        <f t="shared" si="326"/>
        <v>3</v>
      </c>
      <c r="V2576">
        <f t="shared" si="327"/>
        <v>3</v>
      </c>
    </row>
    <row r="2577" spans="1:22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41986.108726851853</v>
      </c>
      <c r="T2577" s="11">
        <f t="shared" si="325"/>
        <v>42016.108726851853</v>
      </c>
      <c r="U2577">
        <f t="shared" si="326"/>
        <v>4</v>
      </c>
      <c r="V2577">
        <f t="shared" si="327"/>
        <v>4</v>
      </c>
    </row>
    <row r="2578" spans="1:22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U2578">
        <f t="shared" si="326"/>
        <v>6</v>
      </c>
      <c r="V2578">
        <f t="shared" si="327"/>
        <v>6</v>
      </c>
    </row>
    <row r="2579" spans="1:22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U2579">
        <f t="shared" si="326"/>
        <v>4</v>
      </c>
      <c r="V2579">
        <f t="shared" si="327"/>
        <v>4</v>
      </c>
    </row>
    <row r="2580" spans="1:22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42238.022905092592</v>
      </c>
      <c r="T2580" s="11">
        <f t="shared" si="325"/>
        <v>42286.708333333328</v>
      </c>
      <c r="U2580">
        <f t="shared" si="326"/>
        <v>7</v>
      </c>
      <c r="V2580">
        <f t="shared" si="327"/>
        <v>7</v>
      </c>
    </row>
    <row r="2581" spans="1:22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0.14000000000000001</v>
      </c>
      <c r="P2581">
        <f t="shared" si="321"/>
        <v>23.08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U2581">
        <f t="shared" si="326"/>
        <v>9</v>
      </c>
      <c r="V2581">
        <f t="shared" si="327"/>
        <v>9</v>
      </c>
    </row>
    <row r="2582" spans="1:22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0.6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U2582">
        <f t="shared" si="326"/>
        <v>4</v>
      </c>
      <c r="V2582">
        <f t="shared" si="327"/>
        <v>4</v>
      </c>
    </row>
    <row r="2583" spans="1:22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10.6</v>
      </c>
      <c r="P2583">
        <f t="shared" si="321"/>
        <v>48.18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U2583">
        <f t="shared" si="326"/>
        <v>4</v>
      </c>
      <c r="V2583">
        <f t="shared" si="327"/>
        <v>4</v>
      </c>
    </row>
    <row r="2584" spans="1:22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0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U2584">
        <f t="shared" si="326"/>
        <v>4</v>
      </c>
      <c r="V2584">
        <f t="shared" si="327"/>
        <v>4</v>
      </c>
    </row>
    <row r="2585" spans="1:22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0.5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U2585">
        <f t="shared" si="326"/>
        <v>9</v>
      </c>
      <c r="V2585">
        <f t="shared" si="327"/>
        <v>9</v>
      </c>
    </row>
    <row r="2586" spans="1:22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42140.173252314809</v>
      </c>
      <c r="T2586" s="11">
        <f t="shared" si="325"/>
        <v>42170.173252314809</v>
      </c>
      <c r="U2586">
        <f t="shared" si="326"/>
        <v>4</v>
      </c>
      <c r="V2586">
        <f t="shared" si="327"/>
        <v>4</v>
      </c>
    </row>
    <row r="2587" spans="1:22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0.17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U2587">
        <f t="shared" si="326"/>
        <v>4</v>
      </c>
      <c r="V2587">
        <f t="shared" si="327"/>
        <v>4</v>
      </c>
    </row>
    <row r="2588" spans="1:22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0.17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U2588">
        <f t="shared" si="326"/>
        <v>4</v>
      </c>
      <c r="V2588">
        <f t="shared" si="327"/>
        <v>4</v>
      </c>
    </row>
    <row r="2589" spans="1:22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2.4300000000000002</v>
      </c>
      <c r="P2589">
        <f t="shared" si="321"/>
        <v>202.83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U2589">
        <f t="shared" si="326"/>
        <v>4</v>
      </c>
      <c r="V2589">
        <f t="shared" si="327"/>
        <v>4</v>
      </c>
    </row>
    <row r="2590" spans="1:22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3.88</v>
      </c>
      <c r="P2590">
        <f t="shared" si="321"/>
        <v>29.13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U2590">
        <f t="shared" si="326"/>
        <v>7</v>
      </c>
      <c r="V2590">
        <f t="shared" si="327"/>
        <v>7</v>
      </c>
    </row>
    <row r="2591" spans="1:22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0.01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U2591">
        <f t="shared" si="326"/>
        <v>4</v>
      </c>
      <c r="V2591">
        <f t="shared" si="327"/>
        <v>4</v>
      </c>
    </row>
    <row r="2592" spans="1:22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U2592">
        <f t="shared" si="326"/>
        <v>1</v>
      </c>
      <c r="V2592">
        <f t="shared" si="327"/>
        <v>1</v>
      </c>
    </row>
    <row r="2593" spans="1:22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1.73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U2593">
        <f t="shared" si="326"/>
        <v>9</v>
      </c>
      <c r="V2593">
        <f t="shared" si="327"/>
        <v>9</v>
      </c>
    </row>
    <row r="2594" spans="1:22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0.17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U2594">
        <f t="shared" si="326"/>
        <v>4</v>
      </c>
      <c r="V2594">
        <f t="shared" si="327"/>
        <v>4</v>
      </c>
    </row>
    <row r="2595" spans="1:22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42089.845208333332</v>
      </c>
      <c r="T2595" s="11">
        <f t="shared" si="325"/>
        <v>42119.845208333332</v>
      </c>
      <c r="U2595">
        <f t="shared" si="326"/>
        <v>4</v>
      </c>
      <c r="V2595">
        <f t="shared" si="327"/>
        <v>4</v>
      </c>
    </row>
    <row r="2596" spans="1:22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0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U2596">
        <f t="shared" si="326"/>
        <v>4</v>
      </c>
      <c r="V2596">
        <f t="shared" si="327"/>
        <v>4</v>
      </c>
    </row>
    <row r="2597" spans="1:22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12.17</v>
      </c>
      <c r="P2597">
        <f t="shared" si="321"/>
        <v>96.05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U2597">
        <f t="shared" si="326"/>
        <v>4</v>
      </c>
      <c r="V2597">
        <f t="shared" si="327"/>
        <v>4</v>
      </c>
    </row>
    <row r="2598" spans="1:22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23.59</v>
      </c>
      <c r="P2598">
        <f t="shared" si="321"/>
        <v>305.77999999999997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U2598">
        <f t="shared" si="326"/>
        <v>4</v>
      </c>
      <c r="V2598">
        <f t="shared" si="327"/>
        <v>4</v>
      </c>
    </row>
    <row r="2599" spans="1:22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5.67</v>
      </c>
      <c r="P2599">
        <f t="shared" si="321"/>
        <v>12.14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U2599">
        <f t="shared" si="326"/>
        <v>4</v>
      </c>
      <c r="V2599">
        <f t="shared" si="327"/>
        <v>4</v>
      </c>
    </row>
    <row r="2600" spans="1:22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83.57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U2600">
        <f t="shared" si="326"/>
        <v>4</v>
      </c>
      <c r="V2600">
        <f t="shared" si="327"/>
        <v>4</v>
      </c>
    </row>
    <row r="2601" spans="1:22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U2601">
        <f t="shared" si="326"/>
        <v>6</v>
      </c>
      <c r="V2601">
        <f t="shared" si="327"/>
        <v>6</v>
      </c>
    </row>
    <row r="2602" spans="1:22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6.93</v>
      </c>
      <c r="P2602">
        <f t="shared" si="321"/>
        <v>115.53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U2602">
        <f t="shared" si="326"/>
        <v>9</v>
      </c>
      <c r="V2602">
        <f t="shared" si="327"/>
        <v>9</v>
      </c>
    </row>
    <row r="2603" spans="1:22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661.4</v>
      </c>
      <c r="P2603">
        <f t="shared" si="321"/>
        <v>21.9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41150.902187500003</v>
      </c>
      <c r="T2603" s="11">
        <f t="shared" si="325"/>
        <v>41165.165972222225</v>
      </c>
      <c r="U2603">
        <f t="shared" si="326"/>
        <v>2</v>
      </c>
      <c r="V2603">
        <f t="shared" si="327"/>
        <v>2</v>
      </c>
    </row>
    <row r="2604" spans="1:22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326.08999999999997</v>
      </c>
      <c r="P2604">
        <f t="shared" si="321"/>
        <v>80.02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41915.747314814813</v>
      </c>
      <c r="T2604" s="11">
        <f t="shared" si="325"/>
        <v>41955.888888888891</v>
      </c>
      <c r="U2604">
        <f t="shared" si="326"/>
        <v>6</v>
      </c>
      <c r="V2604">
        <f t="shared" si="327"/>
        <v>6</v>
      </c>
    </row>
    <row r="2605" spans="1:22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101.49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41617.912662037037</v>
      </c>
      <c r="T2605" s="11">
        <f t="shared" si="325"/>
        <v>41631.912662037037</v>
      </c>
      <c r="U2605">
        <f t="shared" si="326"/>
        <v>2</v>
      </c>
      <c r="V2605">
        <f t="shared" si="327"/>
        <v>2</v>
      </c>
    </row>
    <row r="2606" spans="1:22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104.22</v>
      </c>
      <c r="P2606">
        <f t="shared" si="321"/>
        <v>64.930000000000007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40998.051192129627</v>
      </c>
      <c r="T2606" s="11">
        <f t="shared" si="325"/>
        <v>41028.051192129627</v>
      </c>
      <c r="U2606">
        <f t="shared" si="326"/>
        <v>4</v>
      </c>
      <c r="V2606">
        <f t="shared" si="327"/>
        <v>4</v>
      </c>
    </row>
    <row r="2607" spans="1:22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107.42</v>
      </c>
      <c r="P2607">
        <f t="shared" si="321"/>
        <v>60.97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42508.541550925926</v>
      </c>
      <c r="T2607" s="11">
        <f t="shared" si="325"/>
        <v>42538.541550925926</v>
      </c>
      <c r="U2607">
        <f t="shared" si="326"/>
        <v>4</v>
      </c>
      <c r="V2607">
        <f t="shared" si="327"/>
        <v>4</v>
      </c>
    </row>
    <row r="2608" spans="1:22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110.05</v>
      </c>
      <c r="P2608">
        <f t="shared" si="321"/>
        <v>31.44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41726.712754629625</v>
      </c>
      <c r="T2608" s="11">
        <f t="shared" si="325"/>
        <v>41758.712754629625</v>
      </c>
      <c r="U2608">
        <f t="shared" si="326"/>
        <v>5</v>
      </c>
      <c r="V2608">
        <f t="shared" si="327"/>
        <v>5</v>
      </c>
    </row>
    <row r="2609" spans="1:22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407.7</v>
      </c>
      <c r="P2609">
        <f t="shared" si="321"/>
        <v>81.95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42184.874675925923</v>
      </c>
      <c r="T2609" s="11">
        <f t="shared" si="325"/>
        <v>42228.083333333328</v>
      </c>
      <c r="U2609">
        <f t="shared" si="326"/>
        <v>6</v>
      </c>
      <c r="V2609">
        <f t="shared" si="327"/>
        <v>6</v>
      </c>
    </row>
    <row r="2610" spans="1:22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223.93</v>
      </c>
      <c r="P2610">
        <f t="shared" si="321"/>
        <v>58.93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42767.801712962959</v>
      </c>
      <c r="T2610" s="11">
        <f t="shared" si="325"/>
        <v>42809</v>
      </c>
      <c r="U2610">
        <f t="shared" si="326"/>
        <v>6</v>
      </c>
      <c r="V2610">
        <f t="shared" si="327"/>
        <v>6</v>
      </c>
    </row>
    <row r="2611" spans="1:22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303.8</v>
      </c>
      <c r="P2611">
        <f t="shared" si="321"/>
        <v>157.29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41075.237858796296</v>
      </c>
      <c r="T2611" s="11">
        <f t="shared" si="325"/>
        <v>41105.237858796296</v>
      </c>
      <c r="U2611">
        <f t="shared" si="326"/>
        <v>4</v>
      </c>
      <c r="V2611">
        <f t="shared" si="327"/>
        <v>4</v>
      </c>
    </row>
    <row r="2612" spans="1:22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141.33000000000001</v>
      </c>
      <c r="P2612">
        <f t="shared" si="321"/>
        <v>55.76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42564.881076388891</v>
      </c>
      <c r="T2612" s="11">
        <f t="shared" si="325"/>
        <v>42604.290972222225</v>
      </c>
      <c r="U2612">
        <f t="shared" si="326"/>
        <v>6</v>
      </c>
      <c r="V2612">
        <f t="shared" si="327"/>
        <v>6</v>
      </c>
    </row>
    <row r="2613" spans="1:22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2790.64</v>
      </c>
      <c r="P2613">
        <f t="shared" si="321"/>
        <v>83.8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42704.335810185185</v>
      </c>
      <c r="T2613" s="11">
        <f t="shared" si="325"/>
        <v>42737.957638888889</v>
      </c>
      <c r="U2613">
        <f t="shared" si="326"/>
        <v>5</v>
      </c>
      <c r="V2613">
        <f t="shared" si="327"/>
        <v>5</v>
      </c>
    </row>
    <row r="2614" spans="1:22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171.76</v>
      </c>
      <c r="P2614">
        <f t="shared" si="321"/>
        <v>58.42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41982.143171296295</v>
      </c>
      <c r="T2614" s="11">
        <f t="shared" si="325"/>
        <v>42013.143171296295</v>
      </c>
      <c r="U2614">
        <f t="shared" si="326"/>
        <v>4</v>
      </c>
      <c r="V2614">
        <f t="shared" si="327"/>
        <v>4</v>
      </c>
    </row>
    <row r="2615" spans="1:22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101.01</v>
      </c>
      <c r="P2615">
        <f t="shared" si="321"/>
        <v>270.57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41143.81821759259</v>
      </c>
      <c r="T2615" s="11">
        <f t="shared" si="325"/>
        <v>41173.81821759259</v>
      </c>
      <c r="U2615">
        <f t="shared" si="326"/>
        <v>4</v>
      </c>
      <c r="V2615">
        <f t="shared" si="327"/>
        <v>4</v>
      </c>
    </row>
    <row r="2616" spans="1:22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41730.708472222221</v>
      </c>
      <c r="T2616" s="11">
        <f t="shared" si="325"/>
        <v>41759.208333333336</v>
      </c>
      <c r="U2616">
        <f t="shared" si="326"/>
        <v>4</v>
      </c>
      <c r="V2616">
        <f t="shared" si="327"/>
        <v>4</v>
      </c>
    </row>
    <row r="2617" spans="1:22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169.77</v>
      </c>
      <c r="P2617">
        <f t="shared" si="321"/>
        <v>47.18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42453.49726851852</v>
      </c>
      <c r="T2617" s="11">
        <f t="shared" si="325"/>
        <v>42490.5</v>
      </c>
      <c r="U2617">
        <f t="shared" si="326"/>
        <v>5</v>
      </c>
      <c r="V2617">
        <f t="shared" si="327"/>
        <v>5</v>
      </c>
    </row>
    <row r="2618" spans="1:22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114.53</v>
      </c>
      <c r="P2618">
        <f t="shared" si="321"/>
        <v>120.31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42211.99454861111</v>
      </c>
      <c r="T2618" s="11">
        <f t="shared" si="325"/>
        <v>42241.99454861111</v>
      </c>
      <c r="U2618">
        <f t="shared" si="326"/>
        <v>4</v>
      </c>
      <c r="V2618">
        <f t="shared" si="327"/>
        <v>4</v>
      </c>
    </row>
    <row r="2619" spans="1:22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877.6</v>
      </c>
      <c r="P2619">
        <f t="shared" si="321"/>
        <v>27.6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41902.874432870369</v>
      </c>
      <c r="T2619" s="11">
        <f t="shared" si="325"/>
        <v>41932.874432870369</v>
      </c>
      <c r="U2619">
        <f t="shared" si="326"/>
        <v>4</v>
      </c>
      <c r="V2619">
        <f t="shared" si="327"/>
        <v>4</v>
      </c>
    </row>
    <row r="2620" spans="1:22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105.39</v>
      </c>
      <c r="P2620">
        <f t="shared" si="321"/>
        <v>205.3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42279.792372685188</v>
      </c>
      <c r="T2620" s="11">
        <f t="shared" si="325"/>
        <v>42339.834039351852</v>
      </c>
      <c r="U2620">
        <f t="shared" si="326"/>
        <v>9</v>
      </c>
      <c r="V2620">
        <f t="shared" si="327"/>
        <v>9</v>
      </c>
    </row>
    <row r="2621" spans="1:22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188.4</v>
      </c>
      <c r="P2621">
        <f t="shared" si="321"/>
        <v>35.549999999999997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42273.884305555555</v>
      </c>
      <c r="T2621" s="11">
        <f t="shared" si="325"/>
        <v>42300.458333333328</v>
      </c>
      <c r="U2621">
        <f t="shared" si="326"/>
        <v>4</v>
      </c>
      <c r="V2621">
        <f t="shared" si="327"/>
        <v>4</v>
      </c>
    </row>
    <row r="2622" spans="1:22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143.65</v>
      </c>
      <c r="P2622">
        <f t="shared" si="321"/>
        <v>74.64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42251.16715277778</v>
      </c>
      <c r="T2622" s="11">
        <f t="shared" si="325"/>
        <v>42288.041666666672</v>
      </c>
      <c r="U2622">
        <f t="shared" si="326"/>
        <v>5</v>
      </c>
      <c r="V2622">
        <f t="shared" si="327"/>
        <v>5</v>
      </c>
    </row>
    <row r="2623" spans="1:22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145.88</v>
      </c>
      <c r="P2623">
        <f t="shared" si="321"/>
        <v>47.06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42115.747546296298</v>
      </c>
      <c r="T2623" s="11">
        <f t="shared" si="325"/>
        <v>42145.747546296298</v>
      </c>
      <c r="U2623">
        <f t="shared" si="326"/>
        <v>4</v>
      </c>
      <c r="V2623">
        <f t="shared" si="327"/>
        <v>4</v>
      </c>
    </row>
    <row r="2624" spans="1:22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131.18</v>
      </c>
      <c r="P2624">
        <f t="shared" si="321"/>
        <v>26.59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42689.74324074074</v>
      </c>
      <c r="T2624" s="11">
        <f t="shared" si="325"/>
        <v>42734.74324074074</v>
      </c>
      <c r="U2624">
        <f t="shared" si="326"/>
        <v>6</v>
      </c>
      <c r="V2624">
        <f t="shared" si="327"/>
        <v>6</v>
      </c>
    </row>
    <row r="2625" spans="1:22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>
        <f t="shared" si="321"/>
        <v>36.770000000000003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42692.256550925929</v>
      </c>
      <c r="T2625" s="11">
        <f t="shared" si="325"/>
        <v>42706.256550925929</v>
      </c>
      <c r="U2625">
        <f t="shared" si="326"/>
        <v>2</v>
      </c>
      <c r="V2625">
        <f t="shared" si="327"/>
        <v>2</v>
      </c>
    </row>
    <row r="2626" spans="1:22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1379.42</v>
      </c>
      <c r="P2626">
        <f t="shared" si="321"/>
        <v>31.82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41144.421550925923</v>
      </c>
      <c r="T2626" s="11">
        <f t="shared" si="325"/>
        <v>41165.421550925923</v>
      </c>
      <c r="U2626">
        <f t="shared" si="326"/>
        <v>3</v>
      </c>
      <c r="V2626">
        <f t="shared" si="327"/>
        <v>3</v>
      </c>
    </row>
    <row r="2627" spans="1:22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>ROUND(SUM((E2627/D2627)*100),2)</f>
        <v>956</v>
      </c>
      <c r="P2627">
        <f t="shared" ref="P2627:P2690" si="329">ROUND(AVERAGE(E2627/L2627),2)</f>
        <v>27.58</v>
      </c>
      <c r="Q2627" t="str">
        <f t="shared" ref="Q2627:Q2690" si="330">LEFT(N2627,SEARCH("/",N2627)-1)</f>
        <v>technology</v>
      </c>
      <c r="R2627" t="str">
        <f t="shared" ref="R2627:R2690" si="331">RIGHT(N2627,LEN(N2627)-SEARCH("/",N2627))</f>
        <v>space exploration</v>
      </c>
      <c r="S2627" s="11">
        <f t="shared" ref="S2627:S2690" si="332">(J2627/86400)+DATE(1970,1,1)</f>
        <v>42658.810277777782</v>
      </c>
      <c r="T2627" s="11">
        <f t="shared" ref="T2627:T2690" si="333">(I2627/86400)+DATE(1970,1,1)</f>
        <v>42683.851944444439</v>
      </c>
      <c r="U2627">
        <f t="shared" ref="U2627:U2690" si="334">ROUND(((T2627-S2627)/7),0)</f>
        <v>4</v>
      </c>
      <c r="V2627">
        <f t="shared" ref="V2627:V2690" si="335">U2627</f>
        <v>4</v>
      </c>
    </row>
    <row r="2628" spans="1:22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42128.628113425926</v>
      </c>
      <c r="T2628" s="11">
        <f t="shared" si="333"/>
        <v>42158.628113425926</v>
      </c>
      <c r="U2628">
        <f t="shared" si="334"/>
        <v>4</v>
      </c>
      <c r="V2628">
        <f t="shared" si="335"/>
        <v>4</v>
      </c>
    </row>
    <row r="2629" spans="1:22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646.66999999999996</v>
      </c>
      <c r="P2629">
        <f t="shared" si="329"/>
        <v>21.56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42304.829409722224</v>
      </c>
      <c r="T2629" s="11">
        <f t="shared" si="333"/>
        <v>42334.871076388888</v>
      </c>
      <c r="U2629">
        <f t="shared" si="334"/>
        <v>4</v>
      </c>
      <c r="V2629">
        <f t="shared" si="335"/>
        <v>4</v>
      </c>
    </row>
    <row r="2630" spans="1:22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110.37</v>
      </c>
      <c r="P2630">
        <f t="shared" si="329"/>
        <v>44.1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41953.966053240743</v>
      </c>
      <c r="T2630" s="11">
        <f t="shared" si="333"/>
        <v>41973.966053240743</v>
      </c>
      <c r="U2630">
        <f t="shared" si="334"/>
        <v>3</v>
      </c>
      <c r="V2630">
        <f t="shared" si="335"/>
        <v>3</v>
      </c>
    </row>
    <row r="2631" spans="1:22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127.74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42108.538449074069</v>
      </c>
      <c r="T2631" s="11">
        <f t="shared" si="333"/>
        <v>42138.538449074069</v>
      </c>
      <c r="U2631">
        <f t="shared" si="334"/>
        <v>4</v>
      </c>
      <c r="V2631">
        <f t="shared" si="335"/>
        <v>4</v>
      </c>
    </row>
    <row r="2632" spans="1:22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157.9</v>
      </c>
      <c r="P2632">
        <f t="shared" si="329"/>
        <v>38.99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42524.105462962965</v>
      </c>
      <c r="T2632" s="11">
        <f t="shared" si="333"/>
        <v>42551.416666666672</v>
      </c>
      <c r="U2632">
        <f t="shared" si="334"/>
        <v>4</v>
      </c>
      <c r="V2632">
        <f t="shared" si="335"/>
        <v>4</v>
      </c>
    </row>
    <row r="2633" spans="1:22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114.67</v>
      </c>
      <c r="P2633">
        <f t="shared" si="329"/>
        <v>80.19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42218.169293981482</v>
      </c>
      <c r="T2633" s="11">
        <f t="shared" si="333"/>
        <v>42246.169293981482</v>
      </c>
      <c r="U2633">
        <f t="shared" si="334"/>
        <v>4</v>
      </c>
      <c r="V2633">
        <f t="shared" si="335"/>
        <v>4</v>
      </c>
    </row>
    <row r="2634" spans="1:22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137.01</v>
      </c>
      <c r="P2634">
        <f t="shared" si="329"/>
        <v>34.9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42494.061793981484</v>
      </c>
      <c r="T2634" s="11">
        <f t="shared" si="333"/>
        <v>42519.061793981484</v>
      </c>
      <c r="U2634">
        <f t="shared" si="334"/>
        <v>4</v>
      </c>
      <c r="V2634">
        <f t="shared" si="335"/>
        <v>4</v>
      </c>
    </row>
    <row r="2635" spans="1:22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354.62</v>
      </c>
      <c r="P2635">
        <f t="shared" si="329"/>
        <v>89.1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41667.823287037041</v>
      </c>
      <c r="T2635" s="11">
        <f t="shared" si="333"/>
        <v>41697.958333333336</v>
      </c>
      <c r="U2635">
        <f t="shared" si="334"/>
        <v>4</v>
      </c>
      <c r="V2635">
        <f t="shared" si="335"/>
        <v>4</v>
      </c>
    </row>
    <row r="2636" spans="1:22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106.02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42612.656493055554</v>
      </c>
      <c r="T2636" s="11">
        <f t="shared" si="333"/>
        <v>42642.656493055554</v>
      </c>
      <c r="U2636">
        <f t="shared" si="334"/>
        <v>4</v>
      </c>
      <c r="V2636">
        <f t="shared" si="335"/>
        <v>4</v>
      </c>
    </row>
    <row r="2637" spans="1:22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136.9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42037.950937500005</v>
      </c>
      <c r="T2637" s="11">
        <f t="shared" si="333"/>
        <v>42072.909270833334</v>
      </c>
      <c r="U2637">
        <f t="shared" si="334"/>
        <v>5</v>
      </c>
      <c r="V2637">
        <f t="shared" si="335"/>
        <v>5</v>
      </c>
    </row>
    <row r="2638" spans="1:22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187.3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42636.614745370374</v>
      </c>
      <c r="T2638" s="11">
        <f t="shared" si="333"/>
        <v>42659.041666666672</v>
      </c>
      <c r="U2638">
        <f t="shared" si="334"/>
        <v>3</v>
      </c>
      <c r="V2638">
        <f t="shared" si="335"/>
        <v>3</v>
      </c>
    </row>
    <row r="2639" spans="1:22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166.2</v>
      </c>
      <c r="P2639">
        <f t="shared" si="329"/>
        <v>31.96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42639.549479166672</v>
      </c>
      <c r="T2639" s="11">
        <f t="shared" si="333"/>
        <v>42655.549479166672</v>
      </c>
      <c r="U2639">
        <f t="shared" si="334"/>
        <v>2</v>
      </c>
      <c r="V2639">
        <f t="shared" si="335"/>
        <v>2</v>
      </c>
    </row>
    <row r="2640" spans="1:22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101.73</v>
      </c>
      <c r="P2640">
        <f t="shared" si="329"/>
        <v>25.21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41989.913136574076</v>
      </c>
      <c r="T2640" s="11">
        <f t="shared" si="333"/>
        <v>42019.913136574076</v>
      </c>
      <c r="U2640">
        <f t="shared" si="334"/>
        <v>4</v>
      </c>
      <c r="V2640">
        <f t="shared" si="335"/>
        <v>4</v>
      </c>
    </row>
    <row r="2641" spans="1:22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10.039999999999999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42024.86513888889</v>
      </c>
      <c r="T2641" s="11">
        <f t="shared" si="333"/>
        <v>42054.86513888889</v>
      </c>
      <c r="U2641">
        <f t="shared" si="334"/>
        <v>4</v>
      </c>
      <c r="V2641">
        <f t="shared" si="335"/>
        <v>4</v>
      </c>
    </row>
    <row r="2642" spans="1:22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105.67</v>
      </c>
      <c r="P2642">
        <f t="shared" si="329"/>
        <v>45.94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42103.160578703704</v>
      </c>
      <c r="T2642" s="11">
        <f t="shared" si="333"/>
        <v>42163.160578703704</v>
      </c>
      <c r="U2642">
        <f t="shared" si="334"/>
        <v>9</v>
      </c>
      <c r="V2642">
        <f t="shared" si="335"/>
        <v>9</v>
      </c>
    </row>
    <row r="2643" spans="1:22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U2643">
        <f t="shared" si="334"/>
        <v>2</v>
      </c>
      <c r="V2643">
        <f t="shared" si="335"/>
        <v>2</v>
      </c>
    </row>
    <row r="2644" spans="1:22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U2644">
        <f t="shared" si="334"/>
        <v>4</v>
      </c>
      <c r="V2644">
        <f t="shared" si="335"/>
        <v>4</v>
      </c>
    </row>
    <row r="2645" spans="1:22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33.56</v>
      </c>
      <c r="P2645">
        <f t="shared" si="329"/>
        <v>223.58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42689.582349537042</v>
      </c>
      <c r="T2645" s="11">
        <f t="shared" si="333"/>
        <v>42725.332638888889</v>
      </c>
      <c r="U2645">
        <f t="shared" si="334"/>
        <v>5</v>
      </c>
      <c r="V2645">
        <f t="shared" si="335"/>
        <v>5</v>
      </c>
    </row>
    <row r="2646" spans="1:22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2.0499999999999998</v>
      </c>
      <c r="P2646">
        <f t="shared" si="329"/>
        <v>39.479999999999997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U2646">
        <f t="shared" si="334"/>
        <v>4</v>
      </c>
      <c r="V2646">
        <f t="shared" si="335"/>
        <v>4</v>
      </c>
    </row>
    <row r="2647" spans="1:22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10.5</v>
      </c>
      <c r="P2647">
        <f t="shared" si="329"/>
        <v>91.3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U2647">
        <f t="shared" si="334"/>
        <v>4</v>
      </c>
      <c r="V2647">
        <f t="shared" si="335"/>
        <v>4</v>
      </c>
    </row>
    <row r="2648" spans="1:22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8.42</v>
      </c>
      <c r="P2648">
        <f t="shared" si="329"/>
        <v>78.67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U2648">
        <f t="shared" si="334"/>
        <v>4</v>
      </c>
      <c r="V2648">
        <f t="shared" si="335"/>
        <v>4</v>
      </c>
    </row>
    <row r="2649" spans="1:22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1.44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U2649">
        <f t="shared" si="334"/>
        <v>4</v>
      </c>
      <c r="V2649">
        <f t="shared" si="335"/>
        <v>4</v>
      </c>
    </row>
    <row r="2650" spans="1:22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0.88</v>
      </c>
      <c r="P2650">
        <f t="shared" si="329"/>
        <v>17.670000000000002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U2650">
        <f t="shared" si="334"/>
        <v>4</v>
      </c>
      <c r="V2650">
        <f t="shared" si="335"/>
        <v>4</v>
      </c>
    </row>
    <row r="2651" spans="1:22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0.1</v>
      </c>
      <c r="P2651">
        <f t="shared" si="329"/>
        <v>41.33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U2651">
        <f t="shared" si="334"/>
        <v>9</v>
      </c>
      <c r="V2651">
        <f t="shared" si="335"/>
        <v>9</v>
      </c>
    </row>
    <row r="2652" spans="1:22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0.6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U2652">
        <f t="shared" si="334"/>
        <v>4</v>
      </c>
      <c r="V2652">
        <f t="shared" si="335"/>
        <v>4</v>
      </c>
    </row>
    <row r="2653" spans="1:22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1.87</v>
      </c>
      <c r="P2653">
        <f t="shared" si="329"/>
        <v>307.82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42327.805659722224</v>
      </c>
      <c r="T2653" s="11">
        <f t="shared" si="333"/>
        <v>42355.805659722224</v>
      </c>
      <c r="U2653">
        <f t="shared" si="334"/>
        <v>4</v>
      </c>
      <c r="V2653">
        <f t="shared" si="335"/>
        <v>4</v>
      </c>
    </row>
    <row r="2654" spans="1:22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0.89</v>
      </c>
      <c r="P2654">
        <f t="shared" si="329"/>
        <v>80.45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U2654">
        <f t="shared" si="334"/>
        <v>4</v>
      </c>
      <c r="V2654">
        <f t="shared" si="335"/>
        <v>4</v>
      </c>
    </row>
    <row r="2655" spans="1:22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11.52</v>
      </c>
      <c r="P2655">
        <f t="shared" si="329"/>
        <v>83.94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U2655">
        <f t="shared" si="334"/>
        <v>5</v>
      </c>
      <c r="V2655">
        <f t="shared" si="335"/>
        <v>5</v>
      </c>
    </row>
    <row r="2656" spans="1:22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0.05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42055.600995370369</v>
      </c>
      <c r="T2656" s="11">
        <f t="shared" si="333"/>
        <v>42115.559328703705</v>
      </c>
      <c r="U2656">
        <f t="shared" si="334"/>
        <v>9</v>
      </c>
      <c r="V2656">
        <f t="shared" si="335"/>
        <v>9</v>
      </c>
    </row>
    <row r="2657" spans="1:22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21.03</v>
      </c>
      <c r="P2657">
        <f t="shared" si="329"/>
        <v>73.37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U2657">
        <f t="shared" si="334"/>
        <v>4</v>
      </c>
      <c r="V2657">
        <f t="shared" si="335"/>
        <v>4</v>
      </c>
    </row>
    <row r="2658" spans="1:22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11.44</v>
      </c>
      <c r="P2658">
        <f t="shared" si="329"/>
        <v>112.86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42767.688518518524</v>
      </c>
      <c r="T2658" s="11">
        <f t="shared" si="333"/>
        <v>42806.791666666672</v>
      </c>
      <c r="U2658">
        <f t="shared" si="334"/>
        <v>6</v>
      </c>
      <c r="V2658">
        <f t="shared" si="335"/>
        <v>6</v>
      </c>
    </row>
    <row r="2659" spans="1:22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18.739999999999998</v>
      </c>
      <c r="P2659">
        <f t="shared" si="329"/>
        <v>95.28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U2659">
        <f t="shared" si="334"/>
        <v>5</v>
      </c>
      <c r="V2659">
        <f t="shared" si="335"/>
        <v>5</v>
      </c>
    </row>
    <row r="2660" spans="1:22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0.09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42551.884189814809</v>
      </c>
      <c r="T2660" s="11">
        <f t="shared" si="333"/>
        <v>42581.884189814809</v>
      </c>
      <c r="U2660">
        <f t="shared" si="334"/>
        <v>4</v>
      </c>
      <c r="V2660">
        <f t="shared" si="335"/>
        <v>4</v>
      </c>
    </row>
    <row r="2661" spans="1:22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2.72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42082.069560185184</v>
      </c>
      <c r="T2661" s="11">
        <f t="shared" si="333"/>
        <v>42112.069560185184</v>
      </c>
      <c r="U2661">
        <f t="shared" si="334"/>
        <v>4</v>
      </c>
      <c r="V2661">
        <f t="shared" si="335"/>
        <v>4</v>
      </c>
    </row>
    <row r="2662" spans="1:22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0.1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U2662">
        <f t="shared" si="334"/>
        <v>9</v>
      </c>
      <c r="V2662">
        <f t="shared" si="335"/>
        <v>9</v>
      </c>
    </row>
    <row r="2663" spans="1:22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102.9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41542.958449074074</v>
      </c>
      <c r="T2663" s="11">
        <f t="shared" si="333"/>
        <v>41572.958449074074</v>
      </c>
      <c r="U2663">
        <f t="shared" si="334"/>
        <v>4</v>
      </c>
      <c r="V2663">
        <f t="shared" si="335"/>
        <v>4</v>
      </c>
    </row>
    <row r="2664" spans="1:22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106.8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42207.746678240743</v>
      </c>
      <c r="T2664" s="11">
        <f t="shared" si="333"/>
        <v>42237.746678240743</v>
      </c>
      <c r="U2664">
        <f t="shared" si="334"/>
        <v>4</v>
      </c>
      <c r="V2664">
        <f t="shared" si="335"/>
        <v>4</v>
      </c>
    </row>
    <row r="2665" spans="1:22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104.6</v>
      </c>
      <c r="P2665">
        <f t="shared" si="329"/>
        <v>373.56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42222.622766203705</v>
      </c>
      <c r="T2665" s="11">
        <f t="shared" si="333"/>
        <v>42251.625</v>
      </c>
      <c r="U2665">
        <f t="shared" si="334"/>
        <v>4</v>
      </c>
      <c r="V2665">
        <f t="shared" si="335"/>
        <v>4</v>
      </c>
    </row>
    <row r="2666" spans="1:22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103.43</v>
      </c>
      <c r="P2666">
        <f t="shared" si="329"/>
        <v>174.04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42313.02542824074</v>
      </c>
      <c r="T2666" s="11">
        <f t="shared" si="333"/>
        <v>42347.290972222225</v>
      </c>
      <c r="U2666">
        <f t="shared" si="334"/>
        <v>5</v>
      </c>
      <c r="V2666">
        <f t="shared" si="335"/>
        <v>5</v>
      </c>
    </row>
    <row r="2667" spans="1:22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123.14</v>
      </c>
      <c r="P2667">
        <f t="shared" si="329"/>
        <v>93.7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42083.895532407405</v>
      </c>
      <c r="T2667" s="11">
        <f t="shared" si="333"/>
        <v>42128.895532407405</v>
      </c>
      <c r="U2667">
        <f t="shared" si="334"/>
        <v>6</v>
      </c>
      <c r="V2667">
        <f t="shared" si="335"/>
        <v>6</v>
      </c>
    </row>
    <row r="2668" spans="1:22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159.30000000000001</v>
      </c>
      <c r="P2668">
        <f t="shared" si="329"/>
        <v>77.33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42235.764340277776</v>
      </c>
      <c r="T2668" s="11">
        <f t="shared" si="333"/>
        <v>42272.875</v>
      </c>
      <c r="U2668">
        <f t="shared" si="334"/>
        <v>5</v>
      </c>
      <c r="V2668">
        <f t="shared" si="335"/>
        <v>5</v>
      </c>
    </row>
    <row r="2669" spans="1:22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110.67</v>
      </c>
      <c r="P2669">
        <f t="shared" si="329"/>
        <v>92.22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42380.926111111112</v>
      </c>
      <c r="T2669" s="11">
        <f t="shared" si="333"/>
        <v>42410.926111111112</v>
      </c>
      <c r="U2669">
        <f t="shared" si="334"/>
        <v>4</v>
      </c>
      <c r="V2669">
        <f t="shared" si="335"/>
        <v>4</v>
      </c>
    </row>
    <row r="2670" spans="1:22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170.7</v>
      </c>
      <c r="P2670">
        <f t="shared" si="329"/>
        <v>60.96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42275.58871527778</v>
      </c>
      <c r="T2670" s="11">
        <f t="shared" si="333"/>
        <v>42317.60555555555</v>
      </c>
      <c r="U2670">
        <f t="shared" si="334"/>
        <v>6</v>
      </c>
      <c r="V2670">
        <f t="shared" si="335"/>
        <v>6</v>
      </c>
    </row>
    <row r="2671" spans="1:22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125.13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42319.035833333328</v>
      </c>
      <c r="T2671" s="11">
        <f t="shared" si="333"/>
        <v>42379.035833333328</v>
      </c>
      <c r="U2671">
        <f t="shared" si="334"/>
        <v>9</v>
      </c>
      <c r="V2671">
        <f t="shared" si="335"/>
        <v>9</v>
      </c>
    </row>
    <row r="2672" spans="1:22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6.42</v>
      </c>
      <c r="P2672">
        <f t="shared" si="329"/>
        <v>41.58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U2672">
        <f t="shared" si="334"/>
        <v>4</v>
      </c>
      <c r="V2672">
        <f t="shared" si="335"/>
        <v>4</v>
      </c>
    </row>
    <row r="2673" spans="1:22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11.34</v>
      </c>
      <c r="P2673">
        <f t="shared" si="329"/>
        <v>33.76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41962.749027777776</v>
      </c>
      <c r="T2673" s="11">
        <f t="shared" si="333"/>
        <v>41992.818055555559</v>
      </c>
      <c r="U2673">
        <f t="shared" si="334"/>
        <v>4</v>
      </c>
      <c r="V2673">
        <f t="shared" si="335"/>
        <v>4</v>
      </c>
    </row>
    <row r="2674" spans="1:22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33.19</v>
      </c>
      <c r="P2674">
        <f t="shared" si="329"/>
        <v>70.62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U2674">
        <f t="shared" si="334"/>
        <v>3</v>
      </c>
      <c r="V2674">
        <f t="shared" si="335"/>
        <v>3</v>
      </c>
    </row>
    <row r="2675" spans="1:22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27.58</v>
      </c>
      <c r="P2675">
        <f t="shared" si="329"/>
        <v>167.15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U2675">
        <f t="shared" si="334"/>
        <v>4</v>
      </c>
      <c r="V2675">
        <f t="shared" si="335"/>
        <v>4</v>
      </c>
    </row>
    <row r="2676" spans="1:22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62.84</v>
      </c>
      <c r="P2676">
        <f t="shared" si="329"/>
        <v>128.62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U2676">
        <f t="shared" si="334"/>
        <v>4</v>
      </c>
      <c r="V2676">
        <f t="shared" si="335"/>
        <v>4</v>
      </c>
    </row>
    <row r="2677" spans="1:22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7.59</v>
      </c>
      <c r="P2677">
        <f t="shared" si="329"/>
        <v>65.41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U2677">
        <f t="shared" si="334"/>
        <v>4</v>
      </c>
      <c r="V2677">
        <f t="shared" si="335"/>
        <v>4</v>
      </c>
    </row>
    <row r="2678" spans="1:22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50.38</v>
      </c>
      <c r="P2678">
        <f t="shared" si="329"/>
        <v>117.56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U2678">
        <f t="shared" si="334"/>
        <v>4</v>
      </c>
      <c r="V2678">
        <f t="shared" si="335"/>
        <v>4</v>
      </c>
    </row>
    <row r="2679" spans="1:22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17.510000000000002</v>
      </c>
      <c r="P2679">
        <f t="shared" si="329"/>
        <v>126.48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41793.029432870375</v>
      </c>
      <c r="T2679" s="11">
        <f t="shared" si="333"/>
        <v>41823.029432870375</v>
      </c>
      <c r="U2679">
        <f t="shared" si="334"/>
        <v>4</v>
      </c>
      <c r="V2679">
        <f t="shared" si="335"/>
        <v>4</v>
      </c>
    </row>
    <row r="2680" spans="1:22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0.01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U2680">
        <f t="shared" si="334"/>
        <v>4</v>
      </c>
      <c r="V2680">
        <f t="shared" si="335"/>
        <v>4</v>
      </c>
    </row>
    <row r="2681" spans="1:22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0.33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U2681">
        <f t="shared" si="334"/>
        <v>4</v>
      </c>
      <c r="V2681">
        <f t="shared" si="335"/>
        <v>4</v>
      </c>
    </row>
    <row r="2682" spans="1:22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0.86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U2682">
        <f t="shared" si="334"/>
        <v>4</v>
      </c>
      <c r="V2682">
        <f t="shared" si="335"/>
        <v>4</v>
      </c>
    </row>
    <row r="2683" spans="1:22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0.69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U2683">
        <f t="shared" si="334"/>
        <v>4</v>
      </c>
      <c r="V2683">
        <f t="shared" si="335"/>
        <v>4</v>
      </c>
    </row>
    <row r="2684" spans="1:22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28.3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U2684">
        <f t="shared" si="334"/>
        <v>5</v>
      </c>
      <c r="V2684">
        <f t="shared" si="335"/>
        <v>5</v>
      </c>
    </row>
    <row r="2685" spans="1:22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0.24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U2685">
        <f t="shared" si="334"/>
        <v>4</v>
      </c>
      <c r="V2685">
        <f t="shared" si="335"/>
        <v>4</v>
      </c>
    </row>
    <row r="2686" spans="1:22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1.1399999999999999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41820.914641203708</v>
      </c>
      <c r="T2686" s="11">
        <f t="shared" si="333"/>
        <v>41860.914641203708</v>
      </c>
      <c r="U2686">
        <f t="shared" si="334"/>
        <v>6</v>
      </c>
      <c r="V2686">
        <f t="shared" si="335"/>
        <v>6</v>
      </c>
    </row>
    <row r="2687" spans="1:22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0.02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42121.654282407406</v>
      </c>
      <c r="U2687">
        <f t="shared" si="334"/>
        <v>9</v>
      </c>
      <c r="V2687">
        <f t="shared" si="335"/>
        <v>9</v>
      </c>
    </row>
    <row r="2688" spans="1:22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U2688">
        <f t="shared" si="334"/>
        <v>3</v>
      </c>
      <c r="V2688">
        <f t="shared" si="335"/>
        <v>3</v>
      </c>
    </row>
    <row r="2689" spans="1:22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U2689">
        <f t="shared" si="334"/>
        <v>4</v>
      </c>
      <c r="V2689">
        <f t="shared" si="335"/>
        <v>4</v>
      </c>
    </row>
    <row r="2690" spans="1:22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0.15</v>
      </c>
      <c r="P2690">
        <f t="shared" si="329"/>
        <v>5.29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42028.11886574074</v>
      </c>
      <c r="T2690" s="11">
        <f t="shared" si="333"/>
        <v>42059.125</v>
      </c>
      <c r="U2690">
        <f t="shared" si="334"/>
        <v>4</v>
      </c>
      <c r="V2690">
        <f t="shared" si="335"/>
        <v>4</v>
      </c>
    </row>
    <row r="2691" spans="1:22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>ROUND(SUM((E2691/D2691)*100),2)</f>
        <v>0</v>
      </c>
      <c r="P2691">
        <f t="shared" ref="P2691:P2754" si="337">ROUND(AVERAGE(E2691/L2691),2)</f>
        <v>1</v>
      </c>
      <c r="Q2691" t="str">
        <f t="shared" ref="Q2691:Q2754" si="338">LEFT(N2691,SEARCH("/",N2691)-1)</f>
        <v>food</v>
      </c>
      <c r="R2691" t="str">
        <f t="shared" ref="R2691:R2754" si="339">RIGHT(N2691,LEN(N2691)-SEARCH("/",N2691))</f>
        <v>food trucks</v>
      </c>
      <c r="S2691" s="11">
        <f t="shared" ref="S2691:S2754" si="340">(J2691/86400)+DATE(1970,1,1)</f>
        <v>42551.961689814816</v>
      </c>
      <c r="T2691" s="11">
        <f t="shared" ref="T2691:T2754" si="341">(I2691/86400)+DATE(1970,1,1)</f>
        <v>42581.961689814816</v>
      </c>
      <c r="U2691">
        <f t="shared" ref="U2691:U2754" si="342">ROUND(((T2691-S2691)/7),0)</f>
        <v>4</v>
      </c>
      <c r="V2691">
        <f t="shared" ref="V2691:V2754" si="343">U2691</f>
        <v>4</v>
      </c>
    </row>
    <row r="2692" spans="1:22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10.73</v>
      </c>
      <c r="P2692">
        <f t="shared" si="337"/>
        <v>72.760000000000005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U2692">
        <f t="shared" si="342"/>
        <v>6</v>
      </c>
      <c r="V2692">
        <f t="shared" si="343"/>
        <v>6</v>
      </c>
    </row>
    <row r="2693" spans="1:22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0.05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U2693">
        <f t="shared" si="342"/>
        <v>6</v>
      </c>
      <c r="V2693">
        <f t="shared" si="343"/>
        <v>6</v>
      </c>
    </row>
    <row r="2694" spans="1:22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0.71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U2694">
        <f t="shared" si="342"/>
        <v>4</v>
      </c>
      <c r="V2694">
        <f t="shared" si="343"/>
        <v>4</v>
      </c>
    </row>
    <row r="2695" spans="1:22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0.8</v>
      </c>
      <c r="P2695">
        <f t="shared" si="337"/>
        <v>13.33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U2695">
        <f t="shared" si="342"/>
        <v>4</v>
      </c>
      <c r="V2695">
        <f t="shared" si="343"/>
        <v>4</v>
      </c>
    </row>
    <row r="2696" spans="1:22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0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U2696">
        <f t="shared" si="342"/>
        <v>4</v>
      </c>
      <c r="V2696">
        <f t="shared" si="343"/>
        <v>4</v>
      </c>
    </row>
    <row r="2697" spans="1:22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0.47</v>
      </c>
      <c r="P2697">
        <f t="shared" si="337"/>
        <v>23.67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U2697">
        <f t="shared" si="342"/>
        <v>9</v>
      </c>
      <c r="V2697">
        <f t="shared" si="343"/>
        <v>9</v>
      </c>
    </row>
    <row r="2698" spans="1:22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5.65</v>
      </c>
      <c r="P2698">
        <f t="shared" si="337"/>
        <v>89.21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U2698">
        <f t="shared" si="342"/>
        <v>5</v>
      </c>
      <c r="V2698">
        <f t="shared" si="343"/>
        <v>5</v>
      </c>
    </row>
    <row r="2699" spans="1:22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26.35</v>
      </c>
      <c r="P2699">
        <f t="shared" si="337"/>
        <v>116.56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U2699">
        <f t="shared" si="342"/>
        <v>4</v>
      </c>
      <c r="V2699">
        <f t="shared" si="343"/>
        <v>4</v>
      </c>
    </row>
    <row r="2700" spans="1:22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0.33</v>
      </c>
      <c r="P2700">
        <f t="shared" si="337"/>
        <v>13.01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U2700">
        <f t="shared" si="342"/>
        <v>4</v>
      </c>
      <c r="V2700">
        <f t="shared" si="343"/>
        <v>4</v>
      </c>
    </row>
    <row r="2701" spans="1:22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U2701">
        <f t="shared" si="342"/>
        <v>4</v>
      </c>
      <c r="V2701">
        <f t="shared" si="343"/>
        <v>4</v>
      </c>
    </row>
    <row r="2702" spans="1:22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0.7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41870.874675925923</v>
      </c>
      <c r="T2702" s="11">
        <f t="shared" si="341"/>
        <v>41900.874675925923</v>
      </c>
      <c r="U2702">
        <f t="shared" si="342"/>
        <v>4</v>
      </c>
      <c r="V2702">
        <f t="shared" si="343"/>
        <v>4</v>
      </c>
    </row>
    <row r="2703" spans="1:22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46.18</v>
      </c>
      <c r="P2703">
        <f t="shared" si="337"/>
        <v>34.130000000000003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U2703">
        <f t="shared" si="342"/>
        <v>4</v>
      </c>
      <c r="V2703">
        <f t="shared" si="343"/>
        <v>4</v>
      </c>
    </row>
    <row r="2704" spans="1:22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34.409999999999997</v>
      </c>
      <c r="P2704">
        <f t="shared" si="337"/>
        <v>132.35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U2704">
        <f t="shared" si="342"/>
        <v>4</v>
      </c>
      <c r="V2704">
        <f t="shared" si="343"/>
        <v>4</v>
      </c>
    </row>
    <row r="2705" spans="1:22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103.75</v>
      </c>
      <c r="P2705">
        <f t="shared" si="337"/>
        <v>922.22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U2705">
        <f t="shared" si="342"/>
        <v>9</v>
      </c>
      <c r="V2705">
        <f t="shared" si="343"/>
        <v>9</v>
      </c>
    </row>
    <row r="2706" spans="1:22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6.03</v>
      </c>
      <c r="P2706">
        <f t="shared" si="337"/>
        <v>163.57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U2706">
        <f t="shared" si="342"/>
        <v>6</v>
      </c>
      <c r="V2706">
        <f t="shared" si="343"/>
        <v>6</v>
      </c>
    </row>
    <row r="2707" spans="1:22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10.54</v>
      </c>
      <c r="P2707">
        <f t="shared" si="337"/>
        <v>217.38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U2707">
        <f t="shared" si="342"/>
        <v>6</v>
      </c>
      <c r="V2707">
        <f t="shared" si="343"/>
        <v>6</v>
      </c>
    </row>
    <row r="2708" spans="1:22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112.3</v>
      </c>
      <c r="P2708">
        <f t="shared" si="337"/>
        <v>149.44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41899.294942129629</v>
      </c>
      <c r="T2708" s="11">
        <f t="shared" si="341"/>
        <v>41928.290972222225</v>
      </c>
      <c r="U2708">
        <f t="shared" si="342"/>
        <v>4</v>
      </c>
      <c r="V2708">
        <f t="shared" si="343"/>
        <v>4</v>
      </c>
    </row>
    <row r="2709" spans="1:22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350.84</v>
      </c>
      <c r="P2709">
        <f t="shared" si="337"/>
        <v>71.239999999999995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41391.782905092594</v>
      </c>
      <c r="T2709" s="11">
        <f t="shared" si="341"/>
        <v>41421.290972222225</v>
      </c>
      <c r="U2709">
        <f t="shared" si="342"/>
        <v>4</v>
      </c>
      <c r="V2709">
        <f t="shared" si="343"/>
        <v>4</v>
      </c>
    </row>
    <row r="2710" spans="1:22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233.22</v>
      </c>
      <c r="P2710">
        <f t="shared" si="337"/>
        <v>44.46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42512.698217592595</v>
      </c>
      <c r="T2710" s="11">
        <f t="shared" si="341"/>
        <v>42572.698217592595</v>
      </c>
      <c r="U2710">
        <f t="shared" si="342"/>
        <v>9</v>
      </c>
      <c r="V2710">
        <f t="shared" si="343"/>
        <v>9</v>
      </c>
    </row>
    <row r="2711" spans="1:22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101.61</v>
      </c>
      <c r="P2711">
        <f t="shared" si="337"/>
        <v>164.94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42612.149780092594</v>
      </c>
      <c r="T2711" s="11">
        <f t="shared" si="341"/>
        <v>42647.165972222225</v>
      </c>
      <c r="U2711">
        <f t="shared" si="342"/>
        <v>5</v>
      </c>
      <c r="V2711">
        <f t="shared" si="343"/>
        <v>5</v>
      </c>
    </row>
    <row r="2712" spans="1:22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153.9</v>
      </c>
      <c r="P2712">
        <f t="shared" si="337"/>
        <v>84.87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41828.229490740741</v>
      </c>
      <c r="T2712" s="11">
        <f t="shared" si="341"/>
        <v>41860.083333333336</v>
      </c>
      <c r="U2712">
        <f t="shared" si="342"/>
        <v>5</v>
      </c>
      <c r="V2712">
        <f t="shared" si="343"/>
        <v>5</v>
      </c>
    </row>
    <row r="2713" spans="1:22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100.72</v>
      </c>
      <c r="P2713">
        <f t="shared" si="337"/>
        <v>53.95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41780.745254629626</v>
      </c>
      <c r="T2713" s="11">
        <f t="shared" si="341"/>
        <v>41810.917361111111</v>
      </c>
      <c r="U2713">
        <f t="shared" si="342"/>
        <v>4</v>
      </c>
      <c r="V2713">
        <f t="shared" si="343"/>
        <v>4</v>
      </c>
    </row>
    <row r="2714" spans="1:22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131.38</v>
      </c>
      <c r="P2714">
        <f t="shared" si="337"/>
        <v>50.53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41432.062037037038</v>
      </c>
      <c r="T2714" s="11">
        <f t="shared" si="341"/>
        <v>41468.75</v>
      </c>
      <c r="U2714">
        <f t="shared" si="342"/>
        <v>5</v>
      </c>
      <c r="V2714">
        <f t="shared" si="343"/>
        <v>5</v>
      </c>
    </row>
    <row r="2715" spans="1:22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102.24</v>
      </c>
      <c r="P2715">
        <f t="shared" si="337"/>
        <v>108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42322.653749999998</v>
      </c>
      <c r="T2715" s="11">
        <f t="shared" si="341"/>
        <v>42362.653749999998</v>
      </c>
      <c r="U2715">
        <f t="shared" si="342"/>
        <v>6</v>
      </c>
      <c r="V2715">
        <f t="shared" si="343"/>
        <v>6</v>
      </c>
    </row>
    <row r="2716" spans="1:22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116.36</v>
      </c>
      <c r="P2716">
        <f t="shared" si="337"/>
        <v>95.37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42629.655046296291</v>
      </c>
      <c r="T2716" s="11">
        <f t="shared" si="341"/>
        <v>42657.958333333328</v>
      </c>
      <c r="U2716">
        <f t="shared" si="342"/>
        <v>4</v>
      </c>
      <c r="V2716">
        <f t="shared" si="343"/>
        <v>4</v>
      </c>
    </row>
    <row r="2717" spans="1:22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264.62</v>
      </c>
      <c r="P2717">
        <f t="shared" si="337"/>
        <v>57.63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42387.398472222223</v>
      </c>
      <c r="T2717" s="11">
        <f t="shared" si="341"/>
        <v>42421.398472222223</v>
      </c>
      <c r="U2717">
        <f t="shared" si="342"/>
        <v>5</v>
      </c>
      <c r="V2717">
        <f t="shared" si="343"/>
        <v>5</v>
      </c>
    </row>
    <row r="2718" spans="1:22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119.98</v>
      </c>
      <c r="P2718">
        <f t="shared" si="337"/>
        <v>64.16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42255.333252314813</v>
      </c>
      <c r="T2718" s="11">
        <f t="shared" si="341"/>
        <v>42285.333252314813</v>
      </c>
      <c r="U2718">
        <f t="shared" si="342"/>
        <v>4</v>
      </c>
      <c r="V2718">
        <f t="shared" si="343"/>
        <v>4</v>
      </c>
    </row>
    <row r="2719" spans="1:22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120.1</v>
      </c>
      <c r="P2719">
        <f t="shared" si="337"/>
        <v>92.39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41934.914918981478</v>
      </c>
      <c r="T2719" s="11">
        <f t="shared" si="341"/>
        <v>41979.956585648149</v>
      </c>
      <c r="U2719">
        <f t="shared" si="342"/>
        <v>6</v>
      </c>
      <c r="V2719">
        <f t="shared" si="343"/>
        <v>6</v>
      </c>
    </row>
    <row r="2720" spans="1:22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103.58</v>
      </c>
      <c r="P2720">
        <f t="shared" si="337"/>
        <v>125.98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42465.596585648149</v>
      </c>
      <c r="T2720" s="11">
        <f t="shared" si="341"/>
        <v>42493.958333333328</v>
      </c>
      <c r="U2720">
        <f t="shared" si="342"/>
        <v>4</v>
      </c>
      <c r="V2720">
        <f t="shared" si="343"/>
        <v>4</v>
      </c>
    </row>
    <row r="2721" spans="1:22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108.83</v>
      </c>
      <c r="P2721">
        <f t="shared" si="337"/>
        <v>94.64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42418.031180555554</v>
      </c>
      <c r="T2721" s="11">
        <f t="shared" si="341"/>
        <v>42477.98951388889</v>
      </c>
      <c r="U2721">
        <f t="shared" si="342"/>
        <v>9</v>
      </c>
      <c r="V2721">
        <f t="shared" si="343"/>
        <v>9</v>
      </c>
    </row>
    <row r="2722" spans="1:22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118.12</v>
      </c>
      <c r="P2722">
        <f t="shared" si="337"/>
        <v>170.7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42655.465891203705</v>
      </c>
      <c r="T2722" s="11">
        <f t="shared" si="341"/>
        <v>42685.507557870369</v>
      </c>
      <c r="U2722">
        <f t="shared" si="342"/>
        <v>4</v>
      </c>
      <c r="V2722">
        <f t="shared" si="343"/>
        <v>4</v>
      </c>
    </row>
    <row r="2723" spans="1:22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40.76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41493.543958333335</v>
      </c>
      <c r="T2723" s="11">
        <f t="shared" si="341"/>
        <v>41523.791666666664</v>
      </c>
      <c r="U2723">
        <f t="shared" si="342"/>
        <v>4</v>
      </c>
      <c r="V2723">
        <f t="shared" si="343"/>
        <v>4</v>
      </c>
    </row>
    <row r="2724" spans="1:22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252.54</v>
      </c>
      <c r="P2724">
        <f t="shared" si="337"/>
        <v>68.25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42704.857094907406</v>
      </c>
      <c r="T2724" s="11">
        <f t="shared" si="341"/>
        <v>42764.857094907406</v>
      </c>
      <c r="U2724">
        <f t="shared" si="342"/>
        <v>9</v>
      </c>
      <c r="V2724">
        <f t="shared" si="343"/>
        <v>9</v>
      </c>
    </row>
    <row r="2725" spans="1:22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140.05000000000001</v>
      </c>
      <c r="P2725">
        <f t="shared" si="337"/>
        <v>95.49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41944.83898148148</v>
      </c>
      <c r="T2725" s="11">
        <f t="shared" si="341"/>
        <v>42004.880648148144</v>
      </c>
      <c r="U2725">
        <f t="shared" si="342"/>
        <v>9</v>
      </c>
      <c r="V2725">
        <f t="shared" si="343"/>
        <v>9</v>
      </c>
    </row>
    <row r="2726" spans="1:22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296.88</v>
      </c>
      <c r="P2726">
        <f t="shared" si="337"/>
        <v>7.19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42199.32707175926</v>
      </c>
      <c r="T2726" s="11">
        <f t="shared" si="341"/>
        <v>42231.32707175926</v>
      </c>
      <c r="U2726">
        <f t="shared" si="342"/>
        <v>5</v>
      </c>
      <c r="V2726">
        <f t="shared" si="343"/>
        <v>5</v>
      </c>
    </row>
    <row r="2727" spans="1:22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144.54</v>
      </c>
      <c r="P2727">
        <f t="shared" si="337"/>
        <v>511.65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42745.744618055556</v>
      </c>
      <c r="T2727" s="11">
        <f t="shared" si="341"/>
        <v>42795.744618055556</v>
      </c>
      <c r="U2727">
        <f t="shared" si="342"/>
        <v>7</v>
      </c>
      <c r="V2727">
        <f t="shared" si="343"/>
        <v>7</v>
      </c>
    </row>
    <row r="2728" spans="1:22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105.75</v>
      </c>
      <c r="P2728">
        <f t="shared" si="337"/>
        <v>261.75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42452.579988425925</v>
      </c>
      <c r="T2728" s="11">
        <f t="shared" si="341"/>
        <v>42482.579988425925</v>
      </c>
      <c r="U2728">
        <f t="shared" si="342"/>
        <v>4</v>
      </c>
      <c r="V2728">
        <f t="shared" si="343"/>
        <v>4</v>
      </c>
    </row>
    <row r="2729" spans="1:22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493.21</v>
      </c>
      <c r="P2729">
        <f t="shared" si="337"/>
        <v>69.760000000000005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42198.676655092597</v>
      </c>
      <c r="T2729" s="11">
        <f t="shared" si="341"/>
        <v>42223.676655092597</v>
      </c>
      <c r="U2729">
        <f t="shared" si="342"/>
        <v>4</v>
      </c>
      <c r="V2729">
        <f t="shared" si="343"/>
        <v>4</v>
      </c>
    </row>
    <row r="2730" spans="1:22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201.83</v>
      </c>
      <c r="P2730">
        <f t="shared" si="337"/>
        <v>77.23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42333.59993055556</v>
      </c>
      <c r="T2730" s="11">
        <f t="shared" si="341"/>
        <v>42368.59993055556</v>
      </c>
      <c r="U2730">
        <f t="shared" si="342"/>
        <v>5</v>
      </c>
      <c r="V2730">
        <f t="shared" si="343"/>
        <v>5</v>
      </c>
    </row>
    <row r="2731" spans="1:22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104.44</v>
      </c>
      <c r="P2731">
        <f t="shared" si="337"/>
        <v>340.57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42095.240706018521</v>
      </c>
      <c r="T2731" s="11">
        <f t="shared" si="341"/>
        <v>42125.240706018521</v>
      </c>
      <c r="U2731">
        <f t="shared" si="342"/>
        <v>4</v>
      </c>
      <c r="V2731">
        <f t="shared" si="343"/>
        <v>4</v>
      </c>
    </row>
    <row r="2732" spans="1:22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170.29</v>
      </c>
      <c r="P2732">
        <f t="shared" si="337"/>
        <v>67.42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41351.541377314818</v>
      </c>
      <c r="T2732" s="11">
        <f t="shared" si="341"/>
        <v>41386.541377314818</v>
      </c>
      <c r="U2732">
        <f t="shared" si="342"/>
        <v>5</v>
      </c>
      <c r="V2732">
        <f t="shared" si="343"/>
        <v>5</v>
      </c>
    </row>
    <row r="2733" spans="1:22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104.3</v>
      </c>
      <c r="P2733">
        <f t="shared" si="337"/>
        <v>845.7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41872.525717592594</v>
      </c>
      <c r="T2733" s="11">
        <f t="shared" si="341"/>
        <v>41930.166666666664</v>
      </c>
      <c r="U2733">
        <f t="shared" si="342"/>
        <v>8</v>
      </c>
      <c r="V2733">
        <f t="shared" si="343"/>
        <v>8</v>
      </c>
    </row>
    <row r="2734" spans="1:22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118.25</v>
      </c>
      <c r="P2734">
        <f t="shared" si="337"/>
        <v>97.19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41389.808194444442</v>
      </c>
      <c r="T2734" s="11">
        <f t="shared" si="341"/>
        <v>41422</v>
      </c>
      <c r="U2734">
        <f t="shared" si="342"/>
        <v>5</v>
      </c>
      <c r="V2734">
        <f t="shared" si="343"/>
        <v>5</v>
      </c>
    </row>
    <row r="2735" spans="1:22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107.54</v>
      </c>
      <c r="P2735">
        <f t="shared" si="337"/>
        <v>451.84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42044.272847222222</v>
      </c>
      <c r="T2735" s="11">
        <f t="shared" si="341"/>
        <v>42104.231180555551</v>
      </c>
      <c r="U2735">
        <f t="shared" si="342"/>
        <v>9</v>
      </c>
      <c r="V2735">
        <f t="shared" si="343"/>
        <v>9</v>
      </c>
    </row>
    <row r="2736" spans="1:22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138.66999999999999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42626.668888888889</v>
      </c>
      <c r="T2736" s="11">
        <f t="shared" si="341"/>
        <v>42656.915972222225</v>
      </c>
      <c r="U2736">
        <f t="shared" si="342"/>
        <v>4</v>
      </c>
      <c r="V2736">
        <f t="shared" si="343"/>
        <v>4</v>
      </c>
    </row>
    <row r="2737" spans="1:22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978.13</v>
      </c>
      <c r="P2737">
        <f t="shared" si="337"/>
        <v>21.64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41316.120949074073</v>
      </c>
      <c r="T2737" s="11">
        <f t="shared" si="341"/>
        <v>41346.833333333336</v>
      </c>
      <c r="U2737">
        <f t="shared" si="342"/>
        <v>4</v>
      </c>
      <c r="V2737">
        <f t="shared" si="343"/>
        <v>4</v>
      </c>
    </row>
    <row r="2738" spans="1:22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122.9</v>
      </c>
      <c r="P2738">
        <f t="shared" si="337"/>
        <v>169.52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41722.666354166664</v>
      </c>
      <c r="T2738" s="11">
        <f t="shared" si="341"/>
        <v>41752.666354166664</v>
      </c>
      <c r="U2738">
        <f t="shared" si="342"/>
        <v>4</v>
      </c>
      <c r="V2738">
        <f t="shared" si="343"/>
        <v>4</v>
      </c>
    </row>
    <row r="2739" spans="1:22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246.06</v>
      </c>
      <c r="P2739">
        <f t="shared" si="337"/>
        <v>161.88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41611.917673611111</v>
      </c>
      <c r="T2739" s="11">
        <f t="shared" si="341"/>
        <v>41654.791666666664</v>
      </c>
      <c r="U2739">
        <f t="shared" si="342"/>
        <v>6</v>
      </c>
      <c r="V2739">
        <f t="shared" si="343"/>
        <v>6</v>
      </c>
    </row>
    <row r="2740" spans="1:22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147.94</v>
      </c>
      <c r="P2740">
        <f t="shared" si="337"/>
        <v>493.13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42620.143564814818</v>
      </c>
      <c r="T2740" s="11">
        <f t="shared" si="341"/>
        <v>42680.143564814818</v>
      </c>
      <c r="U2740">
        <f t="shared" si="342"/>
        <v>9</v>
      </c>
      <c r="V2740">
        <f t="shared" si="343"/>
        <v>9</v>
      </c>
    </row>
    <row r="2741" spans="1:22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384.09</v>
      </c>
      <c r="P2741">
        <f t="shared" si="337"/>
        <v>22.12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41719.887928240743</v>
      </c>
      <c r="T2741" s="11">
        <f t="shared" si="341"/>
        <v>41764.887928240743</v>
      </c>
      <c r="U2741">
        <f t="shared" si="342"/>
        <v>6</v>
      </c>
      <c r="V2741">
        <f t="shared" si="343"/>
        <v>6</v>
      </c>
    </row>
    <row r="2742" spans="1:22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103.33</v>
      </c>
      <c r="P2742">
        <f t="shared" si="337"/>
        <v>18.239999999999998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42045.031851851847</v>
      </c>
      <c r="T2742" s="11">
        <f t="shared" si="341"/>
        <v>42074.99018518519</v>
      </c>
      <c r="U2742">
        <f t="shared" si="342"/>
        <v>4</v>
      </c>
      <c r="V2742">
        <f t="shared" si="343"/>
        <v>4</v>
      </c>
    </row>
    <row r="2743" spans="1:22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0.44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U2743">
        <f t="shared" si="342"/>
        <v>3</v>
      </c>
      <c r="V2743">
        <f t="shared" si="343"/>
        <v>3</v>
      </c>
    </row>
    <row r="2744" spans="1:22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29.24</v>
      </c>
      <c r="P2744">
        <f t="shared" si="337"/>
        <v>40.61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U2744">
        <f t="shared" si="342"/>
        <v>2</v>
      </c>
      <c r="V2744">
        <f t="shared" si="343"/>
        <v>2</v>
      </c>
    </row>
    <row r="2745" spans="1:22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U2745">
        <f t="shared" si="342"/>
        <v>4</v>
      </c>
      <c r="V2745">
        <f t="shared" si="343"/>
        <v>4</v>
      </c>
    </row>
    <row r="2746" spans="1:22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5.22</v>
      </c>
      <c r="P2746">
        <f t="shared" si="337"/>
        <v>37.950000000000003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U2746">
        <f t="shared" si="342"/>
        <v>4</v>
      </c>
      <c r="V2746">
        <f t="shared" si="343"/>
        <v>4</v>
      </c>
    </row>
    <row r="2747" spans="1:22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21.89</v>
      </c>
      <c r="P2747">
        <f t="shared" si="337"/>
        <v>35.729999999999997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U2747">
        <f t="shared" si="342"/>
        <v>9</v>
      </c>
      <c r="V2747">
        <f t="shared" si="343"/>
        <v>9</v>
      </c>
    </row>
    <row r="2748" spans="1:22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26.7</v>
      </c>
      <c r="P2748">
        <f t="shared" si="337"/>
        <v>42.16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U2748">
        <f t="shared" si="342"/>
        <v>4</v>
      </c>
      <c r="V2748">
        <f t="shared" si="343"/>
        <v>4</v>
      </c>
    </row>
    <row r="2749" spans="1:22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41044.648113425923</v>
      </c>
      <c r="T2749" s="11">
        <f t="shared" si="341"/>
        <v>41076.131944444445</v>
      </c>
      <c r="U2749">
        <f t="shared" si="342"/>
        <v>4</v>
      </c>
      <c r="V2749">
        <f t="shared" si="343"/>
        <v>4</v>
      </c>
    </row>
    <row r="2750" spans="1:22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1.06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U2750">
        <f t="shared" si="342"/>
        <v>4</v>
      </c>
      <c r="V2750">
        <f t="shared" si="343"/>
        <v>4</v>
      </c>
    </row>
    <row r="2751" spans="1:22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1.1000000000000001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U2751">
        <f t="shared" si="342"/>
        <v>4</v>
      </c>
      <c r="V2751">
        <f t="shared" si="343"/>
        <v>4</v>
      </c>
    </row>
    <row r="2752" spans="1:22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41078.899826388893</v>
      </c>
      <c r="T2752" s="11">
        <f t="shared" si="341"/>
        <v>41090.833333333336</v>
      </c>
      <c r="U2752">
        <f t="shared" si="342"/>
        <v>2</v>
      </c>
      <c r="V2752">
        <f t="shared" si="343"/>
        <v>2</v>
      </c>
    </row>
    <row r="2753" spans="1:22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41747.887060185181</v>
      </c>
      <c r="T2753" s="11">
        <f t="shared" si="341"/>
        <v>41807.887060185181</v>
      </c>
      <c r="U2753">
        <f t="shared" si="342"/>
        <v>9</v>
      </c>
      <c r="V2753">
        <f t="shared" si="343"/>
        <v>9</v>
      </c>
    </row>
    <row r="2754" spans="1:22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11.46</v>
      </c>
      <c r="P2754">
        <f t="shared" si="337"/>
        <v>39.29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40855.765092592592</v>
      </c>
      <c r="T2754" s="11">
        <f t="shared" si="341"/>
        <v>40895.765092592592</v>
      </c>
      <c r="U2754">
        <f t="shared" si="342"/>
        <v>6</v>
      </c>
      <c r="V2754">
        <f t="shared" si="343"/>
        <v>6</v>
      </c>
    </row>
    <row r="2755" spans="1:22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>ROUND(SUM((E2755/D2755)*100),2)</f>
        <v>19</v>
      </c>
      <c r="P2755">
        <f t="shared" ref="P2755:P2818" si="345">ROUND(AVERAGE(E2755/L2755),2)</f>
        <v>47.5</v>
      </c>
      <c r="Q2755" t="str">
        <f t="shared" ref="Q2755:Q2818" si="346">LEFT(N2755,SEARCH("/",N2755)-1)</f>
        <v>publishing</v>
      </c>
      <c r="R2755" t="str">
        <f t="shared" ref="R2755:R2818" si="347">RIGHT(N2755,LEN(N2755)-SEARCH("/",N2755))</f>
        <v>children's books</v>
      </c>
      <c r="S2755" s="11">
        <f t="shared" ref="S2755:S2818" si="348">(J2755/86400)+DATE(1970,1,1)</f>
        <v>41117.900729166664</v>
      </c>
      <c r="T2755" s="11">
        <f t="shared" ref="T2755:T2818" si="349">(I2755/86400)+DATE(1970,1,1)</f>
        <v>41147.900729166664</v>
      </c>
      <c r="U2755">
        <f t="shared" ref="U2755:U2818" si="350">ROUND(((T2755-S2755)/7),0)</f>
        <v>4</v>
      </c>
      <c r="V2755">
        <f t="shared" ref="V2755:V2818" si="351">U2755</f>
        <v>4</v>
      </c>
    </row>
    <row r="2756" spans="1:22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41863.636006944442</v>
      </c>
      <c r="T2756" s="11">
        <f t="shared" si="349"/>
        <v>41893.636006944442</v>
      </c>
      <c r="U2756">
        <f t="shared" si="350"/>
        <v>4</v>
      </c>
      <c r="V2756">
        <f t="shared" si="351"/>
        <v>4</v>
      </c>
    </row>
    <row r="2757" spans="1:22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17.329999999999998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U2757">
        <f t="shared" si="350"/>
        <v>4</v>
      </c>
      <c r="V2757">
        <f t="shared" si="351"/>
        <v>4</v>
      </c>
    </row>
    <row r="2758" spans="1:22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10.48</v>
      </c>
      <c r="P2758">
        <f t="shared" si="345"/>
        <v>31.76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41620.900474537033</v>
      </c>
      <c r="T2758" s="11">
        <f t="shared" si="349"/>
        <v>41650.900474537033</v>
      </c>
      <c r="U2758">
        <f t="shared" si="350"/>
        <v>4</v>
      </c>
      <c r="V2758">
        <f t="shared" si="351"/>
        <v>4</v>
      </c>
    </row>
    <row r="2759" spans="1:22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0.67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U2759">
        <f t="shared" si="350"/>
        <v>2</v>
      </c>
      <c r="V2759">
        <f t="shared" si="351"/>
        <v>2</v>
      </c>
    </row>
    <row r="2760" spans="1:22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11.7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U2760">
        <f t="shared" si="350"/>
        <v>2</v>
      </c>
      <c r="V2760">
        <f t="shared" si="351"/>
        <v>2</v>
      </c>
    </row>
    <row r="2761" spans="1:22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10.5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U2761">
        <f t="shared" si="350"/>
        <v>6</v>
      </c>
      <c r="V2761">
        <f t="shared" si="351"/>
        <v>6</v>
      </c>
    </row>
    <row r="2762" spans="1:22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U2762">
        <f t="shared" si="350"/>
        <v>4</v>
      </c>
      <c r="V2762">
        <f t="shared" si="351"/>
        <v>4</v>
      </c>
    </row>
    <row r="2763" spans="1:22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0.72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U2763">
        <f t="shared" si="350"/>
        <v>4</v>
      </c>
      <c r="V2763">
        <f t="shared" si="351"/>
        <v>4</v>
      </c>
    </row>
    <row r="2764" spans="1:22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0.77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U2764">
        <f t="shared" si="350"/>
        <v>9</v>
      </c>
      <c r="V2764">
        <f t="shared" si="351"/>
        <v>9</v>
      </c>
    </row>
    <row r="2765" spans="1:22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0.23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U2765">
        <f t="shared" si="350"/>
        <v>6</v>
      </c>
      <c r="V2765">
        <f t="shared" si="351"/>
        <v>6</v>
      </c>
    </row>
    <row r="2766" spans="1:22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1.1299999999999999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U2766">
        <f t="shared" si="350"/>
        <v>4</v>
      </c>
      <c r="V2766">
        <f t="shared" si="351"/>
        <v>4</v>
      </c>
    </row>
    <row r="2767" spans="1:22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U2767">
        <f t="shared" si="350"/>
        <v>2</v>
      </c>
      <c r="V2767">
        <f t="shared" si="351"/>
        <v>2</v>
      </c>
    </row>
    <row r="2768" spans="1:22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40736.668032407411</v>
      </c>
      <c r="T2768" s="11">
        <f t="shared" si="349"/>
        <v>40766.668032407411</v>
      </c>
      <c r="U2768">
        <f t="shared" si="350"/>
        <v>4</v>
      </c>
      <c r="V2768">
        <f t="shared" si="351"/>
        <v>4</v>
      </c>
    </row>
    <row r="2769" spans="1:22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0.85</v>
      </c>
      <c r="P2769">
        <f t="shared" si="345"/>
        <v>11.33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U2769">
        <f t="shared" si="350"/>
        <v>9</v>
      </c>
      <c r="V2769">
        <f t="shared" si="351"/>
        <v>9</v>
      </c>
    </row>
    <row r="2770" spans="1:22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14.31</v>
      </c>
      <c r="P2770">
        <f t="shared" si="345"/>
        <v>29.47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U2770">
        <f t="shared" si="350"/>
        <v>4</v>
      </c>
      <c r="V2770">
        <f t="shared" si="351"/>
        <v>4</v>
      </c>
    </row>
    <row r="2771" spans="1:22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0.25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41745.826273148152</v>
      </c>
      <c r="T2771" s="11">
        <f t="shared" si="349"/>
        <v>41795.826273148152</v>
      </c>
      <c r="U2771">
        <f t="shared" si="350"/>
        <v>7</v>
      </c>
      <c r="V2771">
        <f t="shared" si="351"/>
        <v>7</v>
      </c>
    </row>
    <row r="2772" spans="1:22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10.41</v>
      </c>
      <c r="P2772">
        <f t="shared" si="345"/>
        <v>63.1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U2772">
        <f t="shared" si="350"/>
        <v>4</v>
      </c>
      <c r="V2772">
        <f t="shared" si="351"/>
        <v>4</v>
      </c>
    </row>
    <row r="2773" spans="1:22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U2773">
        <f t="shared" si="350"/>
        <v>7</v>
      </c>
      <c r="V2773">
        <f t="shared" si="351"/>
        <v>7</v>
      </c>
    </row>
    <row r="2774" spans="1:22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U2774">
        <f t="shared" si="350"/>
        <v>2</v>
      </c>
      <c r="V2774">
        <f t="shared" si="351"/>
        <v>2</v>
      </c>
    </row>
    <row r="2775" spans="1:22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0.19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U2775">
        <f t="shared" si="350"/>
        <v>1</v>
      </c>
      <c r="V2775">
        <f t="shared" si="351"/>
        <v>1</v>
      </c>
    </row>
    <row r="2776" spans="1:22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14.25</v>
      </c>
      <c r="P2776">
        <f t="shared" si="345"/>
        <v>43.85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U2776">
        <f t="shared" si="350"/>
        <v>4</v>
      </c>
      <c r="V2776">
        <f t="shared" si="351"/>
        <v>4</v>
      </c>
    </row>
    <row r="2777" spans="1:22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U2777">
        <f t="shared" si="350"/>
        <v>4</v>
      </c>
      <c r="V2777">
        <f t="shared" si="351"/>
        <v>4</v>
      </c>
    </row>
    <row r="2778" spans="1:22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7.88</v>
      </c>
      <c r="P2778">
        <f t="shared" si="345"/>
        <v>45.97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U2778">
        <f t="shared" si="350"/>
        <v>4</v>
      </c>
      <c r="V2778">
        <f t="shared" si="351"/>
        <v>4</v>
      </c>
    </row>
    <row r="2779" spans="1:22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0.33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U2779">
        <f t="shared" si="350"/>
        <v>4</v>
      </c>
      <c r="V2779">
        <f t="shared" si="351"/>
        <v>4</v>
      </c>
    </row>
    <row r="2780" spans="1:22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25.55</v>
      </c>
      <c r="P2780">
        <f t="shared" si="345"/>
        <v>93.67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U2780">
        <f t="shared" si="350"/>
        <v>4</v>
      </c>
      <c r="V2780">
        <f t="shared" si="351"/>
        <v>4</v>
      </c>
    </row>
    <row r="2781" spans="1:22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2.12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U2781">
        <f t="shared" si="350"/>
        <v>4</v>
      </c>
      <c r="V2781">
        <f t="shared" si="351"/>
        <v>4</v>
      </c>
    </row>
    <row r="2782" spans="1:22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U2782">
        <f t="shared" si="350"/>
        <v>4</v>
      </c>
      <c r="V2782">
        <f t="shared" si="351"/>
        <v>4</v>
      </c>
    </row>
    <row r="2783" spans="1:22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105.28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42018.94159722222</v>
      </c>
      <c r="T2783" s="11">
        <f t="shared" si="349"/>
        <v>42047.291666666672</v>
      </c>
      <c r="U2783">
        <f t="shared" si="350"/>
        <v>4</v>
      </c>
      <c r="V2783">
        <f t="shared" si="351"/>
        <v>4</v>
      </c>
    </row>
    <row r="2784" spans="1:22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66.67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42026.924976851849</v>
      </c>
      <c r="T2784" s="11">
        <f t="shared" si="349"/>
        <v>42052.207638888889</v>
      </c>
      <c r="U2784">
        <f t="shared" si="350"/>
        <v>4</v>
      </c>
      <c r="V2784">
        <f t="shared" si="351"/>
        <v>4</v>
      </c>
    </row>
    <row r="2785" spans="1:22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114.5</v>
      </c>
      <c r="P2785">
        <f t="shared" si="345"/>
        <v>18.77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42103.535254629634</v>
      </c>
      <c r="T2785" s="11">
        <f t="shared" si="349"/>
        <v>42117.535254629634</v>
      </c>
      <c r="U2785">
        <f t="shared" si="350"/>
        <v>2</v>
      </c>
      <c r="V2785">
        <f t="shared" si="351"/>
        <v>2</v>
      </c>
    </row>
    <row r="2786" spans="1:22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66.11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41920.787534722222</v>
      </c>
      <c r="T2786" s="11">
        <f t="shared" si="349"/>
        <v>41941.787534722222</v>
      </c>
      <c r="U2786">
        <f t="shared" si="350"/>
        <v>3</v>
      </c>
      <c r="V2786">
        <f t="shared" si="351"/>
        <v>3</v>
      </c>
    </row>
    <row r="2787" spans="1:22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104.68</v>
      </c>
      <c r="P2787">
        <f t="shared" si="345"/>
        <v>36.86</v>
      </c>
      <c r="Q2787" t="str">
        <f t="shared" si="346"/>
        <v>theater</v>
      </c>
      <c r="R2787" t="str">
        <f t="shared" si="347"/>
        <v>plays</v>
      </c>
      <c r="S2787" s="11">
        <f t="shared" si="348"/>
        <v>42558.189432870371</v>
      </c>
      <c r="T2787" s="11">
        <f t="shared" si="349"/>
        <v>42587.875</v>
      </c>
      <c r="U2787">
        <f t="shared" si="350"/>
        <v>4</v>
      </c>
      <c r="V2787">
        <f t="shared" si="351"/>
        <v>4</v>
      </c>
    </row>
    <row r="2788" spans="1:22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117.84</v>
      </c>
      <c r="P2788">
        <f t="shared" si="345"/>
        <v>39.81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41815.569212962961</v>
      </c>
      <c r="T2788" s="11">
        <f t="shared" si="349"/>
        <v>41829.569212962961</v>
      </c>
      <c r="U2788">
        <f t="shared" si="350"/>
        <v>2</v>
      </c>
      <c r="V2788">
        <f t="shared" si="351"/>
        <v>2</v>
      </c>
    </row>
    <row r="2789" spans="1:22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119.7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41808.198518518519</v>
      </c>
      <c r="T2789" s="11">
        <f t="shared" si="349"/>
        <v>41838.198518518519</v>
      </c>
      <c r="U2789">
        <f t="shared" si="350"/>
        <v>4</v>
      </c>
      <c r="V2789">
        <f t="shared" si="351"/>
        <v>4</v>
      </c>
    </row>
    <row r="2790" spans="1:22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102.5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42550.701886574076</v>
      </c>
      <c r="T2790" s="11">
        <f t="shared" si="349"/>
        <v>42580.701886574076</v>
      </c>
      <c r="U2790">
        <f t="shared" si="350"/>
        <v>4</v>
      </c>
      <c r="V2790">
        <f t="shared" si="351"/>
        <v>4</v>
      </c>
    </row>
    <row r="2791" spans="1:22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101.17</v>
      </c>
      <c r="P2791">
        <f t="shared" si="345"/>
        <v>126.46</v>
      </c>
      <c r="Q2791" t="str">
        <f t="shared" si="346"/>
        <v>theater</v>
      </c>
      <c r="R2791" t="str">
        <f t="shared" si="347"/>
        <v>plays</v>
      </c>
      <c r="S2791" s="11">
        <f t="shared" si="348"/>
        <v>42056.013124999998</v>
      </c>
      <c r="T2791" s="11">
        <f t="shared" si="349"/>
        <v>42075.166666666672</v>
      </c>
      <c r="U2791">
        <f t="shared" si="350"/>
        <v>3</v>
      </c>
      <c r="V2791">
        <f t="shared" si="351"/>
        <v>3</v>
      </c>
    </row>
    <row r="2792" spans="1:22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105.33</v>
      </c>
      <c r="P2792">
        <f t="shared" si="345"/>
        <v>47.88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42016.938692129625</v>
      </c>
      <c r="T2792" s="11">
        <f t="shared" si="349"/>
        <v>42046.938692129625</v>
      </c>
      <c r="U2792">
        <f t="shared" si="350"/>
        <v>4</v>
      </c>
      <c r="V2792">
        <f t="shared" si="351"/>
        <v>4</v>
      </c>
    </row>
    <row r="2793" spans="1:22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102.5</v>
      </c>
      <c r="P2793">
        <f t="shared" si="345"/>
        <v>73.209999999999994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42591.899988425925</v>
      </c>
      <c r="T2793" s="11">
        <f t="shared" si="349"/>
        <v>42622.166666666672</v>
      </c>
      <c r="U2793">
        <f t="shared" si="350"/>
        <v>4</v>
      </c>
      <c r="V2793">
        <f t="shared" si="351"/>
        <v>4</v>
      </c>
    </row>
    <row r="2794" spans="1:22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107.6</v>
      </c>
      <c r="P2794">
        <f t="shared" si="345"/>
        <v>89.67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U2794">
        <f t="shared" si="350"/>
        <v>6</v>
      </c>
      <c r="V2794">
        <f t="shared" si="351"/>
        <v>6</v>
      </c>
    </row>
    <row r="2795" spans="1:22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110.57</v>
      </c>
      <c r="P2795">
        <f t="shared" si="345"/>
        <v>151.46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42176.419039351851</v>
      </c>
      <c r="T2795" s="11">
        <f t="shared" si="349"/>
        <v>42206.419039351851</v>
      </c>
      <c r="U2795">
        <f t="shared" si="350"/>
        <v>4</v>
      </c>
      <c r="V2795">
        <f t="shared" si="351"/>
        <v>4</v>
      </c>
    </row>
    <row r="2796" spans="1:22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42416.691655092596</v>
      </c>
      <c r="T2796" s="11">
        <f t="shared" si="349"/>
        <v>42432.791666666672</v>
      </c>
      <c r="U2796">
        <f t="shared" si="350"/>
        <v>2</v>
      </c>
      <c r="V2796">
        <f t="shared" si="351"/>
        <v>2</v>
      </c>
    </row>
    <row r="2797" spans="1:22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104.29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41780.525937500002</v>
      </c>
      <c r="T2797" s="11">
        <f t="shared" si="349"/>
        <v>41796.958333333336</v>
      </c>
      <c r="U2797">
        <f t="shared" si="350"/>
        <v>2</v>
      </c>
      <c r="V2797">
        <f t="shared" si="351"/>
        <v>2</v>
      </c>
    </row>
    <row r="2798" spans="1:22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115.5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41795.528101851851</v>
      </c>
      <c r="T2798" s="11">
        <f t="shared" si="349"/>
        <v>41825.528101851851</v>
      </c>
      <c r="U2798">
        <f t="shared" si="350"/>
        <v>4</v>
      </c>
      <c r="V2798">
        <f t="shared" si="351"/>
        <v>4</v>
      </c>
    </row>
    <row r="2799" spans="1:22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102.65</v>
      </c>
      <c r="P2799">
        <f t="shared" si="345"/>
        <v>87.36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41798.94027777778</v>
      </c>
      <c r="T2799" s="11">
        <f t="shared" si="349"/>
        <v>41828.94027777778</v>
      </c>
      <c r="U2799">
        <f t="shared" si="350"/>
        <v>4</v>
      </c>
      <c r="V2799">
        <f t="shared" si="351"/>
        <v>4</v>
      </c>
    </row>
    <row r="2800" spans="1:22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101.4</v>
      </c>
      <c r="P2800">
        <f t="shared" si="345"/>
        <v>36.47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42201.675011574072</v>
      </c>
      <c r="T2800" s="11">
        <f t="shared" si="349"/>
        <v>42216.666666666672</v>
      </c>
      <c r="U2800">
        <f t="shared" si="350"/>
        <v>2</v>
      </c>
      <c r="V2800">
        <f t="shared" si="351"/>
        <v>2</v>
      </c>
    </row>
    <row r="2801" spans="1:22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116.63</v>
      </c>
      <c r="P2801">
        <f t="shared" si="345"/>
        <v>44.86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42507.264699074076</v>
      </c>
      <c r="T2801" s="11">
        <f t="shared" si="349"/>
        <v>42538.666666666672</v>
      </c>
      <c r="U2801">
        <f t="shared" si="350"/>
        <v>4</v>
      </c>
      <c r="V2801">
        <f t="shared" si="351"/>
        <v>4</v>
      </c>
    </row>
    <row r="2802" spans="1:22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42.9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41948.552847222221</v>
      </c>
      <c r="T2802" s="11">
        <f t="shared" si="349"/>
        <v>42008.552847222221</v>
      </c>
      <c r="U2802">
        <f t="shared" si="350"/>
        <v>9</v>
      </c>
      <c r="V2802">
        <f t="shared" si="351"/>
        <v>9</v>
      </c>
    </row>
    <row r="2803" spans="1:22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133.19999999999999</v>
      </c>
      <c r="P2803">
        <f t="shared" si="345"/>
        <v>51.23</v>
      </c>
      <c r="Q2803" t="str">
        <f t="shared" si="346"/>
        <v>theater</v>
      </c>
      <c r="R2803" t="str">
        <f t="shared" si="347"/>
        <v>plays</v>
      </c>
      <c r="S2803" s="11">
        <f t="shared" si="348"/>
        <v>41900.243159722224</v>
      </c>
      <c r="T2803" s="11">
        <f t="shared" si="349"/>
        <v>41922.458333333336</v>
      </c>
      <c r="U2803">
        <f t="shared" si="350"/>
        <v>3</v>
      </c>
      <c r="V2803">
        <f t="shared" si="351"/>
        <v>3</v>
      </c>
    </row>
    <row r="2804" spans="1:22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101.83</v>
      </c>
      <c r="P2804">
        <f t="shared" si="345"/>
        <v>33.94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42192.64707175926</v>
      </c>
      <c r="T2804" s="11">
        <f t="shared" si="349"/>
        <v>42222.64707175926</v>
      </c>
      <c r="U2804">
        <f t="shared" si="350"/>
        <v>4</v>
      </c>
      <c r="V2804">
        <f t="shared" si="351"/>
        <v>4</v>
      </c>
    </row>
    <row r="2805" spans="1:22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127.95</v>
      </c>
      <c r="P2805">
        <f t="shared" si="345"/>
        <v>90.74</v>
      </c>
      <c r="Q2805" t="str">
        <f t="shared" si="346"/>
        <v>theater</v>
      </c>
      <c r="R2805" t="str">
        <f t="shared" si="347"/>
        <v>plays</v>
      </c>
      <c r="S2805" s="11">
        <f t="shared" si="348"/>
        <v>42158.065694444449</v>
      </c>
      <c r="T2805" s="11">
        <f t="shared" si="349"/>
        <v>42201</v>
      </c>
      <c r="U2805">
        <f t="shared" si="350"/>
        <v>6</v>
      </c>
      <c r="V2805">
        <f t="shared" si="351"/>
        <v>6</v>
      </c>
    </row>
    <row r="2806" spans="1:22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41881.453587962962</v>
      </c>
      <c r="T2806" s="11">
        <f t="shared" si="349"/>
        <v>41911.453587962962</v>
      </c>
      <c r="U2806">
        <f t="shared" si="350"/>
        <v>4</v>
      </c>
      <c r="V2806">
        <f t="shared" si="351"/>
        <v>4</v>
      </c>
    </row>
    <row r="2807" spans="1:22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>
        <f t="shared" si="345"/>
        <v>24.44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42213.505474537036</v>
      </c>
      <c r="T2807" s="11">
        <f t="shared" si="349"/>
        <v>42238.505474537036</v>
      </c>
      <c r="U2807">
        <f t="shared" si="350"/>
        <v>4</v>
      </c>
      <c r="V2807">
        <f t="shared" si="351"/>
        <v>4</v>
      </c>
    </row>
    <row r="2808" spans="1:22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112.1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42185.267245370371</v>
      </c>
      <c r="T2808" s="11">
        <f t="shared" si="349"/>
        <v>42221.458333333328</v>
      </c>
      <c r="U2808">
        <f t="shared" si="350"/>
        <v>5</v>
      </c>
      <c r="V2808">
        <f t="shared" si="351"/>
        <v>5</v>
      </c>
    </row>
    <row r="2809" spans="1:22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67.739999999999995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42154.873124999998</v>
      </c>
      <c r="T2809" s="11">
        <f t="shared" si="349"/>
        <v>42184.873124999998</v>
      </c>
      <c r="U2809">
        <f t="shared" si="350"/>
        <v>4</v>
      </c>
      <c r="V2809">
        <f t="shared" si="351"/>
        <v>4</v>
      </c>
    </row>
    <row r="2810" spans="1:22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100.24</v>
      </c>
      <c r="P2810">
        <f t="shared" si="345"/>
        <v>65.38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42208.84646990741</v>
      </c>
      <c r="T2810" s="11">
        <f t="shared" si="349"/>
        <v>42238.84646990741</v>
      </c>
      <c r="U2810">
        <f t="shared" si="350"/>
        <v>4</v>
      </c>
      <c r="V2810">
        <f t="shared" si="351"/>
        <v>4</v>
      </c>
    </row>
    <row r="2811" spans="1:22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102.4</v>
      </c>
      <c r="P2811">
        <f t="shared" si="345"/>
        <v>121.9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42451.496817129635</v>
      </c>
      <c r="T2811" s="11">
        <f t="shared" si="349"/>
        <v>42459.610416666663</v>
      </c>
      <c r="U2811">
        <f t="shared" si="350"/>
        <v>1</v>
      </c>
      <c r="V2811">
        <f t="shared" si="351"/>
        <v>1</v>
      </c>
    </row>
    <row r="2812" spans="1:22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108.2</v>
      </c>
      <c r="P2812">
        <f t="shared" si="345"/>
        <v>47.46</v>
      </c>
      <c r="Q2812" t="str">
        <f t="shared" si="346"/>
        <v>theater</v>
      </c>
      <c r="R2812" t="str">
        <f t="shared" si="347"/>
        <v>plays</v>
      </c>
      <c r="S2812" s="11">
        <f t="shared" si="348"/>
        <v>41759.13962962963</v>
      </c>
      <c r="T2812" s="11">
        <f t="shared" si="349"/>
        <v>41791.165972222225</v>
      </c>
      <c r="U2812">
        <f t="shared" si="350"/>
        <v>5</v>
      </c>
      <c r="V2812">
        <f t="shared" si="351"/>
        <v>5</v>
      </c>
    </row>
    <row r="2813" spans="1:22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100.27</v>
      </c>
      <c r="P2813">
        <f t="shared" si="345"/>
        <v>92.84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42028.496562500004</v>
      </c>
      <c r="T2813" s="11">
        <f t="shared" si="349"/>
        <v>42058.496562500004</v>
      </c>
      <c r="U2813">
        <f t="shared" si="350"/>
        <v>4</v>
      </c>
      <c r="V2813">
        <f t="shared" si="351"/>
        <v>4</v>
      </c>
    </row>
    <row r="2814" spans="1:22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113.3</v>
      </c>
      <c r="P2814">
        <f t="shared" si="345"/>
        <v>68.25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42054.74418981481</v>
      </c>
      <c r="T2814" s="11">
        <f t="shared" si="349"/>
        <v>42100.166666666672</v>
      </c>
      <c r="U2814">
        <f t="shared" si="350"/>
        <v>6</v>
      </c>
      <c r="V2814">
        <f t="shared" si="351"/>
        <v>6</v>
      </c>
    </row>
    <row r="2815" spans="1:22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127.58</v>
      </c>
      <c r="P2815">
        <f t="shared" si="345"/>
        <v>37.21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42693.742604166662</v>
      </c>
      <c r="T2815" s="11">
        <f t="shared" si="349"/>
        <v>42718.742604166662</v>
      </c>
      <c r="U2815">
        <f t="shared" si="350"/>
        <v>4</v>
      </c>
      <c r="V2815">
        <f t="shared" si="351"/>
        <v>4</v>
      </c>
    </row>
    <row r="2816" spans="1:22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107.73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42103.399479166663</v>
      </c>
      <c r="T2816" s="11">
        <f t="shared" si="349"/>
        <v>42133.399479166663</v>
      </c>
      <c r="U2816">
        <f t="shared" si="350"/>
        <v>4</v>
      </c>
      <c r="V2816">
        <f t="shared" si="351"/>
        <v>4</v>
      </c>
    </row>
    <row r="2817" spans="1:22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43.21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42559.776724537034</v>
      </c>
      <c r="T2817" s="11">
        <f t="shared" si="349"/>
        <v>42589.776724537034</v>
      </c>
      <c r="U2817">
        <f t="shared" si="350"/>
        <v>4</v>
      </c>
      <c r="V2817">
        <f t="shared" si="351"/>
        <v>4</v>
      </c>
    </row>
    <row r="2818" spans="1:22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141.57</v>
      </c>
      <c r="P2818">
        <f t="shared" si="345"/>
        <v>25.13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42188.467499999999</v>
      </c>
      <c r="T2818" s="11">
        <f t="shared" si="349"/>
        <v>42218.666666666672</v>
      </c>
      <c r="U2818">
        <f t="shared" si="350"/>
        <v>4</v>
      </c>
      <c r="V2818">
        <f t="shared" si="351"/>
        <v>4</v>
      </c>
    </row>
    <row r="2819" spans="1:22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>ROUND(SUM((E2819/D2819)*100),2)</f>
        <v>130</v>
      </c>
      <c r="P2819">
        <f t="shared" ref="P2819:P2882" si="353">ROUND(AVERAGE(E2819/L2819),2)</f>
        <v>23.64</v>
      </c>
      <c r="Q2819" t="str">
        <f t="shared" ref="Q2819:Q2882" si="354">LEFT(N2819,SEARCH("/",N2819)-1)</f>
        <v>theater</v>
      </c>
      <c r="R2819" t="str">
        <f t="shared" ref="R2819:R2882" si="355">RIGHT(N2819,LEN(N2819)-SEARCH("/",N2819))</f>
        <v>plays</v>
      </c>
      <c r="S2819" s="11">
        <f t="shared" ref="S2819:S2882" si="356">(J2819/86400)+DATE(1970,1,1)</f>
        <v>42023.634976851856</v>
      </c>
      <c r="T2819" s="11">
        <f t="shared" ref="T2819:T2882" si="357">(I2819/86400)+DATE(1970,1,1)</f>
        <v>42063.634976851856</v>
      </c>
      <c r="U2819">
        <f t="shared" ref="U2819:U2882" si="358">ROUND(((T2819-S2819)/7),0)</f>
        <v>6</v>
      </c>
      <c r="V2819">
        <f t="shared" ref="V2819:V2882" si="359">U2819</f>
        <v>6</v>
      </c>
    </row>
    <row r="2820" spans="1:22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106.03</v>
      </c>
      <c r="P2820">
        <f t="shared" si="353"/>
        <v>103.95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42250.598217592589</v>
      </c>
      <c r="T2820" s="11">
        <f t="shared" si="357"/>
        <v>42270.598217592589</v>
      </c>
      <c r="U2820">
        <f t="shared" si="358"/>
        <v>3</v>
      </c>
      <c r="V2820">
        <f t="shared" si="359"/>
        <v>3</v>
      </c>
    </row>
    <row r="2821" spans="1:22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104.8</v>
      </c>
      <c r="P2821">
        <f t="shared" si="353"/>
        <v>50.38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42139.525567129633</v>
      </c>
      <c r="T2821" s="11">
        <f t="shared" si="357"/>
        <v>42169.525567129633</v>
      </c>
      <c r="U2821">
        <f t="shared" si="358"/>
        <v>4</v>
      </c>
      <c r="V2821">
        <f t="shared" si="359"/>
        <v>4</v>
      </c>
    </row>
    <row r="2822" spans="1:22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42401.610983796301</v>
      </c>
      <c r="T2822" s="11">
        <f t="shared" si="357"/>
        <v>42426</v>
      </c>
      <c r="U2822">
        <f t="shared" si="358"/>
        <v>3</v>
      </c>
      <c r="V2822">
        <f t="shared" si="359"/>
        <v>3</v>
      </c>
    </row>
    <row r="2823" spans="1:22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28.57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41875.922858796301</v>
      </c>
      <c r="T2823" s="11">
        <f t="shared" si="357"/>
        <v>41905.922858796301</v>
      </c>
      <c r="U2823">
        <f t="shared" si="358"/>
        <v>4</v>
      </c>
      <c r="V2823">
        <f t="shared" si="359"/>
        <v>4</v>
      </c>
    </row>
    <row r="2824" spans="1:22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63.83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42060.683935185181</v>
      </c>
      <c r="T2824" s="11">
        <f t="shared" si="357"/>
        <v>42090.642268518517</v>
      </c>
      <c r="U2824">
        <f t="shared" si="358"/>
        <v>4</v>
      </c>
      <c r="V2824">
        <f t="shared" si="359"/>
        <v>4</v>
      </c>
    </row>
    <row r="2825" spans="1:22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8.86</v>
      </c>
      <c r="Q2825" t="str">
        <f t="shared" si="354"/>
        <v>theater</v>
      </c>
      <c r="R2825" t="str">
        <f t="shared" si="355"/>
        <v>plays</v>
      </c>
      <c r="S2825" s="11">
        <f t="shared" si="356"/>
        <v>42067.011643518519</v>
      </c>
      <c r="T2825" s="11">
        <f t="shared" si="357"/>
        <v>42094.957638888889</v>
      </c>
      <c r="U2825">
        <f t="shared" si="358"/>
        <v>4</v>
      </c>
      <c r="V2825">
        <f t="shared" si="359"/>
        <v>4</v>
      </c>
    </row>
    <row r="2826" spans="1:22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116.92</v>
      </c>
      <c r="P2826">
        <f t="shared" si="353"/>
        <v>50.67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42136.270787037036</v>
      </c>
      <c r="T2826" s="11">
        <f t="shared" si="357"/>
        <v>42168.071527777778</v>
      </c>
      <c r="U2826">
        <f t="shared" si="358"/>
        <v>5</v>
      </c>
      <c r="V2826">
        <f t="shared" si="359"/>
        <v>5</v>
      </c>
    </row>
    <row r="2827" spans="1:22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103.33</v>
      </c>
      <c r="P2827">
        <f t="shared" si="353"/>
        <v>60.78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42312.792662037042</v>
      </c>
      <c r="T2827" s="11">
        <f t="shared" si="357"/>
        <v>42342.792662037042</v>
      </c>
      <c r="U2827">
        <f t="shared" si="358"/>
        <v>4</v>
      </c>
      <c r="V2827">
        <f t="shared" si="359"/>
        <v>4</v>
      </c>
    </row>
    <row r="2828" spans="1:22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107.75</v>
      </c>
      <c r="P2828">
        <f t="shared" si="353"/>
        <v>113.42</v>
      </c>
      <c r="Q2828" t="str">
        <f t="shared" si="354"/>
        <v>theater</v>
      </c>
      <c r="R2828" t="str">
        <f t="shared" si="355"/>
        <v>plays</v>
      </c>
      <c r="S2828" s="11">
        <f t="shared" si="356"/>
        <v>42171.034861111111</v>
      </c>
      <c r="T2828" s="11">
        <f t="shared" si="357"/>
        <v>42195.291666666672</v>
      </c>
      <c r="U2828">
        <f t="shared" si="358"/>
        <v>3</v>
      </c>
      <c r="V2828">
        <f t="shared" si="359"/>
        <v>3</v>
      </c>
    </row>
    <row r="2829" spans="1:22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120.25</v>
      </c>
      <c r="P2829">
        <f t="shared" si="353"/>
        <v>104.57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42494.683634259258</v>
      </c>
      <c r="T2829" s="11">
        <f t="shared" si="357"/>
        <v>42524.6875</v>
      </c>
      <c r="U2829">
        <f t="shared" si="358"/>
        <v>4</v>
      </c>
      <c r="V2829">
        <f t="shared" si="359"/>
        <v>4</v>
      </c>
    </row>
    <row r="2830" spans="1:22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100.38</v>
      </c>
      <c r="P2830">
        <f t="shared" si="353"/>
        <v>98.31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42254.264687499999</v>
      </c>
      <c r="T2830" s="11">
        <f t="shared" si="357"/>
        <v>42279.958333333328</v>
      </c>
      <c r="U2830">
        <f t="shared" si="358"/>
        <v>4</v>
      </c>
      <c r="V2830">
        <f t="shared" si="359"/>
        <v>4</v>
      </c>
    </row>
    <row r="2831" spans="1:22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106.52</v>
      </c>
      <c r="P2831">
        <f t="shared" si="353"/>
        <v>35.04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42495.434236111112</v>
      </c>
      <c r="T2831" s="11">
        <f t="shared" si="357"/>
        <v>42523.434236111112</v>
      </c>
      <c r="U2831">
        <f t="shared" si="358"/>
        <v>4</v>
      </c>
      <c r="V2831">
        <f t="shared" si="359"/>
        <v>4</v>
      </c>
    </row>
    <row r="2832" spans="1:22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272.73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41758.839675925927</v>
      </c>
      <c r="T2832" s="11">
        <f t="shared" si="357"/>
        <v>41771.165972222225</v>
      </c>
      <c r="U2832">
        <f t="shared" si="358"/>
        <v>2</v>
      </c>
      <c r="V2832">
        <f t="shared" si="359"/>
        <v>2</v>
      </c>
    </row>
    <row r="2833" spans="1:22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110.67</v>
      </c>
      <c r="P2833">
        <f t="shared" si="353"/>
        <v>63.85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42171.824884259258</v>
      </c>
      <c r="T2833" s="11">
        <f t="shared" si="357"/>
        <v>42201.824884259258</v>
      </c>
      <c r="U2833">
        <f t="shared" si="358"/>
        <v>4</v>
      </c>
      <c r="V2833">
        <f t="shared" si="359"/>
        <v>4</v>
      </c>
    </row>
    <row r="2834" spans="1:22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114.72</v>
      </c>
      <c r="P2834">
        <f t="shared" si="353"/>
        <v>30.19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41938.709421296298</v>
      </c>
      <c r="T2834" s="11">
        <f t="shared" si="357"/>
        <v>41966.916666666672</v>
      </c>
      <c r="U2834">
        <f t="shared" si="358"/>
        <v>4</v>
      </c>
      <c r="V2834">
        <f t="shared" si="359"/>
        <v>4</v>
      </c>
    </row>
    <row r="2835" spans="1:22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108.26</v>
      </c>
      <c r="P2835">
        <f t="shared" si="353"/>
        <v>83.51</v>
      </c>
      <c r="Q2835" t="str">
        <f t="shared" si="354"/>
        <v>theater</v>
      </c>
      <c r="R2835" t="str">
        <f t="shared" si="355"/>
        <v>plays</v>
      </c>
      <c r="S2835" s="11">
        <f t="shared" si="356"/>
        <v>42268.127696759257</v>
      </c>
      <c r="T2835" s="11">
        <f t="shared" si="357"/>
        <v>42288.083333333328</v>
      </c>
      <c r="U2835">
        <f t="shared" si="358"/>
        <v>3</v>
      </c>
      <c r="V2835">
        <f t="shared" si="359"/>
        <v>3</v>
      </c>
    </row>
    <row r="2836" spans="1:22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64.760000000000005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42019.959837962961</v>
      </c>
      <c r="T2836" s="11">
        <f t="shared" si="357"/>
        <v>42034.959837962961</v>
      </c>
      <c r="U2836">
        <f t="shared" si="358"/>
        <v>2</v>
      </c>
      <c r="V2836">
        <f t="shared" si="359"/>
        <v>2</v>
      </c>
    </row>
    <row r="2837" spans="1:22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187.1</v>
      </c>
      <c r="P2837">
        <f t="shared" si="353"/>
        <v>20.12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42313.703900462962</v>
      </c>
      <c r="T2837" s="11">
        <f t="shared" si="357"/>
        <v>42343</v>
      </c>
      <c r="U2837">
        <f t="shared" si="358"/>
        <v>4</v>
      </c>
      <c r="V2837">
        <f t="shared" si="359"/>
        <v>4</v>
      </c>
    </row>
    <row r="2838" spans="1:22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107.78</v>
      </c>
      <c r="P2838">
        <f t="shared" si="353"/>
        <v>44.09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42746.261782407411</v>
      </c>
      <c r="T2838" s="11">
        <f t="shared" si="357"/>
        <v>42784.207638888889</v>
      </c>
      <c r="U2838">
        <f t="shared" si="358"/>
        <v>5</v>
      </c>
      <c r="V2838">
        <f t="shared" si="359"/>
        <v>5</v>
      </c>
    </row>
    <row r="2839" spans="1:22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40.479999999999997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42307.908379629633</v>
      </c>
      <c r="T2839" s="11">
        <f t="shared" si="357"/>
        <v>42347.950046296297</v>
      </c>
      <c r="U2839">
        <f t="shared" si="358"/>
        <v>6</v>
      </c>
      <c r="V2839">
        <f t="shared" si="359"/>
        <v>6</v>
      </c>
    </row>
    <row r="2840" spans="1:22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120.25</v>
      </c>
      <c r="P2840">
        <f t="shared" si="353"/>
        <v>44.54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41842.607592592591</v>
      </c>
      <c r="T2840" s="11">
        <f t="shared" si="357"/>
        <v>41864.916666666664</v>
      </c>
      <c r="U2840">
        <f t="shared" si="358"/>
        <v>3</v>
      </c>
      <c r="V2840">
        <f t="shared" si="359"/>
        <v>3</v>
      </c>
    </row>
    <row r="2841" spans="1:22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111.43</v>
      </c>
      <c r="P2841">
        <f t="shared" si="353"/>
        <v>125.81</v>
      </c>
      <c r="Q2841" t="str">
        <f t="shared" si="354"/>
        <v>theater</v>
      </c>
      <c r="R2841" t="str">
        <f t="shared" si="355"/>
        <v>plays</v>
      </c>
      <c r="S2841" s="11">
        <f t="shared" si="356"/>
        <v>41853.240208333329</v>
      </c>
      <c r="T2841" s="11">
        <f t="shared" si="357"/>
        <v>41876.207638888889</v>
      </c>
      <c r="U2841">
        <f t="shared" si="358"/>
        <v>3</v>
      </c>
      <c r="V2841">
        <f t="shared" si="359"/>
        <v>3</v>
      </c>
    </row>
    <row r="2842" spans="1:22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19.7</v>
      </c>
      <c r="Q2842" t="str">
        <f t="shared" si="354"/>
        <v>theater</v>
      </c>
      <c r="R2842" t="str">
        <f t="shared" si="355"/>
        <v>plays</v>
      </c>
      <c r="S2842" s="11">
        <f t="shared" si="356"/>
        <v>42060.035636574074</v>
      </c>
      <c r="T2842" s="11">
        <f t="shared" si="357"/>
        <v>42081.708333333328</v>
      </c>
      <c r="U2842">
        <f t="shared" si="358"/>
        <v>3</v>
      </c>
      <c r="V2842">
        <f t="shared" si="359"/>
        <v>3</v>
      </c>
    </row>
    <row r="2843" spans="1:22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42291.739548611113</v>
      </c>
      <c r="T2843" s="11">
        <f t="shared" si="357"/>
        <v>42351.781215277777</v>
      </c>
      <c r="U2843">
        <f t="shared" si="358"/>
        <v>9</v>
      </c>
      <c r="V2843">
        <f t="shared" si="359"/>
        <v>9</v>
      </c>
    </row>
    <row r="2844" spans="1:22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41784.95248842593</v>
      </c>
      <c r="T2844" s="11">
        <f t="shared" si="357"/>
        <v>41811.458333333336</v>
      </c>
      <c r="U2844">
        <f t="shared" si="358"/>
        <v>4</v>
      </c>
      <c r="V2844">
        <f t="shared" si="359"/>
        <v>4</v>
      </c>
    </row>
    <row r="2845" spans="1:22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U2845">
        <f t="shared" si="358"/>
        <v>6</v>
      </c>
      <c r="V2845">
        <f t="shared" si="359"/>
        <v>6</v>
      </c>
    </row>
    <row r="2846" spans="1:22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5.45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U2846">
        <f t="shared" si="358"/>
        <v>4</v>
      </c>
      <c r="V2846">
        <f t="shared" si="359"/>
        <v>4</v>
      </c>
    </row>
    <row r="2847" spans="1:22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31.55</v>
      </c>
      <c r="P2847">
        <f t="shared" si="353"/>
        <v>60.67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U2847">
        <f t="shared" si="358"/>
        <v>9</v>
      </c>
      <c r="V2847">
        <f t="shared" si="359"/>
        <v>9</v>
      </c>
    </row>
    <row r="2848" spans="1:22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U2848">
        <f t="shared" si="358"/>
        <v>6</v>
      </c>
      <c r="V2848">
        <f t="shared" si="359"/>
        <v>6</v>
      </c>
    </row>
    <row r="2849" spans="1:22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U2849">
        <f t="shared" si="358"/>
        <v>9</v>
      </c>
      <c r="V2849">
        <f t="shared" si="359"/>
        <v>9</v>
      </c>
    </row>
    <row r="2850" spans="1:22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0.2</v>
      </c>
      <c r="P2850">
        <f t="shared" si="353"/>
        <v>23.33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U2850">
        <f t="shared" si="358"/>
        <v>4</v>
      </c>
      <c r="V2850">
        <f t="shared" si="359"/>
        <v>4</v>
      </c>
    </row>
    <row r="2851" spans="1:22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U2851">
        <f t="shared" si="358"/>
        <v>4</v>
      </c>
      <c r="V2851">
        <f t="shared" si="359"/>
        <v>4</v>
      </c>
    </row>
    <row r="2852" spans="1:22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3.89</v>
      </c>
      <c r="P2852">
        <f t="shared" si="353"/>
        <v>23.92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U2852">
        <f t="shared" si="358"/>
        <v>4</v>
      </c>
      <c r="V2852">
        <f t="shared" si="359"/>
        <v>4</v>
      </c>
    </row>
    <row r="2853" spans="1:22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U2853">
        <f t="shared" si="358"/>
        <v>1</v>
      </c>
      <c r="V2853">
        <f t="shared" si="359"/>
        <v>1</v>
      </c>
    </row>
    <row r="2854" spans="1:22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1.9</v>
      </c>
      <c r="P2854">
        <f t="shared" si="353"/>
        <v>15.83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U2854">
        <f t="shared" si="358"/>
        <v>4</v>
      </c>
      <c r="V2854">
        <f t="shared" si="359"/>
        <v>4</v>
      </c>
    </row>
    <row r="2855" spans="1:22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U2855">
        <f t="shared" si="358"/>
        <v>9</v>
      </c>
      <c r="V2855">
        <f t="shared" si="359"/>
        <v>9</v>
      </c>
    </row>
    <row r="2856" spans="1:22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41.7</v>
      </c>
      <c r="P2856">
        <f t="shared" si="353"/>
        <v>29.79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U2856">
        <f t="shared" si="358"/>
        <v>3</v>
      </c>
      <c r="V2856">
        <f t="shared" si="359"/>
        <v>3</v>
      </c>
    </row>
    <row r="2857" spans="1:22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U2857">
        <f t="shared" si="358"/>
        <v>4</v>
      </c>
      <c r="V2857">
        <f t="shared" si="359"/>
        <v>4</v>
      </c>
    </row>
    <row r="2858" spans="1:22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4.87</v>
      </c>
      <c r="P2858">
        <f t="shared" si="353"/>
        <v>24.33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U2858">
        <f t="shared" si="358"/>
        <v>9</v>
      </c>
      <c r="V2858">
        <f t="shared" si="359"/>
        <v>9</v>
      </c>
    </row>
    <row r="2859" spans="1:22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19.739999999999998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U2859">
        <f t="shared" si="358"/>
        <v>9</v>
      </c>
      <c r="V2859">
        <f t="shared" si="359"/>
        <v>9</v>
      </c>
    </row>
    <row r="2860" spans="1:22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U2860">
        <f t="shared" si="358"/>
        <v>3</v>
      </c>
      <c r="V2860">
        <f t="shared" si="359"/>
        <v>3</v>
      </c>
    </row>
    <row r="2861" spans="1:22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1.75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U2861">
        <f t="shared" si="358"/>
        <v>9</v>
      </c>
      <c r="V2861">
        <f t="shared" si="359"/>
        <v>9</v>
      </c>
    </row>
    <row r="2862" spans="1:22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6.65</v>
      </c>
      <c r="P2862">
        <f t="shared" si="353"/>
        <v>29.56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42480.80064814815</v>
      </c>
      <c r="T2862" s="11">
        <f t="shared" si="357"/>
        <v>42540.80064814815</v>
      </c>
      <c r="U2862">
        <f t="shared" si="358"/>
        <v>9</v>
      </c>
      <c r="V2862">
        <f t="shared" si="359"/>
        <v>9</v>
      </c>
    </row>
    <row r="2863" spans="1:22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26.67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U2863">
        <f t="shared" si="358"/>
        <v>2</v>
      </c>
      <c r="V2863">
        <f t="shared" si="359"/>
        <v>2</v>
      </c>
    </row>
    <row r="2864" spans="1:22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0.43</v>
      </c>
      <c r="P2864">
        <f t="shared" si="353"/>
        <v>18.329999999999998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U2864">
        <f t="shared" si="358"/>
        <v>4</v>
      </c>
      <c r="V2864">
        <f t="shared" si="359"/>
        <v>4</v>
      </c>
    </row>
    <row r="2865" spans="1:22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0.04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U2865">
        <f t="shared" si="358"/>
        <v>9</v>
      </c>
      <c r="V2865">
        <f t="shared" si="359"/>
        <v>9</v>
      </c>
    </row>
    <row r="2866" spans="1:22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1.6</v>
      </c>
      <c r="P2866">
        <f t="shared" si="353"/>
        <v>13.33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U2866">
        <f t="shared" si="358"/>
        <v>4</v>
      </c>
      <c r="V2866">
        <f t="shared" si="359"/>
        <v>4</v>
      </c>
    </row>
    <row r="2867" spans="1:22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U2867">
        <f t="shared" si="358"/>
        <v>9</v>
      </c>
      <c r="V2867">
        <f t="shared" si="359"/>
        <v>9</v>
      </c>
    </row>
    <row r="2868" spans="1:22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0.9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U2868">
        <f t="shared" si="358"/>
        <v>4</v>
      </c>
      <c r="V2868">
        <f t="shared" si="359"/>
        <v>4</v>
      </c>
    </row>
    <row r="2869" spans="1:22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20.16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U2869">
        <f t="shared" si="358"/>
        <v>3</v>
      </c>
      <c r="V2869">
        <f t="shared" si="359"/>
        <v>3</v>
      </c>
    </row>
    <row r="2870" spans="1:22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42.01</v>
      </c>
      <c r="P2870">
        <f t="shared" si="353"/>
        <v>105.03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U2870">
        <f t="shared" si="358"/>
        <v>4</v>
      </c>
      <c r="V2870">
        <f t="shared" si="359"/>
        <v>4</v>
      </c>
    </row>
    <row r="2871" spans="1:22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0.89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U2871">
        <f t="shared" si="358"/>
        <v>4</v>
      </c>
      <c r="V2871">
        <f t="shared" si="359"/>
        <v>4</v>
      </c>
    </row>
    <row r="2872" spans="1:22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83.33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U2872">
        <f t="shared" si="358"/>
        <v>4</v>
      </c>
      <c r="V2872">
        <f t="shared" si="359"/>
        <v>4</v>
      </c>
    </row>
    <row r="2873" spans="1:22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4.67</v>
      </c>
      <c r="P2873">
        <f t="shared" si="353"/>
        <v>35.92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U2873">
        <f t="shared" si="358"/>
        <v>3</v>
      </c>
      <c r="V2873">
        <f t="shared" si="359"/>
        <v>3</v>
      </c>
    </row>
    <row r="2874" spans="1:22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U2874">
        <f t="shared" si="358"/>
        <v>9</v>
      </c>
      <c r="V2874">
        <f t="shared" si="359"/>
        <v>9</v>
      </c>
    </row>
    <row r="2875" spans="1:22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38.119999999999997</v>
      </c>
      <c r="P2875">
        <f t="shared" si="353"/>
        <v>119.13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U2875">
        <f t="shared" si="358"/>
        <v>4</v>
      </c>
      <c r="V2875">
        <f t="shared" si="359"/>
        <v>4</v>
      </c>
    </row>
    <row r="2876" spans="1:22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5.42</v>
      </c>
      <c r="P2876">
        <f t="shared" si="353"/>
        <v>90.33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U2876">
        <f t="shared" si="358"/>
        <v>4</v>
      </c>
      <c r="V2876">
        <f t="shared" si="359"/>
        <v>4</v>
      </c>
    </row>
    <row r="2877" spans="1:22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0.04</v>
      </c>
      <c r="P2877">
        <f t="shared" si="353"/>
        <v>2.33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U2877">
        <f t="shared" si="358"/>
        <v>4</v>
      </c>
      <c r="V2877">
        <f t="shared" si="359"/>
        <v>4</v>
      </c>
    </row>
    <row r="2878" spans="1:22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U2878">
        <f t="shared" si="358"/>
        <v>4</v>
      </c>
      <c r="V2878">
        <f t="shared" si="359"/>
        <v>4</v>
      </c>
    </row>
    <row r="2879" spans="1:22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10.83</v>
      </c>
      <c r="P2879">
        <f t="shared" si="353"/>
        <v>108.33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42672.955138888894</v>
      </c>
      <c r="T2879" s="11">
        <f t="shared" si="357"/>
        <v>42704.708333333328</v>
      </c>
      <c r="U2879">
        <f t="shared" si="358"/>
        <v>5</v>
      </c>
      <c r="V2879">
        <f t="shared" si="359"/>
        <v>5</v>
      </c>
    </row>
    <row r="2880" spans="1:22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2.1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U2880">
        <f t="shared" si="358"/>
        <v>9</v>
      </c>
      <c r="V2880">
        <f t="shared" si="359"/>
        <v>9</v>
      </c>
    </row>
    <row r="2881" spans="1:22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0.26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U2881">
        <f t="shared" si="358"/>
        <v>4</v>
      </c>
      <c r="V2881">
        <f t="shared" si="359"/>
        <v>4</v>
      </c>
    </row>
    <row r="2882" spans="1:22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23.33</v>
      </c>
      <c r="P2882">
        <f t="shared" si="353"/>
        <v>96.55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42192.905694444446</v>
      </c>
      <c r="T2882" s="11">
        <f t="shared" si="357"/>
        <v>42236.711805555555</v>
      </c>
      <c r="U2882">
        <f t="shared" si="358"/>
        <v>6</v>
      </c>
      <c r="V2882">
        <f t="shared" si="359"/>
        <v>6</v>
      </c>
    </row>
    <row r="2883" spans="1:22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>ROUND(SUM((E2883/D2883)*100),2)</f>
        <v>0</v>
      </c>
      <c r="P2883" t="e">
        <f t="shared" ref="P2883:P2946" si="361">ROUND(AVERAGE(E2883/L2883),2)</f>
        <v>#DIV/0!</v>
      </c>
      <c r="Q2883" t="str">
        <f t="shared" ref="Q2883:Q2946" si="362">LEFT(N2883,SEARCH("/",N2883)-1)</f>
        <v>theater</v>
      </c>
      <c r="R2883" t="str">
        <f t="shared" ref="R2883:R2946" si="363">RIGHT(N2883,LEN(N2883)-SEARCH("/",N2883))</f>
        <v>plays</v>
      </c>
      <c r="S2883" s="11">
        <f t="shared" ref="S2883:S2946" si="364">(J2883/86400)+DATE(1970,1,1)</f>
        <v>41916.597638888888</v>
      </c>
      <c r="T2883" s="11">
        <f t="shared" ref="T2883:T2946" si="365">(I2883/86400)+DATE(1970,1,1)</f>
        <v>41976.639305555553</v>
      </c>
      <c r="U2883">
        <f t="shared" ref="U2883:U2946" si="366">ROUND(((T2883-S2883)/7),0)</f>
        <v>9</v>
      </c>
      <c r="V2883">
        <f t="shared" ref="V2883:V2946" si="367">U2883</f>
        <v>9</v>
      </c>
    </row>
    <row r="2884" spans="1:22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33.6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U2884">
        <f t="shared" si="366"/>
        <v>4</v>
      </c>
      <c r="V2884">
        <f t="shared" si="367"/>
        <v>4</v>
      </c>
    </row>
    <row r="2885" spans="1:22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19.079999999999998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U2885">
        <f t="shared" si="366"/>
        <v>5</v>
      </c>
      <c r="V2885">
        <f t="shared" si="367"/>
        <v>5</v>
      </c>
    </row>
    <row r="2886" spans="1:22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0.41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U2886">
        <f t="shared" si="366"/>
        <v>4</v>
      </c>
      <c r="V2886">
        <f t="shared" si="367"/>
        <v>4</v>
      </c>
    </row>
    <row r="2887" spans="1:22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32.5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U2887">
        <f t="shared" si="366"/>
        <v>4</v>
      </c>
      <c r="V2887">
        <f t="shared" si="367"/>
        <v>4</v>
      </c>
    </row>
    <row r="2888" spans="1:22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U2888">
        <f t="shared" si="366"/>
        <v>1</v>
      </c>
      <c r="V2888">
        <f t="shared" si="367"/>
        <v>1</v>
      </c>
    </row>
    <row r="2889" spans="1:22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0.17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U2889">
        <f t="shared" si="366"/>
        <v>4</v>
      </c>
      <c r="V2889">
        <f t="shared" si="367"/>
        <v>4</v>
      </c>
    </row>
    <row r="2890" spans="1:22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U2890">
        <f t="shared" si="366"/>
        <v>1</v>
      </c>
      <c r="V2890">
        <f t="shared" si="367"/>
        <v>1</v>
      </c>
    </row>
    <row r="2891" spans="1:22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38.07</v>
      </c>
      <c r="P2891">
        <f t="shared" si="361"/>
        <v>81.569999999999993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U2891">
        <f t="shared" si="366"/>
        <v>4</v>
      </c>
      <c r="V2891">
        <f t="shared" si="367"/>
        <v>4</v>
      </c>
    </row>
    <row r="2892" spans="1:22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1.05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U2892">
        <f t="shared" si="366"/>
        <v>4</v>
      </c>
      <c r="V2892">
        <f t="shared" si="367"/>
        <v>4</v>
      </c>
    </row>
    <row r="2893" spans="1:22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2.73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U2893">
        <f t="shared" si="366"/>
        <v>9</v>
      </c>
      <c r="V2893">
        <f t="shared" si="367"/>
        <v>9</v>
      </c>
    </row>
    <row r="2894" spans="1:22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9.09</v>
      </c>
      <c r="P2894">
        <f t="shared" si="361"/>
        <v>29.41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U2894">
        <f t="shared" si="366"/>
        <v>1</v>
      </c>
      <c r="V2894">
        <f t="shared" si="367"/>
        <v>1</v>
      </c>
    </row>
    <row r="2895" spans="1:22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0.5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U2895">
        <f t="shared" si="366"/>
        <v>8</v>
      </c>
      <c r="V2895">
        <f t="shared" si="367"/>
        <v>8</v>
      </c>
    </row>
    <row r="2896" spans="1:22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U2896">
        <f t="shared" si="366"/>
        <v>9</v>
      </c>
      <c r="V2896">
        <f t="shared" si="367"/>
        <v>9</v>
      </c>
    </row>
    <row r="2897" spans="1:22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4.5999999999999996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U2897">
        <f t="shared" si="366"/>
        <v>0</v>
      </c>
      <c r="V2897">
        <f t="shared" si="367"/>
        <v>0</v>
      </c>
    </row>
    <row r="2898" spans="1:22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20.83</v>
      </c>
      <c r="P2898">
        <f t="shared" si="361"/>
        <v>52.08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U2898">
        <f t="shared" si="366"/>
        <v>2</v>
      </c>
      <c r="V2898">
        <f t="shared" si="367"/>
        <v>2</v>
      </c>
    </row>
    <row r="2899" spans="1:22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4.58</v>
      </c>
      <c r="P2899">
        <f t="shared" si="361"/>
        <v>183.33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U2899">
        <f t="shared" si="366"/>
        <v>4</v>
      </c>
      <c r="V2899">
        <f t="shared" si="367"/>
        <v>4</v>
      </c>
    </row>
    <row r="2900" spans="1:22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4.21</v>
      </c>
      <c r="P2900">
        <f t="shared" si="361"/>
        <v>26.33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U2900">
        <f t="shared" si="366"/>
        <v>4</v>
      </c>
      <c r="V2900">
        <f t="shared" si="367"/>
        <v>4</v>
      </c>
    </row>
    <row r="2901" spans="1:22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U2901">
        <f t="shared" si="366"/>
        <v>9</v>
      </c>
      <c r="V2901">
        <f t="shared" si="367"/>
        <v>9</v>
      </c>
    </row>
    <row r="2902" spans="1:22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61.91</v>
      </c>
      <c r="P2902">
        <f t="shared" si="361"/>
        <v>486.43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U2902">
        <f t="shared" si="366"/>
        <v>4</v>
      </c>
      <c r="V2902">
        <f t="shared" si="367"/>
        <v>4</v>
      </c>
    </row>
    <row r="2903" spans="1:22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0.8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U2903">
        <f t="shared" si="366"/>
        <v>9</v>
      </c>
      <c r="V2903">
        <f t="shared" si="367"/>
        <v>9</v>
      </c>
    </row>
    <row r="2904" spans="1:22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0.02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U2904">
        <f t="shared" si="366"/>
        <v>4</v>
      </c>
      <c r="V2904">
        <f t="shared" si="367"/>
        <v>4</v>
      </c>
    </row>
    <row r="2905" spans="1:22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0.78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U2905">
        <f t="shared" si="366"/>
        <v>9</v>
      </c>
      <c r="V2905">
        <f t="shared" si="367"/>
        <v>9</v>
      </c>
    </row>
    <row r="2906" spans="1:22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U2906">
        <f t="shared" si="366"/>
        <v>2</v>
      </c>
      <c r="V2906">
        <f t="shared" si="367"/>
        <v>2</v>
      </c>
    </row>
    <row r="2907" spans="1:22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17.77</v>
      </c>
      <c r="P2907">
        <f t="shared" si="361"/>
        <v>36.590000000000003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U2907">
        <f t="shared" si="366"/>
        <v>2</v>
      </c>
      <c r="V2907">
        <f t="shared" si="367"/>
        <v>2</v>
      </c>
    </row>
    <row r="2908" spans="1:22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9.42</v>
      </c>
      <c r="P2908">
        <f t="shared" si="361"/>
        <v>80.709999999999994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U2908">
        <f t="shared" si="366"/>
        <v>2</v>
      </c>
      <c r="V2908">
        <f t="shared" si="367"/>
        <v>2</v>
      </c>
    </row>
    <row r="2909" spans="1:22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0.08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42444.877743055556</v>
      </c>
      <c r="T2909" s="11">
        <f t="shared" si="365"/>
        <v>42504.877743055556</v>
      </c>
      <c r="U2909">
        <f t="shared" si="366"/>
        <v>9</v>
      </c>
      <c r="V2909">
        <f t="shared" si="367"/>
        <v>9</v>
      </c>
    </row>
    <row r="2910" spans="1:22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2.75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42499.73170138889</v>
      </c>
      <c r="T2910" s="11">
        <f t="shared" si="365"/>
        <v>42529.73170138889</v>
      </c>
      <c r="U2910">
        <f t="shared" si="366"/>
        <v>4</v>
      </c>
      <c r="V2910">
        <f t="shared" si="367"/>
        <v>4</v>
      </c>
    </row>
    <row r="2911" spans="1:22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0.01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U2911">
        <f t="shared" si="366"/>
        <v>6</v>
      </c>
      <c r="V2911">
        <f t="shared" si="367"/>
        <v>6</v>
      </c>
    </row>
    <row r="2912" spans="1:22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0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U2912">
        <f t="shared" si="366"/>
        <v>9</v>
      </c>
      <c r="V2912">
        <f t="shared" si="367"/>
        <v>9</v>
      </c>
    </row>
    <row r="2913" spans="1:22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36.5</v>
      </c>
      <c r="P2913">
        <f t="shared" si="361"/>
        <v>46.93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U2913">
        <f t="shared" si="366"/>
        <v>6</v>
      </c>
      <c r="V2913">
        <f t="shared" si="367"/>
        <v>6</v>
      </c>
    </row>
    <row r="2914" spans="1:22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14.06</v>
      </c>
      <c r="P2914">
        <f t="shared" si="361"/>
        <v>78.08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U2914">
        <f t="shared" si="366"/>
        <v>4</v>
      </c>
      <c r="V2914">
        <f t="shared" si="367"/>
        <v>4</v>
      </c>
    </row>
    <row r="2915" spans="1:22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0.02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U2915">
        <f t="shared" si="366"/>
        <v>9</v>
      </c>
      <c r="V2915">
        <f t="shared" si="367"/>
        <v>9</v>
      </c>
    </row>
    <row r="2916" spans="1:22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0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U2916">
        <f t="shared" si="366"/>
        <v>9</v>
      </c>
      <c r="V2916">
        <f t="shared" si="367"/>
        <v>9</v>
      </c>
    </row>
    <row r="2917" spans="1:22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61.1</v>
      </c>
      <c r="P2917">
        <f t="shared" si="361"/>
        <v>203.67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U2917">
        <f t="shared" si="366"/>
        <v>4</v>
      </c>
      <c r="V2917">
        <f t="shared" si="367"/>
        <v>4</v>
      </c>
    </row>
    <row r="2918" spans="1:22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7.84</v>
      </c>
      <c r="P2918">
        <f t="shared" si="361"/>
        <v>20.71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U2918">
        <f t="shared" si="366"/>
        <v>3</v>
      </c>
      <c r="V2918">
        <f t="shared" si="367"/>
        <v>3</v>
      </c>
    </row>
    <row r="2919" spans="1:22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21.85</v>
      </c>
      <c r="P2919">
        <f t="shared" si="361"/>
        <v>48.56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U2919">
        <f t="shared" si="366"/>
        <v>3</v>
      </c>
      <c r="V2919">
        <f t="shared" si="367"/>
        <v>3</v>
      </c>
    </row>
    <row r="2920" spans="1:22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27.24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U2920">
        <f t="shared" si="366"/>
        <v>4</v>
      </c>
      <c r="V2920">
        <f t="shared" si="367"/>
        <v>4</v>
      </c>
    </row>
    <row r="2921" spans="1:22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8.5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U2921">
        <f t="shared" si="366"/>
        <v>4</v>
      </c>
      <c r="V2921">
        <f t="shared" si="367"/>
        <v>4</v>
      </c>
    </row>
    <row r="2922" spans="1:22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26.84</v>
      </c>
      <c r="P2922">
        <f t="shared" si="361"/>
        <v>51.62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U2922">
        <f t="shared" si="366"/>
        <v>4</v>
      </c>
      <c r="V2922">
        <f t="shared" si="367"/>
        <v>4</v>
      </c>
    </row>
    <row r="2923" spans="1:22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41877.886620370373</v>
      </c>
      <c r="T2923" s="11">
        <f t="shared" si="365"/>
        <v>41907.886620370373</v>
      </c>
      <c r="U2923">
        <f t="shared" si="366"/>
        <v>4</v>
      </c>
      <c r="V2923">
        <f t="shared" si="367"/>
        <v>4</v>
      </c>
    </row>
    <row r="2924" spans="1:22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83.33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42097.874155092592</v>
      </c>
      <c r="T2924" s="11">
        <f t="shared" si="365"/>
        <v>42142.874155092592</v>
      </c>
      <c r="U2924">
        <f t="shared" si="366"/>
        <v>6</v>
      </c>
      <c r="V2924">
        <f t="shared" si="367"/>
        <v>6</v>
      </c>
    </row>
    <row r="2925" spans="1:22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42013.15253472222</v>
      </c>
      <c r="T2925" s="11">
        <f t="shared" si="365"/>
        <v>42028.125</v>
      </c>
      <c r="U2925">
        <f t="shared" si="366"/>
        <v>2</v>
      </c>
      <c r="V2925">
        <f t="shared" si="367"/>
        <v>2</v>
      </c>
    </row>
    <row r="2926" spans="1:22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103.2</v>
      </c>
      <c r="P2926">
        <f t="shared" si="361"/>
        <v>175.51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42103.556828703702</v>
      </c>
      <c r="T2926" s="11">
        <f t="shared" si="365"/>
        <v>42133.165972222225</v>
      </c>
      <c r="U2926">
        <f t="shared" si="366"/>
        <v>4</v>
      </c>
      <c r="V2926">
        <f t="shared" si="367"/>
        <v>4</v>
      </c>
    </row>
    <row r="2927" spans="1:22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102.45</v>
      </c>
      <c r="P2927">
        <f t="shared" si="361"/>
        <v>231.66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41863.584120370375</v>
      </c>
      <c r="T2927" s="11">
        <f t="shared" si="365"/>
        <v>41893.584120370375</v>
      </c>
      <c r="U2927">
        <f t="shared" si="366"/>
        <v>4</v>
      </c>
      <c r="V2927">
        <f t="shared" si="367"/>
        <v>4</v>
      </c>
    </row>
    <row r="2928" spans="1:22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42044.765960648147</v>
      </c>
      <c r="T2928" s="11">
        <f t="shared" si="365"/>
        <v>42058.765960648147</v>
      </c>
      <c r="U2928">
        <f t="shared" si="366"/>
        <v>2</v>
      </c>
      <c r="V2928">
        <f t="shared" si="367"/>
        <v>2</v>
      </c>
    </row>
    <row r="2929" spans="1:22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130.83000000000001</v>
      </c>
      <c r="P2929">
        <f t="shared" si="361"/>
        <v>112.14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41806.669317129628</v>
      </c>
      <c r="T2929" s="11">
        <f t="shared" si="365"/>
        <v>41835.208333333336</v>
      </c>
      <c r="U2929">
        <f t="shared" si="366"/>
        <v>4</v>
      </c>
      <c r="V2929">
        <f t="shared" si="367"/>
        <v>4</v>
      </c>
    </row>
    <row r="2930" spans="1:22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41.67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42403.998217592598</v>
      </c>
      <c r="T2930" s="11">
        <f t="shared" si="365"/>
        <v>42433.998217592598</v>
      </c>
      <c r="U2930">
        <f t="shared" si="366"/>
        <v>4</v>
      </c>
      <c r="V2930">
        <f t="shared" si="367"/>
        <v>4</v>
      </c>
    </row>
    <row r="2931" spans="1:22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102.07</v>
      </c>
      <c r="P2931">
        <f t="shared" si="361"/>
        <v>255.17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41754.564328703702</v>
      </c>
      <c r="T2931" s="11">
        <f t="shared" si="365"/>
        <v>41784.564328703702</v>
      </c>
      <c r="U2931">
        <f t="shared" si="366"/>
        <v>4</v>
      </c>
      <c r="V2931">
        <f t="shared" si="367"/>
        <v>4</v>
      </c>
    </row>
    <row r="2932" spans="1:22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100.92</v>
      </c>
      <c r="P2932">
        <f t="shared" si="361"/>
        <v>162.77000000000001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42101.584074074075</v>
      </c>
      <c r="T2932" s="11">
        <f t="shared" si="365"/>
        <v>42131.584074074075</v>
      </c>
      <c r="U2932">
        <f t="shared" si="366"/>
        <v>4</v>
      </c>
      <c r="V2932">
        <f t="shared" si="367"/>
        <v>4</v>
      </c>
    </row>
    <row r="2933" spans="1:22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88.33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41872.291238425925</v>
      </c>
      <c r="T2933" s="11">
        <f t="shared" si="365"/>
        <v>41897.255555555559</v>
      </c>
      <c r="U2933">
        <f t="shared" si="366"/>
        <v>4</v>
      </c>
      <c r="V2933">
        <f t="shared" si="367"/>
        <v>4</v>
      </c>
    </row>
    <row r="2934" spans="1:22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105.1</v>
      </c>
      <c r="P2934">
        <f t="shared" si="361"/>
        <v>85.74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42025.164780092593</v>
      </c>
      <c r="T2934" s="11">
        <f t="shared" si="365"/>
        <v>42056.458333333328</v>
      </c>
      <c r="U2934">
        <f t="shared" si="366"/>
        <v>4</v>
      </c>
      <c r="V2934">
        <f t="shared" si="367"/>
        <v>4</v>
      </c>
    </row>
    <row r="2935" spans="1:22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102.76</v>
      </c>
      <c r="P2935">
        <f t="shared" si="361"/>
        <v>47.57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42495.956631944442</v>
      </c>
      <c r="T2935" s="11">
        <f t="shared" si="365"/>
        <v>42525.956631944442</v>
      </c>
      <c r="U2935">
        <f t="shared" si="366"/>
        <v>4</v>
      </c>
      <c r="V2935">
        <f t="shared" si="367"/>
        <v>4</v>
      </c>
    </row>
    <row r="2936" spans="1:22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72.97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41775.636157407411</v>
      </c>
      <c r="T2936" s="11">
        <f t="shared" si="365"/>
        <v>41805.636157407411</v>
      </c>
      <c r="U2936">
        <f t="shared" si="366"/>
        <v>4</v>
      </c>
      <c r="V2936">
        <f t="shared" si="367"/>
        <v>4</v>
      </c>
    </row>
    <row r="2937" spans="1:22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100.89</v>
      </c>
      <c r="P2937">
        <f t="shared" si="361"/>
        <v>90.54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42553.583425925928</v>
      </c>
      <c r="T2937" s="11">
        <f t="shared" si="365"/>
        <v>42611.708333333328</v>
      </c>
      <c r="U2937">
        <f t="shared" si="366"/>
        <v>8</v>
      </c>
      <c r="V2937">
        <f t="shared" si="367"/>
        <v>8</v>
      </c>
    </row>
    <row r="2938" spans="1:22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37.65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41912.650729166664</v>
      </c>
      <c r="T2938" s="11">
        <f t="shared" si="365"/>
        <v>41925.207638888889</v>
      </c>
      <c r="U2938">
        <f t="shared" si="366"/>
        <v>2</v>
      </c>
      <c r="V2938">
        <f t="shared" si="367"/>
        <v>2</v>
      </c>
    </row>
    <row r="2939" spans="1:22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133.33000000000001</v>
      </c>
      <c r="P2939">
        <f t="shared" si="361"/>
        <v>36.36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41803.457326388889</v>
      </c>
      <c r="T2939" s="11">
        <f t="shared" si="365"/>
        <v>41833.457326388889</v>
      </c>
      <c r="U2939">
        <f t="shared" si="366"/>
        <v>4</v>
      </c>
      <c r="V2939">
        <f t="shared" si="367"/>
        <v>4</v>
      </c>
    </row>
    <row r="2940" spans="1:22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101.38</v>
      </c>
      <c r="P2940">
        <f t="shared" si="361"/>
        <v>126.72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42004.703865740739</v>
      </c>
      <c r="T2940" s="11">
        <f t="shared" si="365"/>
        <v>42034.703865740739</v>
      </c>
      <c r="U2940">
        <f t="shared" si="366"/>
        <v>4</v>
      </c>
      <c r="V2940">
        <f t="shared" si="367"/>
        <v>4</v>
      </c>
    </row>
    <row r="2941" spans="1:22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102.88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41845.809166666666</v>
      </c>
      <c r="T2941" s="11">
        <f t="shared" si="365"/>
        <v>41879.041666666664</v>
      </c>
      <c r="U2941">
        <f t="shared" si="366"/>
        <v>5</v>
      </c>
      <c r="V2941">
        <f t="shared" si="367"/>
        <v>5</v>
      </c>
    </row>
    <row r="2942" spans="1:22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107.24</v>
      </c>
      <c r="P2942">
        <f t="shared" si="361"/>
        <v>81.239999999999995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41982.773356481484</v>
      </c>
      <c r="T2942" s="11">
        <f t="shared" si="365"/>
        <v>42022.773356481484</v>
      </c>
      <c r="U2942">
        <f t="shared" si="366"/>
        <v>6</v>
      </c>
      <c r="V2942">
        <f t="shared" si="367"/>
        <v>6</v>
      </c>
    </row>
    <row r="2943" spans="1:22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0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U2943">
        <f t="shared" si="366"/>
        <v>4</v>
      </c>
      <c r="V2943">
        <f t="shared" si="367"/>
        <v>4</v>
      </c>
    </row>
    <row r="2944" spans="1:22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20.43</v>
      </c>
      <c r="P2944">
        <f t="shared" si="361"/>
        <v>202.23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U2944">
        <f t="shared" si="366"/>
        <v>3</v>
      </c>
      <c r="V2944">
        <f t="shared" si="367"/>
        <v>3</v>
      </c>
    </row>
    <row r="2945" spans="1:22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U2945">
        <f t="shared" si="366"/>
        <v>4</v>
      </c>
      <c r="V2945">
        <f t="shared" si="367"/>
        <v>4</v>
      </c>
    </row>
    <row r="2946" spans="1:22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42132.9143287037</v>
      </c>
      <c r="T2946" s="11">
        <f t="shared" si="365"/>
        <v>42162.9143287037</v>
      </c>
      <c r="U2946">
        <f t="shared" si="366"/>
        <v>4</v>
      </c>
      <c r="V2946">
        <f t="shared" si="367"/>
        <v>4</v>
      </c>
    </row>
    <row r="2947" spans="1:22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>ROUND(SUM((E2947/D2947)*100),2)</f>
        <v>0</v>
      </c>
      <c r="P2947" t="e">
        <f t="shared" ref="P2947:P3010" si="369">ROUND(AVERAGE(E2947/L2947),2)</f>
        <v>#DIV/0!</v>
      </c>
      <c r="Q2947" t="str">
        <f t="shared" ref="Q2947:Q3010" si="370">LEFT(N2947,SEARCH("/",N2947)-1)</f>
        <v>theater</v>
      </c>
      <c r="R2947" t="str">
        <f t="shared" ref="R2947:R3010" si="371">RIGHT(N2947,LEN(N2947)-SEARCH("/",N2947))</f>
        <v>spaces</v>
      </c>
      <c r="S2947" s="11">
        <f t="shared" ref="S2947:S3010" si="372">(J2947/86400)+DATE(1970,1,1)</f>
        <v>42118.139583333337</v>
      </c>
      <c r="T2947" s="11">
        <f t="shared" ref="T2947:T3010" si="373">(I2947/86400)+DATE(1970,1,1)</f>
        <v>42148.139583333337</v>
      </c>
      <c r="U2947">
        <f t="shared" ref="U2947:U3010" si="374">ROUND(((T2947-S2947)/7),0)</f>
        <v>4</v>
      </c>
      <c r="V2947">
        <f t="shared" ref="V2947:V3010" si="375">U2947</f>
        <v>4</v>
      </c>
    </row>
    <row r="2948" spans="1:22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0.1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U2948">
        <f t="shared" si="374"/>
        <v>4</v>
      </c>
      <c r="V2948">
        <f t="shared" si="375"/>
        <v>4</v>
      </c>
    </row>
    <row r="2949" spans="1:22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4.29</v>
      </c>
      <c r="P2949">
        <f t="shared" si="369"/>
        <v>82.46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</v>
      </c>
      <c r="U2949">
        <f t="shared" si="374"/>
        <v>7</v>
      </c>
      <c r="V2949">
        <f t="shared" si="375"/>
        <v>7</v>
      </c>
    </row>
    <row r="2950" spans="1:22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0</v>
      </c>
      <c r="P2950">
        <f t="shared" si="369"/>
        <v>2.67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U2950">
        <f t="shared" si="374"/>
        <v>9</v>
      </c>
      <c r="V2950">
        <f t="shared" si="375"/>
        <v>9</v>
      </c>
    </row>
    <row r="2951" spans="1:22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2.5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U2951">
        <f t="shared" si="374"/>
        <v>4</v>
      </c>
      <c r="V2951">
        <f t="shared" si="375"/>
        <v>4</v>
      </c>
    </row>
    <row r="2952" spans="1:22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U2952">
        <f t="shared" si="374"/>
        <v>4</v>
      </c>
      <c r="V2952">
        <f t="shared" si="375"/>
        <v>4</v>
      </c>
    </row>
    <row r="2953" spans="1:22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2.19</v>
      </c>
      <c r="P2953">
        <f t="shared" si="369"/>
        <v>18.899999999999999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U2953">
        <f t="shared" si="374"/>
        <v>6</v>
      </c>
      <c r="V2953">
        <f t="shared" si="375"/>
        <v>6</v>
      </c>
    </row>
    <row r="2954" spans="1:22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8.0299999999999994</v>
      </c>
      <c r="P2954">
        <f t="shared" si="369"/>
        <v>200.63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U2954">
        <f t="shared" si="374"/>
        <v>4</v>
      </c>
      <c r="V2954">
        <f t="shared" si="375"/>
        <v>4</v>
      </c>
    </row>
    <row r="2955" spans="1:22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0.15</v>
      </c>
      <c r="P2955">
        <f t="shared" si="369"/>
        <v>201.67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U2955">
        <f t="shared" si="374"/>
        <v>4</v>
      </c>
      <c r="V2955">
        <f t="shared" si="375"/>
        <v>4</v>
      </c>
    </row>
    <row r="2956" spans="1:22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42810.541701388887</v>
      </c>
      <c r="U2956">
        <f t="shared" si="374"/>
        <v>3</v>
      </c>
      <c r="V2956">
        <f t="shared" si="375"/>
        <v>3</v>
      </c>
    </row>
    <row r="2957" spans="1:22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59.58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U2957">
        <f t="shared" si="374"/>
        <v>4</v>
      </c>
      <c r="V2957">
        <f t="shared" si="375"/>
        <v>4</v>
      </c>
    </row>
    <row r="2958" spans="1:22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16.73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U2958">
        <f t="shared" si="374"/>
        <v>4</v>
      </c>
      <c r="V2958">
        <f t="shared" si="375"/>
        <v>4</v>
      </c>
    </row>
    <row r="2959" spans="1:22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1.87</v>
      </c>
      <c r="P2959">
        <f t="shared" si="369"/>
        <v>93.33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U2959">
        <f t="shared" si="374"/>
        <v>9</v>
      </c>
      <c r="V2959">
        <f t="shared" si="375"/>
        <v>9</v>
      </c>
    </row>
    <row r="2960" spans="1:22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U2960">
        <f t="shared" si="374"/>
        <v>9</v>
      </c>
      <c r="V2960">
        <f t="shared" si="375"/>
        <v>9</v>
      </c>
    </row>
    <row r="2961" spans="1:22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U2961">
        <f t="shared" si="374"/>
        <v>4</v>
      </c>
      <c r="V2961">
        <f t="shared" si="375"/>
        <v>4</v>
      </c>
    </row>
    <row r="2962" spans="1:22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U2962">
        <f t="shared" si="374"/>
        <v>4</v>
      </c>
      <c r="V2962">
        <f t="shared" si="375"/>
        <v>4</v>
      </c>
    </row>
    <row r="2963" spans="1:22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109.62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42061.212488425925</v>
      </c>
      <c r="T2963" s="11">
        <f t="shared" si="373"/>
        <v>42089.166666666672</v>
      </c>
      <c r="U2963">
        <f t="shared" si="374"/>
        <v>4</v>
      </c>
      <c r="V2963">
        <f t="shared" si="375"/>
        <v>4</v>
      </c>
    </row>
    <row r="2964" spans="1:22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121.8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42036.24428240741</v>
      </c>
      <c r="T2964" s="11">
        <f t="shared" si="373"/>
        <v>42064.290972222225</v>
      </c>
      <c r="U2964">
        <f t="shared" si="374"/>
        <v>4</v>
      </c>
      <c r="V2964">
        <f t="shared" si="375"/>
        <v>4</v>
      </c>
    </row>
    <row r="2965" spans="1:22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106.85</v>
      </c>
      <c r="P2965">
        <f t="shared" si="369"/>
        <v>109.03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42157.470185185186</v>
      </c>
      <c r="T2965" s="11">
        <f t="shared" si="373"/>
        <v>42187.470185185186</v>
      </c>
      <c r="U2965">
        <f t="shared" si="374"/>
        <v>4</v>
      </c>
      <c r="V2965">
        <f t="shared" si="375"/>
        <v>4</v>
      </c>
    </row>
    <row r="2966" spans="1:22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100.71</v>
      </c>
      <c r="P2966">
        <f t="shared" si="369"/>
        <v>25.69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41827.909942129627</v>
      </c>
      <c r="T2966" s="11">
        <f t="shared" si="373"/>
        <v>41857.897222222222</v>
      </c>
      <c r="U2966">
        <f t="shared" si="374"/>
        <v>4</v>
      </c>
      <c r="V2966">
        <f t="shared" si="375"/>
        <v>4</v>
      </c>
    </row>
    <row r="2967" spans="1:22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>
        <f t="shared" si="369"/>
        <v>41.92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42162.729548611111</v>
      </c>
      <c r="T2967" s="11">
        <f t="shared" si="373"/>
        <v>42192.729548611111</v>
      </c>
      <c r="U2967">
        <f t="shared" si="374"/>
        <v>4</v>
      </c>
      <c r="V2967">
        <f t="shared" si="375"/>
        <v>4</v>
      </c>
    </row>
    <row r="2968" spans="1:22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113.63</v>
      </c>
      <c r="P2968">
        <f t="shared" si="369"/>
        <v>88.77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42233.738564814819</v>
      </c>
      <c r="T2968" s="11">
        <f t="shared" si="373"/>
        <v>42263.738564814819</v>
      </c>
      <c r="U2968">
        <f t="shared" si="374"/>
        <v>4</v>
      </c>
      <c r="V2968">
        <f t="shared" si="375"/>
        <v>4</v>
      </c>
    </row>
    <row r="2969" spans="1:22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113.92</v>
      </c>
      <c r="P2969">
        <f t="shared" si="369"/>
        <v>80.23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42042.197824074072</v>
      </c>
      <c r="T2969" s="11">
        <f t="shared" si="373"/>
        <v>42072.156157407408</v>
      </c>
      <c r="U2969">
        <f t="shared" si="374"/>
        <v>4</v>
      </c>
      <c r="V2969">
        <f t="shared" si="375"/>
        <v>4</v>
      </c>
    </row>
    <row r="2970" spans="1:22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78.94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42585.523842592593</v>
      </c>
      <c r="T2970" s="11">
        <f t="shared" si="373"/>
        <v>42599.165972222225</v>
      </c>
      <c r="U2970">
        <f t="shared" si="374"/>
        <v>2</v>
      </c>
      <c r="V2970">
        <f t="shared" si="375"/>
        <v>2</v>
      </c>
    </row>
    <row r="2971" spans="1:22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162.5</v>
      </c>
      <c r="P2971">
        <f t="shared" si="369"/>
        <v>95.59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42097.786493055552</v>
      </c>
      <c r="T2971" s="11">
        <f t="shared" si="373"/>
        <v>42127.952083333337</v>
      </c>
      <c r="U2971">
        <f t="shared" si="374"/>
        <v>4</v>
      </c>
      <c r="V2971">
        <f t="shared" si="375"/>
        <v>4</v>
      </c>
    </row>
    <row r="2972" spans="1:22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69.89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41808.669571759259</v>
      </c>
      <c r="T2972" s="11">
        <f t="shared" si="373"/>
        <v>41838.669571759259</v>
      </c>
      <c r="U2972">
        <f t="shared" si="374"/>
        <v>4</v>
      </c>
      <c r="V2972">
        <f t="shared" si="375"/>
        <v>4</v>
      </c>
    </row>
    <row r="2973" spans="1:22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100.16</v>
      </c>
      <c r="P2973">
        <f t="shared" si="369"/>
        <v>74.53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41852.658310185187</v>
      </c>
      <c r="T2973" s="11">
        <f t="shared" si="373"/>
        <v>41882.658310185187</v>
      </c>
      <c r="U2973">
        <f t="shared" si="374"/>
        <v>4</v>
      </c>
      <c r="V2973">
        <f t="shared" si="375"/>
        <v>4</v>
      </c>
    </row>
    <row r="2974" spans="1:22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105.35</v>
      </c>
      <c r="P2974">
        <f t="shared" si="369"/>
        <v>123.94</v>
      </c>
      <c r="Q2974" t="str">
        <f t="shared" si="370"/>
        <v>theater</v>
      </c>
      <c r="R2974" t="str">
        <f t="shared" si="371"/>
        <v>plays</v>
      </c>
      <c r="S2974" s="11">
        <f t="shared" si="372"/>
        <v>42694.110185185185</v>
      </c>
      <c r="T2974" s="11">
        <f t="shared" si="373"/>
        <v>42709.041666666672</v>
      </c>
      <c r="U2974">
        <f t="shared" si="374"/>
        <v>2</v>
      </c>
      <c r="V2974">
        <f t="shared" si="375"/>
        <v>2</v>
      </c>
    </row>
    <row r="2975" spans="1:22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174.8</v>
      </c>
      <c r="P2975">
        <f t="shared" si="369"/>
        <v>264.85000000000002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42341.818379629629</v>
      </c>
      <c r="T2975" s="11">
        <f t="shared" si="373"/>
        <v>42370.166666666672</v>
      </c>
      <c r="U2975">
        <f t="shared" si="374"/>
        <v>4</v>
      </c>
      <c r="V2975">
        <f t="shared" si="375"/>
        <v>4</v>
      </c>
    </row>
    <row r="2976" spans="1:22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58.62</v>
      </c>
      <c r="Q2976" t="str">
        <f t="shared" si="370"/>
        <v>theater</v>
      </c>
      <c r="R2976" t="str">
        <f t="shared" si="371"/>
        <v>plays</v>
      </c>
      <c r="S2976" s="11">
        <f t="shared" si="372"/>
        <v>41880.061006944445</v>
      </c>
      <c r="T2976" s="11">
        <f t="shared" si="373"/>
        <v>41908.065972222219</v>
      </c>
      <c r="U2976">
        <f t="shared" si="374"/>
        <v>4</v>
      </c>
      <c r="V2976">
        <f t="shared" si="375"/>
        <v>4</v>
      </c>
    </row>
    <row r="2977" spans="1:22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100.13</v>
      </c>
      <c r="P2977">
        <f t="shared" si="369"/>
        <v>70.88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41941.683865740742</v>
      </c>
      <c r="T2977" s="11">
        <f t="shared" si="373"/>
        <v>41970.125</v>
      </c>
      <c r="U2977">
        <f t="shared" si="374"/>
        <v>4</v>
      </c>
      <c r="V2977">
        <f t="shared" si="375"/>
        <v>4</v>
      </c>
    </row>
    <row r="2978" spans="1:22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171.43</v>
      </c>
      <c r="P2978">
        <f t="shared" si="369"/>
        <v>8.57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42425.730671296296</v>
      </c>
      <c r="T2978" s="11">
        <f t="shared" si="373"/>
        <v>42442.5</v>
      </c>
      <c r="U2978">
        <f t="shared" si="374"/>
        <v>2</v>
      </c>
      <c r="V2978">
        <f t="shared" si="375"/>
        <v>2</v>
      </c>
    </row>
    <row r="2979" spans="1:22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113.57</v>
      </c>
      <c r="P2979">
        <f t="shared" si="369"/>
        <v>113.57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42026.88118055556</v>
      </c>
      <c r="T2979" s="11">
        <f t="shared" si="373"/>
        <v>42086.093055555553</v>
      </c>
      <c r="U2979">
        <f t="shared" si="374"/>
        <v>8</v>
      </c>
      <c r="V2979">
        <f t="shared" si="375"/>
        <v>8</v>
      </c>
    </row>
    <row r="2980" spans="1:22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129.47</v>
      </c>
      <c r="P2980">
        <f t="shared" si="369"/>
        <v>60.69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41922.640590277777</v>
      </c>
      <c r="T2980" s="11">
        <f t="shared" si="373"/>
        <v>41932.249305555553</v>
      </c>
      <c r="U2980">
        <f t="shared" si="374"/>
        <v>1</v>
      </c>
      <c r="V2980">
        <f t="shared" si="375"/>
        <v>1</v>
      </c>
    </row>
    <row r="2981" spans="1:22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101.4</v>
      </c>
      <c r="P2981">
        <f t="shared" si="369"/>
        <v>110.22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41993.824340277773</v>
      </c>
      <c r="T2981" s="11">
        <f t="shared" si="373"/>
        <v>42010.25</v>
      </c>
      <c r="U2981">
        <f t="shared" si="374"/>
        <v>2</v>
      </c>
      <c r="V2981">
        <f t="shared" si="375"/>
        <v>2</v>
      </c>
    </row>
    <row r="2982" spans="1:22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109.17</v>
      </c>
      <c r="P2982">
        <f t="shared" si="369"/>
        <v>136.46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42219.915856481486</v>
      </c>
      <c r="T2982" s="11">
        <f t="shared" si="373"/>
        <v>42240.083333333328</v>
      </c>
      <c r="U2982">
        <f t="shared" si="374"/>
        <v>3</v>
      </c>
      <c r="V2982">
        <f t="shared" si="375"/>
        <v>3</v>
      </c>
    </row>
    <row r="2983" spans="1:22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128.93</v>
      </c>
      <c r="P2983">
        <f t="shared" si="369"/>
        <v>53.16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42225.559675925921</v>
      </c>
      <c r="T2983" s="11">
        <f t="shared" si="373"/>
        <v>42270.559675925921</v>
      </c>
      <c r="U2983">
        <f t="shared" si="374"/>
        <v>6</v>
      </c>
      <c r="V2983">
        <f t="shared" si="375"/>
        <v>6</v>
      </c>
    </row>
    <row r="2984" spans="1:22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102.06</v>
      </c>
      <c r="P2984">
        <f t="shared" si="369"/>
        <v>86.49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42381.686840277776</v>
      </c>
      <c r="T2984" s="11">
        <f t="shared" si="373"/>
        <v>42411.686840277776</v>
      </c>
      <c r="U2984">
        <f t="shared" si="374"/>
        <v>4</v>
      </c>
      <c r="V2984">
        <f t="shared" si="375"/>
        <v>4</v>
      </c>
    </row>
    <row r="2985" spans="1:22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146.54</v>
      </c>
      <c r="P2985">
        <f t="shared" si="369"/>
        <v>155.24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41894.632361111115</v>
      </c>
      <c r="T2985" s="11">
        <f t="shared" si="373"/>
        <v>41954.674027777779</v>
      </c>
      <c r="U2985">
        <f t="shared" si="374"/>
        <v>9</v>
      </c>
      <c r="V2985">
        <f t="shared" si="375"/>
        <v>9</v>
      </c>
    </row>
    <row r="2986" spans="1:22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100.35</v>
      </c>
      <c r="P2986">
        <f t="shared" si="369"/>
        <v>115.08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42576.278715277775</v>
      </c>
      <c r="T2986" s="11">
        <f t="shared" si="373"/>
        <v>42606.278715277775</v>
      </c>
      <c r="U2986">
        <f t="shared" si="374"/>
        <v>4</v>
      </c>
      <c r="V2986">
        <f t="shared" si="375"/>
        <v>4</v>
      </c>
    </row>
    <row r="2987" spans="1:22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121.65</v>
      </c>
      <c r="P2987">
        <f t="shared" si="369"/>
        <v>109.59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42654.973703703705</v>
      </c>
      <c r="T2987" s="11">
        <f t="shared" si="373"/>
        <v>42674.166666666672</v>
      </c>
      <c r="U2987">
        <f t="shared" si="374"/>
        <v>3</v>
      </c>
      <c r="V2987">
        <f t="shared" si="375"/>
        <v>3</v>
      </c>
    </row>
    <row r="2988" spans="1:22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105.5</v>
      </c>
      <c r="P2988">
        <f t="shared" si="369"/>
        <v>45.21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42431.500069444446</v>
      </c>
      <c r="T2988" s="11">
        <f t="shared" si="373"/>
        <v>42491.458402777775</v>
      </c>
      <c r="U2988">
        <f t="shared" si="374"/>
        <v>9</v>
      </c>
      <c r="V2988">
        <f t="shared" si="375"/>
        <v>9</v>
      </c>
    </row>
    <row r="2989" spans="1:22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110.4</v>
      </c>
      <c r="P2989">
        <f t="shared" si="369"/>
        <v>104.15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42627.307303240741</v>
      </c>
      <c r="T2989" s="11">
        <f t="shared" si="373"/>
        <v>42656</v>
      </c>
      <c r="U2989">
        <f t="shared" si="374"/>
        <v>4</v>
      </c>
      <c r="V2989">
        <f t="shared" si="375"/>
        <v>4</v>
      </c>
    </row>
    <row r="2990" spans="1:22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35.71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42511.36204861111</v>
      </c>
      <c r="T2990" s="11">
        <f t="shared" si="373"/>
        <v>42541.36204861111</v>
      </c>
      <c r="U2990">
        <f t="shared" si="374"/>
        <v>4</v>
      </c>
      <c r="V2990">
        <f t="shared" si="375"/>
        <v>4</v>
      </c>
    </row>
    <row r="2991" spans="1:22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176.54</v>
      </c>
      <c r="P2991">
        <f t="shared" si="369"/>
        <v>97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42337.02039351852</v>
      </c>
      <c r="T2991" s="11">
        <f t="shared" si="373"/>
        <v>42359.207638888889</v>
      </c>
      <c r="U2991">
        <f t="shared" si="374"/>
        <v>3</v>
      </c>
      <c r="V2991">
        <f t="shared" si="375"/>
        <v>3</v>
      </c>
    </row>
    <row r="2992" spans="1:22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370.37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42341.57430555555</v>
      </c>
      <c r="T2992" s="11">
        <f t="shared" si="373"/>
        <v>42376.57430555555</v>
      </c>
      <c r="U2992">
        <f t="shared" si="374"/>
        <v>5</v>
      </c>
      <c r="V2992">
        <f t="shared" si="375"/>
        <v>5</v>
      </c>
    </row>
    <row r="2993" spans="1:22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103.29</v>
      </c>
      <c r="P2993">
        <f t="shared" si="369"/>
        <v>94.41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42740.837152777778</v>
      </c>
      <c r="T2993" s="11">
        <f t="shared" si="373"/>
        <v>42762.837152777778</v>
      </c>
      <c r="U2993">
        <f t="shared" si="374"/>
        <v>3</v>
      </c>
      <c r="V2993">
        <f t="shared" si="375"/>
        <v>3</v>
      </c>
    </row>
    <row r="2994" spans="1:22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104.5</v>
      </c>
      <c r="P2994">
        <f t="shared" si="369"/>
        <v>48.98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42622.767476851848</v>
      </c>
      <c r="T2994" s="11">
        <f t="shared" si="373"/>
        <v>42652.767476851848</v>
      </c>
      <c r="U2994">
        <f t="shared" si="374"/>
        <v>4</v>
      </c>
      <c r="V2994">
        <f t="shared" si="375"/>
        <v>4</v>
      </c>
    </row>
    <row r="2995" spans="1:22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100.3</v>
      </c>
      <c r="P2995">
        <f t="shared" si="369"/>
        <v>45.59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42390.838738425926</v>
      </c>
      <c r="T2995" s="11">
        <f t="shared" si="373"/>
        <v>42420.838738425926</v>
      </c>
      <c r="U2995">
        <f t="shared" si="374"/>
        <v>4</v>
      </c>
      <c r="V2995">
        <f t="shared" si="375"/>
        <v>4</v>
      </c>
    </row>
    <row r="2996" spans="1:22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457.75</v>
      </c>
      <c r="P2996">
        <f t="shared" si="369"/>
        <v>23.28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41885.478842592594</v>
      </c>
      <c r="T2996" s="11">
        <f t="shared" si="373"/>
        <v>41915.478842592594</v>
      </c>
      <c r="U2996">
        <f t="shared" si="374"/>
        <v>4</v>
      </c>
      <c r="V2996">
        <f t="shared" si="375"/>
        <v>4</v>
      </c>
    </row>
    <row r="2997" spans="1:22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104.96</v>
      </c>
      <c r="P2997">
        <f t="shared" si="369"/>
        <v>63.23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42724.665173611109</v>
      </c>
      <c r="T2997" s="11">
        <f t="shared" si="373"/>
        <v>42754.665173611109</v>
      </c>
      <c r="U2997">
        <f t="shared" si="374"/>
        <v>4</v>
      </c>
      <c r="V2997">
        <f t="shared" si="375"/>
        <v>4</v>
      </c>
    </row>
    <row r="2998" spans="1:22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171.94</v>
      </c>
      <c r="P2998">
        <f t="shared" si="369"/>
        <v>153.52000000000001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42090.912499999999</v>
      </c>
      <c r="T2998" s="11">
        <f t="shared" si="373"/>
        <v>42150.912499999999</v>
      </c>
      <c r="U2998">
        <f t="shared" si="374"/>
        <v>9</v>
      </c>
      <c r="V2998">
        <f t="shared" si="375"/>
        <v>9</v>
      </c>
    </row>
    <row r="2999" spans="1:22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103.73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42775.733715277776</v>
      </c>
      <c r="T2999" s="11">
        <f t="shared" si="373"/>
        <v>42793.207638888889</v>
      </c>
      <c r="U2999">
        <f t="shared" si="374"/>
        <v>2</v>
      </c>
      <c r="V2999">
        <f t="shared" si="375"/>
        <v>2</v>
      </c>
    </row>
    <row r="3000" spans="1:22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103.03</v>
      </c>
      <c r="P3000">
        <f t="shared" si="369"/>
        <v>118.97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41778.193622685183</v>
      </c>
      <c r="T3000" s="11">
        <f t="shared" si="373"/>
        <v>41806.184027777781</v>
      </c>
      <c r="U3000">
        <f t="shared" si="374"/>
        <v>4</v>
      </c>
      <c r="V3000">
        <f t="shared" si="375"/>
        <v>4</v>
      </c>
    </row>
    <row r="3001" spans="1:22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118.89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42780.740277777775</v>
      </c>
      <c r="T3001" s="11">
        <f t="shared" si="373"/>
        <v>42795.083333333328</v>
      </c>
      <c r="U3001">
        <f t="shared" si="374"/>
        <v>2</v>
      </c>
      <c r="V3001">
        <f t="shared" si="375"/>
        <v>2</v>
      </c>
    </row>
    <row r="3002" spans="1:22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42752.827199074076</v>
      </c>
      <c r="T3002" s="11">
        <f t="shared" si="373"/>
        <v>42766.75</v>
      </c>
      <c r="U3002">
        <f t="shared" si="374"/>
        <v>2</v>
      </c>
      <c r="V3002">
        <f t="shared" si="375"/>
        <v>2</v>
      </c>
    </row>
    <row r="3003" spans="1:22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318.7</v>
      </c>
      <c r="P3003">
        <f t="shared" si="369"/>
        <v>131.38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42534.895625000005</v>
      </c>
      <c r="T3003" s="11">
        <f t="shared" si="373"/>
        <v>42564.895625000005</v>
      </c>
      <c r="U3003">
        <f t="shared" si="374"/>
        <v>4</v>
      </c>
      <c r="V3003">
        <f t="shared" si="375"/>
        <v>4</v>
      </c>
    </row>
    <row r="3004" spans="1:22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108.51</v>
      </c>
      <c r="P3004">
        <f t="shared" si="369"/>
        <v>73.03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41239.83625</v>
      </c>
      <c r="T3004" s="11">
        <f t="shared" si="373"/>
        <v>41269.83625</v>
      </c>
      <c r="U3004">
        <f t="shared" si="374"/>
        <v>4</v>
      </c>
      <c r="V3004">
        <f t="shared" si="375"/>
        <v>4</v>
      </c>
    </row>
    <row r="3005" spans="1:22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101.17</v>
      </c>
      <c r="P3005">
        <f t="shared" si="369"/>
        <v>178.53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42398.849259259259</v>
      </c>
      <c r="T3005" s="11">
        <f t="shared" si="373"/>
        <v>42430.249305555553</v>
      </c>
      <c r="U3005">
        <f t="shared" si="374"/>
        <v>4</v>
      </c>
      <c r="V3005">
        <f t="shared" si="375"/>
        <v>4</v>
      </c>
    </row>
    <row r="3006" spans="1:22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112.82</v>
      </c>
      <c r="P3006">
        <f t="shared" si="369"/>
        <v>162.91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41928.881064814814</v>
      </c>
      <c r="T3006" s="11">
        <f t="shared" si="373"/>
        <v>41958.922731481478</v>
      </c>
      <c r="U3006">
        <f t="shared" si="374"/>
        <v>4</v>
      </c>
      <c r="V3006">
        <f t="shared" si="375"/>
        <v>4</v>
      </c>
    </row>
    <row r="3007" spans="1:22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120.5</v>
      </c>
      <c r="P3007">
        <f t="shared" si="369"/>
        <v>108.24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41888.674826388888</v>
      </c>
      <c r="T3007" s="11">
        <f t="shared" si="373"/>
        <v>41918.674826388888</v>
      </c>
      <c r="U3007">
        <f t="shared" si="374"/>
        <v>4</v>
      </c>
      <c r="V3007">
        <f t="shared" si="375"/>
        <v>4</v>
      </c>
    </row>
    <row r="3008" spans="1:22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107.75</v>
      </c>
      <c r="P3008">
        <f t="shared" si="369"/>
        <v>88.87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41957.756840277776</v>
      </c>
      <c r="T3008" s="11">
        <f t="shared" si="373"/>
        <v>41987.756840277776</v>
      </c>
      <c r="U3008">
        <f t="shared" si="374"/>
        <v>4</v>
      </c>
      <c r="V3008">
        <f t="shared" si="375"/>
        <v>4</v>
      </c>
    </row>
    <row r="3009" spans="1:22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42098.216238425928</v>
      </c>
      <c r="T3009" s="11">
        <f t="shared" si="373"/>
        <v>42119.216238425928</v>
      </c>
      <c r="U3009">
        <f t="shared" si="374"/>
        <v>3</v>
      </c>
      <c r="V3009">
        <f t="shared" si="375"/>
        <v>3</v>
      </c>
    </row>
    <row r="3010" spans="1:22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101.17</v>
      </c>
      <c r="P3010">
        <f t="shared" si="369"/>
        <v>116.73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42360.212025462963</v>
      </c>
      <c r="T3010" s="11">
        <f t="shared" si="373"/>
        <v>42390.212025462963</v>
      </c>
      <c r="U3010">
        <f t="shared" si="374"/>
        <v>4</v>
      </c>
      <c r="V3010">
        <f t="shared" si="375"/>
        <v>4</v>
      </c>
    </row>
    <row r="3011" spans="1:22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>ROUND(SUM((E3011/D3011)*100),2)</f>
        <v>119.76</v>
      </c>
      <c r="P3011">
        <f t="shared" ref="P3011:P3074" si="377">ROUND(AVERAGE(E3011/L3011),2)</f>
        <v>233.9</v>
      </c>
      <c r="Q3011" t="str">
        <f t="shared" ref="Q3011:Q3074" si="378">LEFT(N3011,SEARCH("/",N3011)-1)</f>
        <v>theater</v>
      </c>
      <c r="R3011" t="str">
        <f t="shared" ref="R3011:R3074" si="379">RIGHT(N3011,LEN(N3011)-SEARCH("/",N3011))</f>
        <v>spaces</v>
      </c>
      <c r="S3011" s="11">
        <f t="shared" ref="S3011:S3074" si="380">(J3011/86400)+DATE(1970,1,1)</f>
        <v>41939.569907407407</v>
      </c>
      <c r="T3011" s="11">
        <f t="shared" ref="T3011:T3074" si="381">(I3011/86400)+DATE(1970,1,1)</f>
        <v>41969.611574074079</v>
      </c>
      <c r="U3011">
        <f t="shared" ref="U3011:U3074" si="382">ROUND(((T3011-S3011)/7),0)</f>
        <v>4</v>
      </c>
      <c r="V3011">
        <f t="shared" ref="V3011:V3074" si="383">U3011</f>
        <v>4</v>
      </c>
    </row>
    <row r="3012" spans="1:22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41996.832395833335</v>
      </c>
      <c r="T3012" s="11">
        <f t="shared" si="381"/>
        <v>42056.832395833335</v>
      </c>
      <c r="U3012">
        <f t="shared" si="382"/>
        <v>9</v>
      </c>
      <c r="V3012">
        <f t="shared" si="383"/>
        <v>9</v>
      </c>
    </row>
    <row r="3013" spans="1:22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123.67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42334.468935185185</v>
      </c>
      <c r="T3013" s="11">
        <f t="shared" si="381"/>
        <v>42361.957638888889</v>
      </c>
      <c r="U3013">
        <f t="shared" si="382"/>
        <v>4</v>
      </c>
      <c r="V3013">
        <f t="shared" si="383"/>
        <v>4</v>
      </c>
    </row>
    <row r="3014" spans="1:22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117.13</v>
      </c>
      <c r="P3014">
        <f t="shared" si="377"/>
        <v>85.18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42024.702893518523</v>
      </c>
      <c r="T3014" s="11">
        <f t="shared" si="381"/>
        <v>42045.702893518523</v>
      </c>
      <c r="U3014">
        <f t="shared" si="382"/>
        <v>3</v>
      </c>
      <c r="V3014">
        <f t="shared" si="383"/>
        <v>3</v>
      </c>
    </row>
    <row r="3015" spans="1:22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156.96</v>
      </c>
      <c r="P3015">
        <f t="shared" si="377"/>
        <v>146.69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42146.836215277777</v>
      </c>
      <c r="T3015" s="11">
        <f t="shared" si="381"/>
        <v>42176.836215277777</v>
      </c>
      <c r="U3015">
        <f t="shared" si="382"/>
        <v>4</v>
      </c>
      <c r="V3015">
        <f t="shared" si="383"/>
        <v>4</v>
      </c>
    </row>
    <row r="3016" spans="1:22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113.1</v>
      </c>
      <c r="P3016">
        <f t="shared" si="377"/>
        <v>50.76</v>
      </c>
      <c r="Q3016" t="str">
        <f t="shared" si="378"/>
        <v>theater</v>
      </c>
      <c r="R3016" t="str">
        <f t="shared" si="379"/>
        <v>spaces</v>
      </c>
      <c r="S3016" s="11">
        <f t="shared" si="380"/>
        <v>41920.123611111107</v>
      </c>
      <c r="T3016" s="11">
        <f t="shared" si="381"/>
        <v>41948.208333333336</v>
      </c>
      <c r="U3016">
        <f t="shared" si="382"/>
        <v>4</v>
      </c>
      <c r="V3016">
        <f t="shared" si="383"/>
        <v>4</v>
      </c>
    </row>
    <row r="3017" spans="1:22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103.18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41785.72729166667</v>
      </c>
      <c r="T3017" s="11">
        <f t="shared" si="381"/>
        <v>41801.166666666664</v>
      </c>
      <c r="U3017">
        <f t="shared" si="382"/>
        <v>2</v>
      </c>
      <c r="V3017">
        <f t="shared" si="383"/>
        <v>2</v>
      </c>
    </row>
    <row r="3018" spans="1:22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102.61</v>
      </c>
      <c r="P3018">
        <f t="shared" si="377"/>
        <v>242.28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41778.548055555555</v>
      </c>
      <c r="T3018" s="11">
        <f t="shared" si="381"/>
        <v>41838.548055555555</v>
      </c>
      <c r="U3018">
        <f t="shared" si="382"/>
        <v>9</v>
      </c>
      <c r="V3018">
        <f t="shared" si="383"/>
        <v>9</v>
      </c>
    </row>
    <row r="3019" spans="1:22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105.84</v>
      </c>
      <c r="P3019">
        <f t="shared" si="377"/>
        <v>146.44999999999999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41841.850034722222</v>
      </c>
      <c r="T3019" s="11">
        <f t="shared" si="381"/>
        <v>41871.850034722222</v>
      </c>
      <c r="U3019">
        <f t="shared" si="382"/>
        <v>4</v>
      </c>
      <c r="V3019">
        <f t="shared" si="383"/>
        <v>4</v>
      </c>
    </row>
    <row r="3020" spans="1:22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100.71</v>
      </c>
      <c r="P3020">
        <f t="shared" si="377"/>
        <v>103.17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42163.298333333332</v>
      </c>
      <c r="T3020" s="11">
        <f t="shared" si="381"/>
        <v>42205.916666666672</v>
      </c>
      <c r="U3020">
        <f t="shared" si="382"/>
        <v>6</v>
      </c>
      <c r="V3020">
        <f t="shared" si="383"/>
        <v>6</v>
      </c>
    </row>
    <row r="3021" spans="1:22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121.23</v>
      </c>
      <c r="P3021">
        <f t="shared" si="377"/>
        <v>80.459999999999994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41758.833564814813</v>
      </c>
      <c r="T3021" s="11">
        <f t="shared" si="381"/>
        <v>41786.125</v>
      </c>
      <c r="U3021">
        <f t="shared" si="382"/>
        <v>4</v>
      </c>
      <c r="V3021">
        <f t="shared" si="383"/>
        <v>4</v>
      </c>
    </row>
    <row r="3022" spans="1:22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100.57</v>
      </c>
      <c r="P3022">
        <f t="shared" si="377"/>
        <v>234.67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42170.846446759257</v>
      </c>
      <c r="T3022" s="11">
        <f t="shared" si="381"/>
        <v>42230.846446759257</v>
      </c>
      <c r="U3022">
        <f t="shared" si="382"/>
        <v>9</v>
      </c>
      <c r="V3022">
        <f t="shared" si="383"/>
        <v>9</v>
      </c>
    </row>
    <row r="3023" spans="1:22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116.02</v>
      </c>
      <c r="P3023">
        <f t="shared" si="377"/>
        <v>50.69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42660.618854166663</v>
      </c>
      <c r="T3023" s="11">
        <f t="shared" si="381"/>
        <v>42696.249305555553</v>
      </c>
      <c r="U3023">
        <f t="shared" si="382"/>
        <v>5</v>
      </c>
      <c r="V3023">
        <f t="shared" si="383"/>
        <v>5</v>
      </c>
    </row>
    <row r="3024" spans="1:22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100.88</v>
      </c>
      <c r="P3024">
        <f t="shared" si="377"/>
        <v>162.71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42564.95380787037</v>
      </c>
      <c r="T3024" s="11">
        <f t="shared" si="381"/>
        <v>42609.95380787037</v>
      </c>
      <c r="U3024">
        <f t="shared" si="382"/>
        <v>6</v>
      </c>
      <c r="V3024">
        <f t="shared" si="383"/>
        <v>6</v>
      </c>
    </row>
    <row r="3025" spans="1:22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120.17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42121.675763888888</v>
      </c>
      <c r="T3025" s="11">
        <f t="shared" si="381"/>
        <v>42166.675763888888</v>
      </c>
      <c r="U3025">
        <f t="shared" si="382"/>
        <v>6</v>
      </c>
      <c r="V3025">
        <f t="shared" si="383"/>
        <v>6</v>
      </c>
    </row>
    <row r="3026" spans="1:22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246.42</v>
      </c>
      <c r="P3026">
        <f t="shared" si="377"/>
        <v>67.7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41158.993923611109</v>
      </c>
      <c r="T3026" s="11">
        <f t="shared" si="381"/>
        <v>41188.993923611109</v>
      </c>
      <c r="U3026">
        <f t="shared" si="382"/>
        <v>4</v>
      </c>
      <c r="V3026">
        <f t="shared" si="383"/>
        <v>4</v>
      </c>
    </row>
    <row r="3027" spans="1:22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302.2</v>
      </c>
      <c r="P3027">
        <f t="shared" si="377"/>
        <v>52.1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41761.509409722225</v>
      </c>
      <c r="T3027" s="11">
        <f t="shared" si="381"/>
        <v>41789.666666666664</v>
      </c>
      <c r="U3027">
        <f t="shared" si="382"/>
        <v>4</v>
      </c>
      <c r="V3027">
        <f t="shared" si="383"/>
        <v>4</v>
      </c>
    </row>
    <row r="3028" spans="1:22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143.33000000000001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42783.459398148145</v>
      </c>
      <c r="T3028" s="11">
        <f t="shared" si="381"/>
        <v>42797.459398148145</v>
      </c>
      <c r="U3028">
        <f t="shared" si="382"/>
        <v>2</v>
      </c>
      <c r="V3028">
        <f t="shared" si="383"/>
        <v>2</v>
      </c>
    </row>
    <row r="3029" spans="1:22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131.44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42053.704293981486</v>
      </c>
      <c r="T3029" s="11">
        <f t="shared" si="381"/>
        <v>42083.662627314814</v>
      </c>
      <c r="U3029">
        <f t="shared" si="382"/>
        <v>4</v>
      </c>
      <c r="V3029">
        <f t="shared" si="383"/>
        <v>4</v>
      </c>
    </row>
    <row r="3030" spans="1:22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168.02</v>
      </c>
      <c r="P3030">
        <f t="shared" si="377"/>
        <v>84.86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42567.264178240745</v>
      </c>
      <c r="T3030" s="11">
        <f t="shared" si="381"/>
        <v>42597.264178240745</v>
      </c>
      <c r="U3030">
        <f t="shared" si="382"/>
        <v>4</v>
      </c>
      <c r="V3030">
        <f t="shared" si="383"/>
        <v>4</v>
      </c>
    </row>
    <row r="3031" spans="1:22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109.68</v>
      </c>
      <c r="P3031">
        <f t="shared" si="377"/>
        <v>94.55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41932.708877314813</v>
      </c>
      <c r="T3031" s="11">
        <f t="shared" si="381"/>
        <v>41961.190972222219</v>
      </c>
      <c r="U3031">
        <f t="shared" si="382"/>
        <v>4</v>
      </c>
      <c r="V3031">
        <f t="shared" si="383"/>
        <v>4</v>
      </c>
    </row>
    <row r="3032" spans="1:22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106.69</v>
      </c>
      <c r="P3032">
        <f t="shared" si="377"/>
        <v>45.54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42233.747349537036</v>
      </c>
      <c r="T3032" s="11">
        <f t="shared" si="381"/>
        <v>42263.747349537036</v>
      </c>
      <c r="U3032">
        <f t="shared" si="382"/>
        <v>4</v>
      </c>
      <c r="V3032">
        <f t="shared" si="383"/>
        <v>4</v>
      </c>
    </row>
    <row r="3033" spans="1:22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51.72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42597.882488425923</v>
      </c>
      <c r="T3033" s="11">
        <f t="shared" si="381"/>
        <v>42657.882488425923</v>
      </c>
      <c r="U3033">
        <f t="shared" si="382"/>
        <v>9</v>
      </c>
      <c r="V3033">
        <f t="shared" si="383"/>
        <v>9</v>
      </c>
    </row>
    <row r="3034" spans="1:22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127.2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42228.044664351852</v>
      </c>
      <c r="T3034" s="11">
        <f t="shared" si="381"/>
        <v>42258.044664351852</v>
      </c>
      <c r="U3034">
        <f t="shared" si="382"/>
        <v>4</v>
      </c>
      <c r="V3034">
        <f t="shared" si="383"/>
        <v>4</v>
      </c>
    </row>
    <row r="3035" spans="1:22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146.53</v>
      </c>
      <c r="P3035">
        <f t="shared" si="377"/>
        <v>191.13</v>
      </c>
      <c r="Q3035" t="str">
        <f t="shared" si="378"/>
        <v>theater</v>
      </c>
      <c r="R3035" t="str">
        <f t="shared" si="379"/>
        <v>spaces</v>
      </c>
      <c r="S3035" s="11">
        <f t="shared" si="380"/>
        <v>42570.110243055555</v>
      </c>
      <c r="T3035" s="11">
        <f t="shared" si="381"/>
        <v>42600.110243055555</v>
      </c>
      <c r="U3035">
        <f t="shared" si="382"/>
        <v>4</v>
      </c>
      <c r="V3035">
        <f t="shared" si="383"/>
        <v>4</v>
      </c>
    </row>
    <row r="3036" spans="1:22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112.54</v>
      </c>
      <c r="P3036">
        <f t="shared" si="377"/>
        <v>89.31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42644.535358796296</v>
      </c>
      <c r="T3036" s="11">
        <f t="shared" si="381"/>
        <v>42675.165972222225</v>
      </c>
      <c r="U3036">
        <f t="shared" si="382"/>
        <v>4</v>
      </c>
      <c r="V3036">
        <f t="shared" si="383"/>
        <v>4</v>
      </c>
    </row>
    <row r="3037" spans="1:22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108.79</v>
      </c>
      <c r="P3037">
        <f t="shared" si="377"/>
        <v>88.59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41368.560289351852</v>
      </c>
      <c r="T3037" s="11">
        <f t="shared" si="381"/>
        <v>41398.560289351852</v>
      </c>
      <c r="U3037">
        <f t="shared" si="382"/>
        <v>4</v>
      </c>
      <c r="V3037">
        <f t="shared" si="383"/>
        <v>4</v>
      </c>
    </row>
    <row r="3038" spans="1:22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126.73</v>
      </c>
      <c r="P3038">
        <f t="shared" si="377"/>
        <v>96.3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41466.785231481481</v>
      </c>
      <c r="T3038" s="11">
        <f t="shared" si="381"/>
        <v>41502.499305555553</v>
      </c>
      <c r="U3038">
        <f t="shared" si="382"/>
        <v>5</v>
      </c>
      <c r="V3038">
        <f t="shared" si="383"/>
        <v>5</v>
      </c>
    </row>
    <row r="3039" spans="1:22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213.2</v>
      </c>
      <c r="P3039">
        <f t="shared" si="377"/>
        <v>33.31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40378.893206018518</v>
      </c>
      <c r="T3039" s="11">
        <f t="shared" si="381"/>
        <v>40453.207638888889</v>
      </c>
      <c r="U3039">
        <f t="shared" si="382"/>
        <v>11</v>
      </c>
      <c r="V3039">
        <f t="shared" si="383"/>
        <v>11</v>
      </c>
    </row>
    <row r="3040" spans="1:22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100.5</v>
      </c>
      <c r="P3040">
        <f t="shared" si="377"/>
        <v>37.22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42373.252280092594</v>
      </c>
      <c r="T3040" s="11">
        <f t="shared" si="381"/>
        <v>42433.252280092594</v>
      </c>
      <c r="U3040">
        <f t="shared" si="382"/>
        <v>9</v>
      </c>
      <c r="V3040">
        <f t="shared" si="383"/>
        <v>9</v>
      </c>
    </row>
    <row r="3041" spans="1:22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108.71</v>
      </c>
      <c r="P3041">
        <f t="shared" si="377"/>
        <v>92.13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41610.794421296298</v>
      </c>
      <c r="T3041" s="11">
        <f t="shared" si="381"/>
        <v>41637.332638888889</v>
      </c>
      <c r="U3041">
        <f t="shared" si="382"/>
        <v>4</v>
      </c>
      <c r="V3041">
        <f t="shared" si="383"/>
        <v>4</v>
      </c>
    </row>
    <row r="3042" spans="1:22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107.5</v>
      </c>
      <c r="P3042">
        <f t="shared" si="377"/>
        <v>76.790000000000006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42177.791909722218</v>
      </c>
      <c r="T3042" s="11">
        <f t="shared" si="381"/>
        <v>42181.958333333328</v>
      </c>
      <c r="U3042">
        <f t="shared" si="382"/>
        <v>1</v>
      </c>
      <c r="V3042">
        <f t="shared" si="383"/>
        <v>1</v>
      </c>
    </row>
    <row r="3043" spans="1:22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110.48</v>
      </c>
      <c r="P3043">
        <f t="shared" si="377"/>
        <v>96.53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42359.868611111116</v>
      </c>
      <c r="T3043" s="11">
        <f t="shared" si="381"/>
        <v>42389.868611111116</v>
      </c>
      <c r="U3043">
        <f t="shared" si="382"/>
        <v>4</v>
      </c>
      <c r="V3043">
        <f t="shared" si="383"/>
        <v>4</v>
      </c>
    </row>
    <row r="3044" spans="1:22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51.89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42253.688043981485</v>
      </c>
      <c r="T3044" s="11">
        <f t="shared" si="381"/>
        <v>42283.688043981485</v>
      </c>
      <c r="U3044">
        <f t="shared" si="382"/>
        <v>4</v>
      </c>
      <c r="V3044">
        <f t="shared" si="383"/>
        <v>4</v>
      </c>
    </row>
    <row r="3045" spans="1:22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110.01</v>
      </c>
      <c r="P3045">
        <f t="shared" si="377"/>
        <v>128.91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42083.070590277777</v>
      </c>
      <c r="T3045" s="11">
        <f t="shared" si="381"/>
        <v>42110.118055555555</v>
      </c>
      <c r="U3045">
        <f t="shared" si="382"/>
        <v>4</v>
      </c>
      <c r="V3045">
        <f t="shared" si="383"/>
        <v>4</v>
      </c>
    </row>
    <row r="3046" spans="1:22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109.34</v>
      </c>
      <c r="P3046">
        <f t="shared" si="377"/>
        <v>84.11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42387.7268287037</v>
      </c>
      <c r="T3046" s="11">
        <f t="shared" si="381"/>
        <v>42402.7268287037</v>
      </c>
      <c r="U3046">
        <f t="shared" si="382"/>
        <v>2</v>
      </c>
      <c r="V3046">
        <f t="shared" si="383"/>
        <v>2</v>
      </c>
    </row>
    <row r="3047" spans="1:22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132.71</v>
      </c>
      <c r="P3047">
        <f t="shared" si="377"/>
        <v>82.94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41843.155729166669</v>
      </c>
      <c r="T3047" s="11">
        <f t="shared" si="381"/>
        <v>41873.155729166669</v>
      </c>
      <c r="U3047">
        <f t="shared" si="382"/>
        <v>4</v>
      </c>
      <c r="V3047">
        <f t="shared" si="383"/>
        <v>4</v>
      </c>
    </row>
    <row r="3048" spans="1:22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190.85</v>
      </c>
      <c r="P3048">
        <f t="shared" si="377"/>
        <v>259.95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41862.803078703706</v>
      </c>
      <c r="T3048" s="11">
        <f t="shared" si="381"/>
        <v>41892.202777777777</v>
      </c>
      <c r="U3048">
        <f t="shared" si="382"/>
        <v>4</v>
      </c>
      <c r="V3048">
        <f t="shared" si="383"/>
        <v>4</v>
      </c>
    </row>
    <row r="3049" spans="1:22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42443.989050925928</v>
      </c>
      <c r="T3049" s="11">
        <f t="shared" si="381"/>
        <v>42487.552777777775</v>
      </c>
      <c r="U3049">
        <f t="shared" si="382"/>
        <v>6</v>
      </c>
      <c r="V3049">
        <f t="shared" si="383"/>
        <v>6</v>
      </c>
    </row>
    <row r="3050" spans="1:22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166.4</v>
      </c>
      <c r="P3050">
        <f t="shared" si="377"/>
        <v>177.02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41975.901180555556</v>
      </c>
      <c r="T3050" s="11">
        <f t="shared" si="381"/>
        <v>42004.890277777777</v>
      </c>
      <c r="U3050">
        <f t="shared" si="382"/>
        <v>4</v>
      </c>
      <c r="V3050">
        <f t="shared" si="383"/>
        <v>4</v>
      </c>
    </row>
    <row r="3051" spans="1:22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106.67</v>
      </c>
      <c r="P3051">
        <f t="shared" si="377"/>
        <v>74.069999999999993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42139.014525462961</v>
      </c>
      <c r="T3051" s="11">
        <f t="shared" si="381"/>
        <v>42169.014525462961</v>
      </c>
      <c r="U3051">
        <f t="shared" si="382"/>
        <v>4</v>
      </c>
      <c r="V3051">
        <f t="shared" si="383"/>
        <v>4</v>
      </c>
    </row>
    <row r="3052" spans="1:22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70.67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42465.16851851852</v>
      </c>
      <c r="T3052" s="11">
        <f t="shared" si="381"/>
        <v>42495.16851851852</v>
      </c>
      <c r="U3052">
        <f t="shared" si="382"/>
        <v>4</v>
      </c>
      <c r="V3052">
        <f t="shared" si="383"/>
        <v>4</v>
      </c>
    </row>
    <row r="3053" spans="1:22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23.63</v>
      </c>
      <c r="P3053">
        <f t="shared" si="377"/>
        <v>23.63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42744.416030092594</v>
      </c>
      <c r="T3053" s="11">
        <f t="shared" si="381"/>
        <v>42774.416030092594</v>
      </c>
      <c r="U3053">
        <f t="shared" si="382"/>
        <v>4</v>
      </c>
      <c r="V3053">
        <f t="shared" si="383"/>
        <v>4</v>
      </c>
    </row>
    <row r="3054" spans="1:22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0.15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U3054">
        <f t="shared" si="382"/>
        <v>4</v>
      </c>
      <c r="V3054">
        <f t="shared" si="383"/>
        <v>4</v>
      </c>
    </row>
    <row r="3055" spans="1:22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0.4</v>
      </c>
      <c r="P3055">
        <f t="shared" si="377"/>
        <v>13.33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U3055">
        <f t="shared" si="382"/>
        <v>7</v>
      </c>
      <c r="V3055">
        <f t="shared" si="383"/>
        <v>7</v>
      </c>
    </row>
    <row r="3056" spans="1:22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U3056">
        <f t="shared" si="382"/>
        <v>5</v>
      </c>
      <c r="V3056">
        <f t="shared" si="383"/>
        <v>5</v>
      </c>
    </row>
    <row r="3057" spans="1:22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0.01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U3057">
        <f t="shared" si="382"/>
        <v>9</v>
      </c>
      <c r="V3057">
        <f t="shared" si="383"/>
        <v>9</v>
      </c>
    </row>
    <row r="3058" spans="1:22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U3058">
        <f t="shared" si="382"/>
        <v>9</v>
      </c>
      <c r="V3058">
        <f t="shared" si="383"/>
        <v>9</v>
      </c>
    </row>
    <row r="3059" spans="1:22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U3059">
        <f t="shared" si="382"/>
        <v>4</v>
      </c>
      <c r="V3059">
        <f t="shared" si="383"/>
        <v>4</v>
      </c>
    </row>
    <row r="3060" spans="1:22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0.02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U3060">
        <f t="shared" si="382"/>
        <v>7</v>
      </c>
      <c r="V3060">
        <f t="shared" si="383"/>
        <v>7</v>
      </c>
    </row>
    <row r="3061" spans="1:22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3.01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U3061">
        <f t="shared" si="382"/>
        <v>4</v>
      </c>
      <c r="V3061">
        <f t="shared" si="383"/>
        <v>4</v>
      </c>
    </row>
    <row r="3062" spans="1:22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0.15</v>
      </c>
      <c r="P3062">
        <f t="shared" si="377"/>
        <v>55.83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U3062">
        <f t="shared" si="382"/>
        <v>4</v>
      </c>
      <c r="V3062">
        <f t="shared" si="383"/>
        <v>4</v>
      </c>
    </row>
    <row r="3063" spans="1:22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U3063">
        <f t="shared" si="382"/>
        <v>4</v>
      </c>
      <c r="V3063">
        <f t="shared" si="383"/>
        <v>4</v>
      </c>
    </row>
    <row r="3064" spans="1:22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66.84</v>
      </c>
      <c r="P3064">
        <f t="shared" si="377"/>
        <v>99.76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U3064">
        <f t="shared" si="382"/>
        <v>4</v>
      </c>
      <c r="V3064">
        <f t="shared" si="383"/>
        <v>4</v>
      </c>
    </row>
    <row r="3065" spans="1:22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19.57</v>
      </c>
      <c r="P3065">
        <f t="shared" si="377"/>
        <v>25.52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42630.922893518524</v>
      </c>
      <c r="T3065" s="11">
        <f t="shared" si="381"/>
        <v>42665.922893518524</v>
      </c>
      <c r="U3065">
        <f t="shared" si="382"/>
        <v>5</v>
      </c>
      <c r="V3065">
        <f t="shared" si="383"/>
        <v>5</v>
      </c>
    </row>
    <row r="3066" spans="1:22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11.29</v>
      </c>
      <c r="P3066">
        <f t="shared" si="377"/>
        <v>117.65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U3066">
        <f t="shared" si="382"/>
        <v>4</v>
      </c>
      <c r="V3066">
        <f t="shared" si="383"/>
        <v>4</v>
      </c>
    </row>
    <row r="3067" spans="1:22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0.04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U3067">
        <f t="shared" si="382"/>
        <v>4</v>
      </c>
      <c r="V3067">
        <f t="shared" si="383"/>
        <v>4</v>
      </c>
    </row>
    <row r="3068" spans="1:22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11.99</v>
      </c>
      <c r="P3068">
        <f t="shared" si="377"/>
        <v>2796.67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U3068">
        <f t="shared" si="382"/>
        <v>4</v>
      </c>
      <c r="V3068">
        <f t="shared" si="383"/>
        <v>4</v>
      </c>
    </row>
    <row r="3069" spans="1:22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2.5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U3069">
        <f t="shared" si="382"/>
        <v>4</v>
      </c>
      <c r="V3069">
        <f t="shared" si="383"/>
        <v>4</v>
      </c>
    </row>
    <row r="3070" spans="1:22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7.0000000000000007E-2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U3070">
        <f t="shared" si="382"/>
        <v>4</v>
      </c>
      <c r="V3070">
        <f t="shared" si="383"/>
        <v>4</v>
      </c>
    </row>
    <row r="3071" spans="1:22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14.1</v>
      </c>
      <c r="P3071">
        <f t="shared" si="377"/>
        <v>20.14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U3071">
        <f t="shared" si="382"/>
        <v>4</v>
      </c>
      <c r="V3071">
        <f t="shared" si="383"/>
        <v>4</v>
      </c>
    </row>
    <row r="3072" spans="1:22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3.34</v>
      </c>
      <c r="P3072">
        <f t="shared" si="377"/>
        <v>20.88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U3072">
        <f t="shared" si="382"/>
        <v>3</v>
      </c>
      <c r="V3072">
        <f t="shared" si="383"/>
        <v>3</v>
      </c>
    </row>
    <row r="3073" spans="1:22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59.78</v>
      </c>
      <c r="P3073">
        <f t="shared" si="377"/>
        <v>61.31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U3073">
        <f t="shared" si="382"/>
        <v>3</v>
      </c>
      <c r="V3073">
        <f t="shared" si="383"/>
        <v>3</v>
      </c>
    </row>
    <row r="3074" spans="1:22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0.02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42658.690532407403</v>
      </c>
      <c r="T3074" s="11">
        <f t="shared" si="381"/>
        <v>42673.073611111111</v>
      </c>
      <c r="U3074">
        <f t="shared" si="382"/>
        <v>2</v>
      </c>
      <c r="V3074">
        <f t="shared" si="383"/>
        <v>2</v>
      </c>
    </row>
    <row r="3075" spans="1:22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>ROUND(SUM((E3075/D3075)*100),2)</f>
        <v>0.02</v>
      </c>
      <c r="P3075">
        <f t="shared" ref="P3075:P3138" si="385">ROUND(AVERAGE(E3075/L3075),2)</f>
        <v>92.14</v>
      </c>
      <c r="Q3075" t="str">
        <f t="shared" ref="Q3075:Q3138" si="386">LEFT(N3075,SEARCH("/",N3075)-1)</f>
        <v>theater</v>
      </c>
      <c r="R3075" t="str">
        <f t="shared" ref="R3075:R3138" si="387">RIGHT(N3075,LEN(N3075)-SEARCH("/",N3075))</f>
        <v>spaces</v>
      </c>
      <c r="S3075" s="11">
        <f t="shared" ref="S3075:S3138" si="388">(J3075/86400)+DATE(1970,1,1)</f>
        <v>42111.684027777781</v>
      </c>
      <c r="T3075" s="11">
        <f t="shared" ref="T3075:T3138" si="389">(I3075/86400)+DATE(1970,1,1)</f>
        <v>42169.804861111115</v>
      </c>
      <c r="U3075">
        <f t="shared" ref="U3075:U3138" si="390">ROUND(((T3075-S3075)/7),0)</f>
        <v>8</v>
      </c>
      <c r="V3075">
        <f t="shared" ref="V3075:V3138" si="391">U3075</f>
        <v>8</v>
      </c>
    </row>
    <row r="3076" spans="1:22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0.09</v>
      </c>
      <c r="P3076">
        <f t="shared" si="385"/>
        <v>7.33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42409.571284722224</v>
      </c>
      <c r="T3076" s="11">
        <f t="shared" si="389"/>
        <v>42439.571284722224</v>
      </c>
      <c r="U3076">
        <f t="shared" si="390"/>
        <v>4</v>
      </c>
      <c r="V3076">
        <f t="shared" si="391"/>
        <v>4</v>
      </c>
    </row>
    <row r="3077" spans="1:22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8.64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42551.102314814816</v>
      </c>
      <c r="T3077" s="11">
        <f t="shared" si="389"/>
        <v>42601.102314814816</v>
      </c>
      <c r="U3077">
        <f t="shared" si="390"/>
        <v>7</v>
      </c>
      <c r="V3077">
        <f t="shared" si="391"/>
        <v>7</v>
      </c>
    </row>
    <row r="3078" spans="1:22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15.06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U3078">
        <f t="shared" si="390"/>
        <v>9</v>
      </c>
      <c r="V3078">
        <f t="shared" si="391"/>
        <v>9</v>
      </c>
    </row>
    <row r="3079" spans="1:22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0.48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U3079">
        <f t="shared" si="390"/>
        <v>4</v>
      </c>
      <c r="V3079">
        <f t="shared" si="391"/>
        <v>4</v>
      </c>
    </row>
    <row r="3080" spans="1:22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0.12</v>
      </c>
      <c r="P3080">
        <f t="shared" si="385"/>
        <v>23.67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U3080">
        <f t="shared" si="390"/>
        <v>4</v>
      </c>
      <c r="V3080">
        <f t="shared" si="391"/>
        <v>4</v>
      </c>
    </row>
    <row r="3081" spans="1:22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0.84</v>
      </c>
      <c r="P3081">
        <f t="shared" si="385"/>
        <v>415.78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U3081">
        <f t="shared" si="390"/>
        <v>4</v>
      </c>
      <c r="V3081">
        <f t="shared" si="391"/>
        <v>4</v>
      </c>
    </row>
    <row r="3082" spans="1:22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0.02</v>
      </c>
      <c r="P3082">
        <f t="shared" si="385"/>
        <v>53.71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U3082">
        <f t="shared" si="390"/>
        <v>9</v>
      </c>
      <c r="V3082">
        <f t="shared" si="391"/>
        <v>9</v>
      </c>
    </row>
    <row r="3083" spans="1:22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0.21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U3083">
        <f t="shared" si="390"/>
        <v>4</v>
      </c>
      <c r="V3083">
        <f t="shared" si="391"/>
        <v>4</v>
      </c>
    </row>
    <row r="3084" spans="1:22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U3084">
        <f t="shared" si="390"/>
        <v>4</v>
      </c>
      <c r="V3084">
        <f t="shared" si="391"/>
        <v>4</v>
      </c>
    </row>
    <row r="3085" spans="1:22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0.28000000000000003</v>
      </c>
      <c r="P3085">
        <f t="shared" si="385"/>
        <v>18.670000000000002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U3085">
        <f t="shared" si="390"/>
        <v>4</v>
      </c>
      <c r="V3085">
        <f t="shared" si="391"/>
        <v>4</v>
      </c>
    </row>
    <row r="3086" spans="1:22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11.58</v>
      </c>
      <c r="P3086">
        <f t="shared" si="385"/>
        <v>78.33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U3086">
        <f t="shared" si="390"/>
        <v>4</v>
      </c>
      <c r="V3086">
        <f t="shared" si="391"/>
        <v>4</v>
      </c>
    </row>
    <row r="3087" spans="1:22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2.44</v>
      </c>
      <c r="P3087">
        <f t="shared" si="385"/>
        <v>67.78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42246.883784722224</v>
      </c>
      <c r="T3087" s="11">
        <f t="shared" si="389"/>
        <v>42276.883784722224</v>
      </c>
      <c r="U3087">
        <f t="shared" si="390"/>
        <v>4</v>
      </c>
      <c r="V3087">
        <f t="shared" si="391"/>
        <v>4</v>
      </c>
    </row>
    <row r="3088" spans="1:22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0.25</v>
      </c>
      <c r="P3088">
        <f t="shared" si="385"/>
        <v>16.670000000000002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U3088">
        <f t="shared" si="390"/>
        <v>9</v>
      </c>
      <c r="V3088">
        <f t="shared" si="391"/>
        <v>9</v>
      </c>
    </row>
    <row r="3089" spans="1:22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0.63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U3089">
        <f t="shared" si="390"/>
        <v>9</v>
      </c>
      <c r="V3089">
        <f t="shared" si="391"/>
        <v>9</v>
      </c>
    </row>
    <row r="3090" spans="1:22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0.19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U3090">
        <f t="shared" si="390"/>
        <v>4</v>
      </c>
      <c r="V3090">
        <f t="shared" si="391"/>
        <v>4</v>
      </c>
    </row>
    <row r="3091" spans="1:22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23.42</v>
      </c>
      <c r="P3091">
        <f t="shared" si="385"/>
        <v>130.09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U3091">
        <f t="shared" si="390"/>
        <v>5</v>
      </c>
      <c r="V3091">
        <f t="shared" si="391"/>
        <v>5</v>
      </c>
    </row>
    <row r="3092" spans="1:22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5.08</v>
      </c>
      <c r="P3092">
        <f t="shared" si="385"/>
        <v>1270.22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U3092">
        <f t="shared" si="390"/>
        <v>9</v>
      </c>
      <c r="V3092">
        <f t="shared" si="391"/>
        <v>9</v>
      </c>
    </row>
    <row r="3093" spans="1:22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15.92</v>
      </c>
      <c r="P3093">
        <f t="shared" si="385"/>
        <v>88.44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U3093">
        <f t="shared" si="390"/>
        <v>4</v>
      </c>
      <c r="V3093">
        <f t="shared" si="391"/>
        <v>4</v>
      </c>
    </row>
    <row r="3094" spans="1:22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1.18</v>
      </c>
      <c r="P3094">
        <f t="shared" si="385"/>
        <v>56.34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U3094">
        <f t="shared" si="390"/>
        <v>5</v>
      </c>
      <c r="V3094">
        <f t="shared" si="391"/>
        <v>5</v>
      </c>
    </row>
    <row r="3095" spans="1:22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22.75</v>
      </c>
      <c r="P3095">
        <f t="shared" si="385"/>
        <v>53.53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41760.909039351856</v>
      </c>
      <c r="T3095" s="11">
        <f t="shared" si="389"/>
        <v>41791.165972222225</v>
      </c>
      <c r="U3095">
        <f t="shared" si="390"/>
        <v>4</v>
      </c>
      <c r="V3095">
        <f t="shared" si="391"/>
        <v>4</v>
      </c>
    </row>
    <row r="3096" spans="1:22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0.03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U3096">
        <f t="shared" si="390"/>
        <v>9</v>
      </c>
      <c r="V3096">
        <f t="shared" si="391"/>
        <v>9</v>
      </c>
    </row>
    <row r="3097" spans="1:22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0.34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U3097">
        <f t="shared" si="390"/>
        <v>9</v>
      </c>
      <c r="V3097">
        <f t="shared" si="391"/>
        <v>9</v>
      </c>
    </row>
    <row r="3098" spans="1:22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3.98</v>
      </c>
      <c r="P3098">
        <f t="shared" si="385"/>
        <v>56.79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U3098">
        <f t="shared" si="390"/>
        <v>4</v>
      </c>
      <c r="V3098">
        <f t="shared" si="391"/>
        <v>4</v>
      </c>
    </row>
    <row r="3099" spans="1:22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17.149999999999999</v>
      </c>
      <c r="P3099">
        <f t="shared" si="385"/>
        <v>40.83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U3099">
        <f t="shared" si="390"/>
        <v>3</v>
      </c>
      <c r="V3099">
        <f t="shared" si="391"/>
        <v>3</v>
      </c>
    </row>
    <row r="3100" spans="1:22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3.61</v>
      </c>
      <c r="P3100">
        <f t="shared" si="385"/>
        <v>65.11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U3100">
        <f t="shared" si="390"/>
        <v>7</v>
      </c>
      <c r="V3100">
        <f t="shared" si="391"/>
        <v>7</v>
      </c>
    </row>
    <row r="3101" spans="1:22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13.9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U3101">
        <f t="shared" si="390"/>
        <v>4</v>
      </c>
      <c r="V3101">
        <f t="shared" si="391"/>
        <v>4</v>
      </c>
    </row>
    <row r="3102" spans="1:22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15.23</v>
      </c>
      <c r="P3102">
        <f t="shared" si="385"/>
        <v>140.54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U3102">
        <f t="shared" si="390"/>
        <v>4</v>
      </c>
      <c r="V3102">
        <f t="shared" si="391"/>
        <v>4</v>
      </c>
    </row>
    <row r="3103" spans="1:22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U3103">
        <f t="shared" si="390"/>
        <v>4</v>
      </c>
      <c r="V3103">
        <f t="shared" si="391"/>
        <v>4</v>
      </c>
    </row>
    <row r="3104" spans="1:22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39.11</v>
      </c>
      <c r="P3104">
        <f t="shared" si="385"/>
        <v>69.53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U3104">
        <f t="shared" si="390"/>
        <v>7</v>
      </c>
      <c r="V3104">
        <f t="shared" si="391"/>
        <v>7</v>
      </c>
    </row>
    <row r="3105" spans="1:22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0.27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U3105">
        <f t="shared" si="390"/>
        <v>9</v>
      </c>
      <c r="V3105">
        <f t="shared" si="391"/>
        <v>9</v>
      </c>
    </row>
    <row r="3106" spans="1:22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29.63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U3106">
        <f t="shared" si="390"/>
        <v>4</v>
      </c>
      <c r="V3106">
        <f t="shared" si="391"/>
        <v>4</v>
      </c>
    </row>
    <row r="3107" spans="1:22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42.36</v>
      </c>
      <c r="P3107">
        <f t="shared" si="385"/>
        <v>79.87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U3107">
        <f t="shared" si="390"/>
        <v>8</v>
      </c>
      <c r="V3107">
        <f t="shared" si="391"/>
        <v>8</v>
      </c>
    </row>
    <row r="3108" spans="1:22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4.0999999999999996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42241.429120370369</v>
      </c>
      <c r="T3108" s="11">
        <f t="shared" si="389"/>
        <v>42263.916666666672</v>
      </c>
      <c r="U3108">
        <f t="shared" si="390"/>
        <v>3</v>
      </c>
      <c r="V3108">
        <f t="shared" si="391"/>
        <v>3</v>
      </c>
    </row>
    <row r="3109" spans="1:22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19.760000000000002</v>
      </c>
      <c r="P3109">
        <f t="shared" si="385"/>
        <v>272.58999999999997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42128.814247685186</v>
      </c>
      <c r="T3109" s="11">
        <f t="shared" si="389"/>
        <v>42135.814247685186</v>
      </c>
      <c r="U3109">
        <f t="shared" si="390"/>
        <v>1</v>
      </c>
      <c r="V3109">
        <f t="shared" si="391"/>
        <v>1</v>
      </c>
    </row>
    <row r="3110" spans="1:22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0.05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U3110">
        <f t="shared" si="390"/>
        <v>9</v>
      </c>
      <c r="V3110">
        <f t="shared" si="391"/>
        <v>9</v>
      </c>
    </row>
    <row r="3111" spans="1:22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25.03</v>
      </c>
      <c r="P3111">
        <f t="shared" si="385"/>
        <v>58.18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U3111">
        <f t="shared" si="390"/>
        <v>5</v>
      </c>
      <c r="V3111">
        <f t="shared" si="391"/>
        <v>5</v>
      </c>
    </row>
    <row r="3112" spans="1:22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0.04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U3112">
        <f t="shared" si="390"/>
        <v>6</v>
      </c>
      <c r="V3112">
        <f t="shared" si="391"/>
        <v>6</v>
      </c>
    </row>
    <row r="3113" spans="1:22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26.64</v>
      </c>
      <c r="P3113">
        <f t="shared" si="385"/>
        <v>70.11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41885.595138888893</v>
      </c>
      <c r="T3113" s="11">
        <f t="shared" si="389"/>
        <v>41916.595138888893</v>
      </c>
      <c r="U3113">
        <f t="shared" si="390"/>
        <v>4</v>
      </c>
      <c r="V3113">
        <f t="shared" si="391"/>
        <v>4</v>
      </c>
    </row>
    <row r="3114" spans="1:22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4.74</v>
      </c>
      <c r="P3114">
        <f t="shared" si="385"/>
        <v>57.89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U3114">
        <f t="shared" si="390"/>
        <v>9</v>
      </c>
      <c r="V3114">
        <f t="shared" si="391"/>
        <v>9</v>
      </c>
    </row>
    <row r="3115" spans="1:22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4.24</v>
      </c>
      <c r="P3115">
        <f t="shared" si="385"/>
        <v>125.27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U3115">
        <f t="shared" si="390"/>
        <v>4</v>
      </c>
      <c r="V3115">
        <f t="shared" si="391"/>
        <v>4</v>
      </c>
    </row>
    <row r="3116" spans="1:22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U3116">
        <f t="shared" si="390"/>
        <v>9</v>
      </c>
      <c r="V3116">
        <f t="shared" si="391"/>
        <v>9</v>
      </c>
    </row>
    <row r="3117" spans="1:22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U3117">
        <f t="shared" si="390"/>
        <v>4</v>
      </c>
      <c r="V3117">
        <f t="shared" si="391"/>
        <v>4</v>
      </c>
    </row>
    <row r="3118" spans="1:22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57.33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U3118">
        <f t="shared" si="390"/>
        <v>2</v>
      </c>
      <c r="V3118">
        <f t="shared" si="391"/>
        <v>2</v>
      </c>
    </row>
    <row r="3119" spans="1:22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0.1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42509.374537037038</v>
      </c>
      <c r="T3119" s="11">
        <f t="shared" si="389"/>
        <v>42517.55</v>
      </c>
      <c r="U3119">
        <f t="shared" si="390"/>
        <v>1</v>
      </c>
      <c r="V3119">
        <f t="shared" si="391"/>
        <v>1</v>
      </c>
    </row>
    <row r="3120" spans="1:22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0.31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U3120">
        <f t="shared" si="390"/>
        <v>3</v>
      </c>
      <c r="V3120">
        <f t="shared" si="391"/>
        <v>3</v>
      </c>
    </row>
    <row r="3121" spans="1:22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0.05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U3121">
        <f t="shared" si="390"/>
        <v>4</v>
      </c>
      <c r="V3121">
        <f t="shared" si="391"/>
        <v>4</v>
      </c>
    </row>
    <row r="3122" spans="1:22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0.01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42435.942083333328</v>
      </c>
      <c r="T3122" s="11">
        <f t="shared" si="389"/>
        <v>42495.900416666671</v>
      </c>
      <c r="U3122">
        <f t="shared" si="390"/>
        <v>9</v>
      </c>
      <c r="V3122">
        <f t="shared" si="391"/>
        <v>9</v>
      </c>
    </row>
    <row r="3123" spans="1:22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0.67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U3123">
        <f t="shared" si="390"/>
        <v>9</v>
      </c>
      <c r="V3123">
        <f t="shared" si="391"/>
        <v>9</v>
      </c>
    </row>
    <row r="3124" spans="1:22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58.29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U3124">
        <f t="shared" si="390"/>
        <v>1</v>
      </c>
      <c r="V3124">
        <f t="shared" si="391"/>
        <v>1</v>
      </c>
    </row>
    <row r="3125" spans="1:22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68.150000000000006</v>
      </c>
      <c r="P3125">
        <f t="shared" si="385"/>
        <v>244.8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U3125">
        <f t="shared" si="390"/>
        <v>4</v>
      </c>
      <c r="V3125">
        <f t="shared" si="391"/>
        <v>4</v>
      </c>
    </row>
    <row r="3126" spans="1:22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0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U3126">
        <f t="shared" si="390"/>
        <v>9</v>
      </c>
      <c r="V3126">
        <f t="shared" si="391"/>
        <v>9</v>
      </c>
    </row>
    <row r="3127" spans="1:22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U3127">
        <f t="shared" si="390"/>
        <v>4</v>
      </c>
      <c r="V3127">
        <f t="shared" si="391"/>
        <v>4</v>
      </c>
    </row>
    <row r="3128" spans="1:22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4.16</v>
      </c>
      <c r="P3128">
        <f t="shared" si="385"/>
        <v>61.18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42427.018078703702</v>
      </c>
      <c r="T3128" s="11">
        <f t="shared" si="389"/>
        <v>42456.976412037038</v>
      </c>
      <c r="U3128">
        <f t="shared" si="390"/>
        <v>4</v>
      </c>
      <c r="V3128">
        <f t="shared" si="391"/>
        <v>4</v>
      </c>
    </row>
    <row r="3129" spans="1:22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U3129">
        <f t="shared" si="390"/>
        <v>4</v>
      </c>
      <c r="V3129">
        <f t="shared" si="391"/>
        <v>4</v>
      </c>
    </row>
    <row r="3130" spans="1:22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108.61</v>
      </c>
      <c r="P3130">
        <f t="shared" si="385"/>
        <v>139.24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U3130">
        <f t="shared" si="390"/>
        <v>4</v>
      </c>
      <c r="V3130">
        <f t="shared" si="391"/>
        <v>4</v>
      </c>
    </row>
    <row r="3131" spans="1:22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0.8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U3131">
        <f t="shared" si="390"/>
        <v>6</v>
      </c>
      <c r="V3131">
        <f t="shared" si="391"/>
        <v>6</v>
      </c>
    </row>
    <row r="3132" spans="1:22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3.75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U3132">
        <f t="shared" si="390"/>
        <v>4</v>
      </c>
      <c r="V3132">
        <f t="shared" si="391"/>
        <v>4</v>
      </c>
    </row>
    <row r="3133" spans="1:22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15.73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U3133">
        <f t="shared" si="390"/>
        <v>4</v>
      </c>
      <c r="V3133">
        <f t="shared" si="391"/>
        <v>4</v>
      </c>
    </row>
    <row r="3134" spans="1:22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0.03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U3134">
        <f t="shared" si="390"/>
        <v>9</v>
      </c>
      <c r="V3134">
        <f t="shared" si="391"/>
        <v>9</v>
      </c>
    </row>
    <row r="3135" spans="1:22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U3135">
        <f t="shared" si="390"/>
        <v>4</v>
      </c>
      <c r="V3135">
        <f t="shared" si="391"/>
        <v>4</v>
      </c>
    </row>
    <row r="3136" spans="1:22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22.5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42800.720127314809</v>
      </c>
      <c r="T3136" s="11">
        <f t="shared" si="389"/>
        <v>42821.678460648152</v>
      </c>
      <c r="U3136">
        <f t="shared" si="390"/>
        <v>3</v>
      </c>
      <c r="V3136">
        <f t="shared" si="391"/>
        <v>3</v>
      </c>
    </row>
    <row r="3137" spans="1:22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20.85</v>
      </c>
      <c r="P3137">
        <f t="shared" si="385"/>
        <v>23.14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U3137">
        <f t="shared" si="390"/>
        <v>3</v>
      </c>
      <c r="V3137">
        <f t="shared" si="391"/>
        <v>3</v>
      </c>
    </row>
    <row r="3138" spans="1:22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127.8</v>
      </c>
      <c r="P3138">
        <f t="shared" si="385"/>
        <v>29.05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42789.462430555555</v>
      </c>
      <c r="T3138" s="11">
        <f t="shared" si="389"/>
        <v>42825.957638888889</v>
      </c>
      <c r="U3138">
        <f t="shared" si="390"/>
        <v>5</v>
      </c>
      <c r="V3138">
        <f t="shared" si="391"/>
        <v>5</v>
      </c>
    </row>
    <row r="3139" spans="1:22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>ROUND(SUM((E3139/D3139)*100),2)</f>
        <v>3.33</v>
      </c>
      <c r="P3139">
        <f t="shared" ref="P3139:P3202" si="393">ROUND(AVERAGE(E3139/L3139),2)</f>
        <v>50</v>
      </c>
      <c r="Q3139" t="str">
        <f t="shared" ref="Q3139:Q3202" si="394">LEFT(N3139,SEARCH("/",N3139)-1)</f>
        <v>theater</v>
      </c>
      <c r="R3139" t="str">
        <f t="shared" ref="R3139:R3202" si="395">RIGHT(N3139,LEN(N3139)-SEARCH("/",N3139))</f>
        <v>plays</v>
      </c>
      <c r="S3139" s="11">
        <f t="shared" ref="S3139:S3202" si="396">(J3139/86400)+DATE(1970,1,1)</f>
        <v>42807.885057870371</v>
      </c>
      <c r="T3139" s="11">
        <f t="shared" ref="T3139:T3202" si="397">(I3139/86400)+DATE(1970,1,1)</f>
        <v>42858.8</v>
      </c>
      <c r="U3139">
        <f t="shared" ref="U3139:U3202" si="398">ROUND(((T3139-S3139)/7),0)</f>
        <v>7</v>
      </c>
      <c r="V3139">
        <f t="shared" ref="V3139:V3202" si="399">U3139</f>
        <v>7</v>
      </c>
    </row>
    <row r="3140" spans="1:22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U3140">
        <f t="shared" si="398"/>
        <v>3</v>
      </c>
      <c r="V3140">
        <f t="shared" si="399"/>
        <v>3</v>
      </c>
    </row>
    <row r="3141" spans="1:22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5.4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U3141">
        <f t="shared" si="398"/>
        <v>5</v>
      </c>
      <c r="V3141">
        <f t="shared" si="399"/>
        <v>5</v>
      </c>
    </row>
    <row r="3142" spans="1:22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0.96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U3142">
        <f t="shared" si="398"/>
        <v>4</v>
      </c>
      <c r="V3142">
        <f t="shared" si="399"/>
        <v>4</v>
      </c>
    </row>
    <row r="3143" spans="1:22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51.6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U3143">
        <f t="shared" si="398"/>
        <v>6</v>
      </c>
      <c r="V3143">
        <f t="shared" si="399"/>
        <v>6</v>
      </c>
    </row>
    <row r="3144" spans="1:22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1.64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U3144">
        <f t="shared" si="398"/>
        <v>4</v>
      </c>
      <c r="V3144">
        <f t="shared" si="399"/>
        <v>4</v>
      </c>
    </row>
    <row r="3145" spans="1:22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U3145">
        <f t="shared" si="398"/>
        <v>4</v>
      </c>
      <c r="V3145">
        <f t="shared" si="399"/>
        <v>4</v>
      </c>
    </row>
    <row r="3146" spans="1:22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75.400000000000006</v>
      </c>
      <c r="P3146">
        <f t="shared" si="393"/>
        <v>251.33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U3146">
        <f t="shared" si="398"/>
        <v>2</v>
      </c>
      <c r="V3146">
        <f t="shared" si="399"/>
        <v>2</v>
      </c>
    </row>
    <row r="3147" spans="1:22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U3147">
        <f t="shared" si="398"/>
        <v>9</v>
      </c>
      <c r="V3147">
        <f t="shared" si="399"/>
        <v>9</v>
      </c>
    </row>
    <row r="3148" spans="1:22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10.5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U3148">
        <f t="shared" si="398"/>
        <v>6</v>
      </c>
      <c r="V3148">
        <f t="shared" si="399"/>
        <v>6</v>
      </c>
    </row>
    <row r="3149" spans="1:22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117.53</v>
      </c>
      <c r="P3149">
        <f t="shared" si="393"/>
        <v>110.35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41909.96938657407</v>
      </c>
      <c r="T3149" s="11">
        <f t="shared" si="397"/>
        <v>41950.011053240742</v>
      </c>
      <c r="U3149">
        <f t="shared" si="398"/>
        <v>6</v>
      </c>
      <c r="V3149">
        <f t="shared" si="399"/>
        <v>6</v>
      </c>
    </row>
    <row r="3150" spans="1:22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131.16999999999999</v>
      </c>
      <c r="P3150">
        <f t="shared" si="393"/>
        <v>41.42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41891.665324074071</v>
      </c>
      <c r="T3150" s="11">
        <f t="shared" si="397"/>
        <v>41913.166666666664</v>
      </c>
      <c r="U3150">
        <f t="shared" si="398"/>
        <v>3</v>
      </c>
      <c r="V3150">
        <f t="shared" si="399"/>
        <v>3</v>
      </c>
    </row>
    <row r="3151" spans="1:22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41226.017361111109</v>
      </c>
      <c r="T3151" s="11">
        <f t="shared" si="397"/>
        <v>41250.083333333336</v>
      </c>
      <c r="U3151">
        <f t="shared" si="398"/>
        <v>3</v>
      </c>
      <c r="V3151">
        <f t="shared" si="399"/>
        <v>3</v>
      </c>
    </row>
    <row r="3152" spans="1:22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33.99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40478.263923611114</v>
      </c>
      <c r="T3152" s="11">
        <f t="shared" si="397"/>
        <v>40568.166666666664</v>
      </c>
      <c r="U3152">
        <f t="shared" si="398"/>
        <v>13</v>
      </c>
      <c r="V3152">
        <f t="shared" si="399"/>
        <v>13</v>
      </c>
    </row>
    <row r="3153" spans="1:22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100.4</v>
      </c>
      <c r="P3153">
        <f t="shared" si="393"/>
        <v>103.35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41862.83997685185</v>
      </c>
      <c r="T3153" s="11">
        <f t="shared" si="397"/>
        <v>41892.83997685185</v>
      </c>
      <c r="U3153">
        <f t="shared" si="398"/>
        <v>4</v>
      </c>
      <c r="V3153">
        <f t="shared" si="399"/>
        <v>4</v>
      </c>
    </row>
    <row r="3154" spans="1:22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105.95</v>
      </c>
      <c r="P3154">
        <f t="shared" si="393"/>
        <v>34.79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41550.867673611108</v>
      </c>
      <c r="T3154" s="11">
        <f t="shared" si="397"/>
        <v>41580.867673611108</v>
      </c>
      <c r="U3154">
        <f t="shared" si="398"/>
        <v>4</v>
      </c>
      <c r="V3154">
        <f t="shared" si="399"/>
        <v>4</v>
      </c>
    </row>
    <row r="3155" spans="1:22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335.58</v>
      </c>
      <c r="P3155">
        <f t="shared" si="393"/>
        <v>41.77</v>
      </c>
      <c r="Q3155" t="str">
        <f t="shared" si="394"/>
        <v>theater</v>
      </c>
      <c r="R3155" t="str">
        <f t="shared" si="395"/>
        <v>plays</v>
      </c>
      <c r="S3155" s="11">
        <f t="shared" si="396"/>
        <v>40633.154363425929</v>
      </c>
      <c r="T3155" s="11">
        <f t="shared" si="397"/>
        <v>40664.207638888889</v>
      </c>
      <c r="U3155">
        <f t="shared" si="398"/>
        <v>4</v>
      </c>
      <c r="V3155">
        <f t="shared" si="399"/>
        <v>4</v>
      </c>
    </row>
    <row r="3156" spans="1:22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112.93</v>
      </c>
      <c r="P3156">
        <f t="shared" si="393"/>
        <v>64.27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40970.875671296293</v>
      </c>
      <c r="T3156" s="11">
        <f t="shared" si="397"/>
        <v>41000.834004629629</v>
      </c>
      <c r="U3156">
        <f t="shared" si="398"/>
        <v>4</v>
      </c>
      <c r="V3156">
        <f t="shared" si="399"/>
        <v>4</v>
      </c>
    </row>
    <row r="3157" spans="1:22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188.5</v>
      </c>
      <c r="P3157">
        <f t="shared" si="393"/>
        <v>31.21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41233.499131944445</v>
      </c>
      <c r="T3157" s="11">
        <f t="shared" si="397"/>
        <v>41263.499131944445</v>
      </c>
      <c r="U3157">
        <f t="shared" si="398"/>
        <v>4</v>
      </c>
      <c r="V3157">
        <f t="shared" si="399"/>
        <v>4</v>
      </c>
    </row>
    <row r="3158" spans="1:22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101.82</v>
      </c>
      <c r="P3158">
        <f t="shared" si="393"/>
        <v>62.92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41026.953055555554</v>
      </c>
      <c r="T3158" s="11">
        <f t="shared" si="397"/>
        <v>41061.953055555554</v>
      </c>
      <c r="U3158">
        <f t="shared" si="398"/>
        <v>5</v>
      </c>
      <c r="V3158">
        <f t="shared" si="399"/>
        <v>5</v>
      </c>
    </row>
    <row r="3159" spans="1:22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98.54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41829.788252314815</v>
      </c>
      <c r="T3159" s="11">
        <f t="shared" si="397"/>
        <v>41839.208333333336</v>
      </c>
      <c r="U3159">
        <f t="shared" si="398"/>
        <v>1</v>
      </c>
      <c r="V3159">
        <f t="shared" si="399"/>
        <v>1</v>
      </c>
    </row>
    <row r="3160" spans="1:22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>
        <f t="shared" si="393"/>
        <v>82.61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41447.839722222227</v>
      </c>
      <c r="T3160" s="11">
        <f t="shared" si="397"/>
        <v>41477.839722222227</v>
      </c>
      <c r="U3160">
        <f t="shared" si="398"/>
        <v>4</v>
      </c>
      <c r="V3160">
        <f t="shared" si="399"/>
        <v>4</v>
      </c>
    </row>
    <row r="3161" spans="1:22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133.47999999999999</v>
      </c>
      <c r="P3161">
        <f t="shared" si="393"/>
        <v>38.5</v>
      </c>
      <c r="Q3161" t="str">
        <f t="shared" si="394"/>
        <v>theater</v>
      </c>
      <c r="R3161" t="str">
        <f t="shared" si="395"/>
        <v>plays</v>
      </c>
      <c r="S3161" s="11">
        <f t="shared" si="396"/>
        <v>40884.066678240742</v>
      </c>
      <c r="T3161" s="11">
        <f t="shared" si="397"/>
        <v>40926.958333333336</v>
      </c>
      <c r="U3161">
        <f t="shared" si="398"/>
        <v>6</v>
      </c>
      <c r="V3161">
        <f t="shared" si="399"/>
        <v>6</v>
      </c>
    </row>
    <row r="3162" spans="1:22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101.53</v>
      </c>
      <c r="P3162">
        <f t="shared" si="393"/>
        <v>80.16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41841.26489583333</v>
      </c>
      <c r="T3162" s="11">
        <f t="shared" si="397"/>
        <v>41864.207638888889</v>
      </c>
      <c r="U3162">
        <f t="shared" si="398"/>
        <v>3</v>
      </c>
      <c r="V3162">
        <f t="shared" si="399"/>
        <v>3</v>
      </c>
    </row>
    <row r="3163" spans="1:22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105.1</v>
      </c>
      <c r="P3163">
        <f t="shared" si="393"/>
        <v>28.41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41897.536134259259</v>
      </c>
      <c r="T3163" s="11">
        <f t="shared" si="397"/>
        <v>41927.536134259259</v>
      </c>
      <c r="U3163">
        <f t="shared" si="398"/>
        <v>4</v>
      </c>
      <c r="V3163">
        <f t="shared" si="399"/>
        <v>4</v>
      </c>
    </row>
    <row r="3164" spans="1:22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127.15</v>
      </c>
      <c r="P3164">
        <f t="shared" si="393"/>
        <v>80.73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41799.685902777775</v>
      </c>
      <c r="T3164" s="11">
        <f t="shared" si="397"/>
        <v>41827.083333333336</v>
      </c>
      <c r="U3164">
        <f t="shared" si="398"/>
        <v>4</v>
      </c>
      <c r="V3164">
        <f t="shared" si="399"/>
        <v>4</v>
      </c>
    </row>
    <row r="3165" spans="1:22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111.15</v>
      </c>
      <c r="P3165">
        <f t="shared" si="393"/>
        <v>200.69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41775.753761574073</v>
      </c>
      <c r="T3165" s="11">
        <f t="shared" si="397"/>
        <v>41805.753761574073</v>
      </c>
      <c r="U3165">
        <f t="shared" si="398"/>
        <v>4</v>
      </c>
      <c r="V3165">
        <f t="shared" si="399"/>
        <v>4</v>
      </c>
    </row>
    <row r="3166" spans="1:22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106.76</v>
      </c>
      <c r="P3166">
        <f t="shared" si="393"/>
        <v>37.590000000000003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41766.805729166663</v>
      </c>
      <c r="T3166" s="11">
        <f t="shared" si="397"/>
        <v>41799.805729166663</v>
      </c>
      <c r="U3166">
        <f t="shared" si="398"/>
        <v>5</v>
      </c>
      <c r="V3166">
        <f t="shared" si="399"/>
        <v>5</v>
      </c>
    </row>
    <row r="3167" spans="1:22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162.66999999999999</v>
      </c>
      <c r="P3167">
        <f t="shared" si="393"/>
        <v>58.1</v>
      </c>
      <c r="Q3167" t="str">
        <f t="shared" si="394"/>
        <v>theater</v>
      </c>
      <c r="R3167" t="str">
        <f t="shared" si="395"/>
        <v>plays</v>
      </c>
      <c r="S3167" s="11">
        <f t="shared" si="396"/>
        <v>40644.159259259257</v>
      </c>
      <c r="T3167" s="11">
        <f t="shared" si="397"/>
        <v>40666.165972222225</v>
      </c>
      <c r="U3167">
        <f t="shared" si="398"/>
        <v>3</v>
      </c>
      <c r="V3167">
        <f t="shared" si="399"/>
        <v>3</v>
      </c>
    </row>
    <row r="3168" spans="1:22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160.22999999999999</v>
      </c>
      <c r="P3168">
        <f t="shared" si="393"/>
        <v>60.3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41940.69158564815</v>
      </c>
      <c r="T3168" s="11">
        <f t="shared" si="397"/>
        <v>41969.332638888889</v>
      </c>
      <c r="U3168">
        <f t="shared" si="398"/>
        <v>4</v>
      </c>
      <c r="V3168">
        <f t="shared" si="399"/>
        <v>4</v>
      </c>
    </row>
    <row r="3169" spans="1:22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116.17</v>
      </c>
      <c r="P3169">
        <f t="shared" si="393"/>
        <v>63.36</v>
      </c>
      <c r="Q3169" t="str">
        <f t="shared" si="394"/>
        <v>theater</v>
      </c>
      <c r="R3169" t="str">
        <f t="shared" si="395"/>
        <v>plays</v>
      </c>
      <c r="S3169" s="11">
        <f t="shared" si="396"/>
        <v>41839.175706018519</v>
      </c>
      <c r="T3169" s="11">
        <f t="shared" si="397"/>
        <v>41853.175706018519</v>
      </c>
      <c r="U3169">
        <f t="shared" si="398"/>
        <v>2</v>
      </c>
      <c r="V3169">
        <f t="shared" si="399"/>
        <v>2</v>
      </c>
    </row>
    <row r="3170" spans="1:22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124.2</v>
      </c>
      <c r="P3170">
        <f t="shared" si="393"/>
        <v>50.9</v>
      </c>
      <c r="Q3170" t="str">
        <f t="shared" si="394"/>
        <v>theater</v>
      </c>
      <c r="R3170" t="str">
        <f t="shared" si="395"/>
        <v>plays</v>
      </c>
      <c r="S3170" s="11">
        <f t="shared" si="396"/>
        <v>41772.105937500004</v>
      </c>
      <c r="T3170" s="11">
        <f t="shared" si="397"/>
        <v>41803.916666666664</v>
      </c>
      <c r="U3170">
        <f t="shared" si="398"/>
        <v>5</v>
      </c>
      <c r="V3170">
        <f t="shared" si="399"/>
        <v>5</v>
      </c>
    </row>
    <row r="3171" spans="1:22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103.01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41591.737974537034</v>
      </c>
      <c r="T3171" s="11">
        <f t="shared" si="397"/>
        <v>41621.207638888889</v>
      </c>
      <c r="U3171">
        <f t="shared" si="398"/>
        <v>4</v>
      </c>
      <c r="V3171">
        <f t="shared" si="399"/>
        <v>4</v>
      </c>
    </row>
    <row r="3172" spans="1:22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112.25</v>
      </c>
      <c r="P3172">
        <f t="shared" si="393"/>
        <v>31.62</v>
      </c>
      <c r="Q3172" t="str">
        <f t="shared" si="394"/>
        <v>theater</v>
      </c>
      <c r="R3172" t="str">
        <f t="shared" si="395"/>
        <v>plays</v>
      </c>
      <c r="S3172" s="11">
        <f t="shared" si="396"/>
        <v>41789.080370370371</v>
      </c>
      <c r="T3172" s="11">
        <f t="shared" si="397"/>
        <v>41822.166666666664</v>
      </c>
      <c r="U3172">
        <f t="shared" si="398"/>
        <v>5</v>
      </c>
      <c r="V3172">
        <f t="shared" si="399"/>
        <v>5</v>
      </c>
    </row>
    <row r="3173" spans="1:22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108.81</v>
      </c>
      <c r="P3173">
        <f t="shared" si="393"/>
        <v>65.099999999999994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42466.608310185184</v>
      </c>
      <c r="T3173" s="11">
        <f t="shared" si="397"/>
        <v>42496.608310185184</v>
      </c>
      <c r="U3173">
        <f t="shared" si="398"/>
        <v>4</v>
      </c>
      <c r="V3173">
        <f t="shared" si="399"/>
        <v>4</v>
      </c>
    </row>
    <row r="3174" spans="1:22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>
        <f t="shared" si="393"/>
        <v>79.31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40923.729953703703</v>
      </c>
      <c r="T3174" s="11">
        <f t="shared" si="397"/>
        <v>40953.729953703703</v>
      </c>
      <c r="U3174">
        <f t="shared" si="398"/>
        <v>4</v>
      </c>
      <c r="V3174">
        <f t="shared" si="399"/>
        <v>4</v>
      </c>
    </row>
    <row r="3175" spans="1:22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139.19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41878.878379629634</v>
      </c>
      <c r="T3175" s="11">
        <f t="shared" si="397"/>
        <v>41908.878379629634</v>
      </c>
      <c r="U3175">
        <f t="shared" si="398"/>
        <v>4</v>
      </c>
      <c r="V3175">
        <f t="shared" si="399"/>
        <v>4</v>
      </c>
    </row>
    <row r="3176" spans="1:22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101.13</v>
      </c>
      <c r="P3176">
        <f t="shared" si="393"/>
        <v>131.91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41862.864675925928</v>
      </c>
      <c r="T3176" s="11">
        <f t="shared" si="397"/>
        <v>41876.864675925928</v>
      </c>
      <c r="U3176">
        <f t="shared" si="398"/>
        <v>2</v>
      </c>
      <c r="V3176">
        <f t="shared" si="399"/>
        <v>2</v>
      </c>
    </row>
    <row r="3177" spans="1:22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109.56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40531.886886574073</v>
      </c>
      <c r="T3177" s="11">
        <f t="shared" si="397"/>
        <v>40591.886886574073</v>
      </c>
      <c r="U3177">
        <f t="shared" si="398"/>
        <v>9</v>
      </c>
      <c r="V3177">
        <f t="shared" si="399"/>
        <v>9</v>
      </c>
    </row>
    <row r="3178" spans="1:22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114.84</v>
      </c>
      <c r="P3178">
        <f t="shared" si="393"/>
        <v>39.67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41477.930914351848</v>
      </c>
      <c r="T3178" s="11">
        <f t="shared" si="397"/>
        <v>41504.625</v>
      </c>
      <c r="U3178">
        <f t="shared" si="398"/>
        <v>4</v>
      </c>
      <c r="V3178">
        <f t="shared" si="399"/>
        <v>4</v>
      </c>
    </row>
    <row r="3179" spans="1:22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117.4</v>
      </c>
      <c r="P3179">
        <f t="shared" si="393"/>
        <v>57.55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41781.666770833333</v>
      </c>
      <c r="T3179" s="11">
        <f t="shared" si="397"/>
        <v>41811.666770833333</v>
      </c>
      <c r="U3179">
        <f t="shared" si="398"/>
        <v>4</v>
      </c>
      <c r="V3179">
        <f t="shared" si="399"/>
        <v>4</v>
      </c>
    </row>
    <row r="3180" spans="1:22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171.73</v>
      </c>
      <c r="P3180">
        <f t="shared" si="393"/>
        <v>33.03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41806.605034722219</v>
      </c>
      <c r="T3180" s="11">
        <f t="shared" si="397"/>
        <v>41836.605034722219</v>
      </c>
      <c r="U3180">
        <f t="shared" si="398"/>
        <v>4</v>
      </c>
      <c r="V3180">
        <f t="shared" si="399"/>
        <v>4</v>
      </c>
    </row>
    <row r="3181" spans="1:22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114.16</v>
      </c>
      <c r="P3181">
        <f t="shared" si="393"/>
        <v>77.34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41375.702210648145</v>
      </c>
      <c r="T3181" s="11">
        <f t="shared" si="397"/>
        <v>41400.702210648145</v>
      </c>
      <c r="U3181">
        <f t="shared" si="398"/>
        <v>4</v>
      </c>
      <c r="V3181">
        <f t="shared" si="399"/>
        <v>4</v>
      </c>
    </row>
    <row r="3182" spans="1:22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119.75</v>
      </c>
      <c r="P3182">
        <f t="shared" si="393"/>
        <v>31.93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41780.412604166668</v>
      </c>
      <c r="T3182" s="11">
        <f t="shared" si="397"/>
        <v>41810.412604166668</v>
      </c>
      <c r="U3182">
        <f t="shared" si="398"/>
        <v>4</v>
      </c>
      <c r="V3182">
        <f t="shared" si="399"/>
        <v>4</v>
      </c>
    </row>
    <row r="3183" spans="1:22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>
        <f t="shared" si="393"/>
        <v>36.33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41779.310034722221</v>
      </c>
      <c r="T3183" s="11">
        <f t="shared" si="397"/>
        <v>41805.666666666664</v>
      </c>
      <c r="U3183">
        <f t="shared" si="398"/>
        <v>4</v>
      </c>
      <c r="V3183">
        <f t="shared" si="399"/>
        <v>4</v>
      </c>
    </row>
    <row r="3184" spans="1:22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100.89</v>
      </c>
      <c r="P3184">
        <f t="shared" si="393"/>
        <v>46.77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40883.949317129627</v>
      </c>
      <c r="T3184" s="11">
        <f t="shared" si="397"/>
        <v>40939.708333333336</v>
      </c>
      <c r="U3184">
        <f t="shared" si="398"/>
        <v>8</v>
      </c>
      <c r="V3184">
        <f t="shared" si="399"/>
        <v>8</v>
      </c>
    </row>
    <row r="3185" spans="1:22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>
        <f t="shared" si="393"/>
        <v>40.07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41491.79478009259</v>
      </c>
      <c r="T3185" s="11">
        <f t="shared" si="397"/>
        <v>41509.79478009259</v>
      </c>
      <c r="U3185">
        <f t="shared" si="398"/>
        <v>3</v>
      </c>
      <c r="V3185">
        <f t="shared" si="399"/>
        <v>3</v>
      </c>
    </row>
    <row r="3186" spans="1:22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107.21</v>
      </c>
      <c r="P3186">
        <f t="shared" si="393"/>
        <v>100.22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41791.993414351848</v>
      </c>
      <c r="T3186" s="11">
        <f t="shared" si="397"/>
        <v>41821.993414351848</v>
      </c>
      <c r="U3186">
        <f t="shared" si="398"/>
        <v>4</v>
      </c>
      <c r="V3186">
        <f t="shared" si="399"/>
        <v>4</v>
      </c>
    </row>
    <row r="3187" spans="1:22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41.67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41829.977326388893</v>
      </c>
      <c r="T3187" s="11">
        <f t="shared" si="397"/>
        <v>41836.977326388893</v>
      </c>
      <c r="U3187">
        <f t="shared" si="398"/>
        <v>1</v>
      </c>
      <c r="V3187">
        <f t="shared" si="399"/>
        <v>1</v>
      </c>
    </row>
    <row r="3188" spans="1:22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102.19</v>
      </c>
      <c r="P3188">
        <f t="shared" si="393"/>
        <v>46.71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41868.924050925925</v>
      </c>
      <c r="T3188" s="11">
        <f t="shared" si="397"/>
        <v>41898.875</v>
      </c>
      <c r="U3188">
        <f t="shared" si="398"/>
        <v>4</v>
      </c>
      <c r="V3188">
        <f t="shared" si="399"/>
        <v>4</v>
      </c>
    </row>
    <row r="3189" spans="1:22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116.29</v>
      </c>
      <c r="P3189">
        <f t="shared" si="393"/>
        <v>71.489999999999995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41835.666354166664</v>
      </c>
      <c r="T3189" s="11">
        <f t="shared" si="397"/>
        <v>41855.666354166664</v>
      </c>
      <c r="U3189">
        <f t="shared" si="398"/>
        <v>3</v>
      </c>
      <c r="V3189">
        <f t="shared" si="399"/>
        <v>3</v>
      </c>
    </row>
    <row r="3190" spans="1:22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14.44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U3190">
        <f t="shared" si="398"/>
        <v>3</v>
      </c>
      <c r="V3190">
        <f t="shared" si="399"/>
        <v>3</v>
      </c>
    </row>
    <row r="3191" spans="1:22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12.33</v>
      </c>
      <c r="P3191">
        <f t="shared" si="393"/>
        <v>356.84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U3191">
        <f t="shared" si="398"/>
        <v>4</v>
      </c>
      <c r="V3191">
        <f t="shared" si="399"/>
        <v>4</v>
      </c>
    </row>
    <row r="3192" spans="1:22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U3192">
        <f t="shared" si="398"/>
        <v>4</v>
      </c>
      <c r="V3192">
        <f t="shared" si="399"/>
        <v>4</v>
      </c>
    </row>
    <row r="3193" spans="1:22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4.03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U3193">
        <f t="shared" si="398"/>
        <v>9</v>
      </c>
      <c r="V3193">
        <f t="shared" si="399"/>
        <v>9</v>
      </c>
    </row>
    <row r="3194" spans="1:22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1.02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U3194">
        <f t="shared" si="398"/>
        <v>6</v>
      </c>
      <c r="V3194">
        <f t="shared" si="399"/>
        <v>6</v>
      </c>
    </row>
    <row r="3195" spans="1:22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11.74</v>
      </c>
      <c r="P3195">
        <f t="shared" si="393"/>
        <v>24.46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U3195">
        <f t="shared" si="398"/>
        <v>6</v>
      </c>
      <c r="V3195">
        <f t="shared" si="399"/>
        <v>6</v>
      </c>
    </row>
    <row r="3196" spans="1:22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U3196">
        <f t="shared" si="398"/>
        <v>4</v>
      </c>
      <c r="V3196">
        <f t="shared" si="399"/>
        <v>4</v>
      </c>
    </row>
    <row r="3197" spans="1:22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59.14</v>
      </c>
      <c r="P3197">
        <f t="shared" si="393"/>
        <v>53.08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U3197">
        <f t="shared" si="398"/>
        <v>4</v>
      </c>
      <c r="V3197">
        <f t="shared" si="399"/>
        <v>4</v>
      </c>
    </row>
    <row r="3198" spans="1:22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0.06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U3198">
        <f t="shared" si="398"/>
        <v>9</v>
      </c>
      <c r="V3198">
        <f t="shared" si="399"/>
        <v>9</v>
      </c>
    </row>
    <row r="3199" spans="1:22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11.45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U3199">
        <f t="shared" si="398"/>
        <v>4</v>
      </c>
      <c r="V3199">
        <f t="shared" si="399"/>
        <v>4</v>
      </c>
    </row>
    <row r="3200" spans="1:22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0.37</v>
      </c>
      <c r="P3200">
        <f t="shared" si="393"/>
        <v>36.67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U3200">
        <f t="shared" si="398"/>
        <v>5</v>
      </c>
      <c r="V3200">
        <f t="shared" si="399"/>
        <v>5</v>
      </c>
    </row>
    <row r="3201" spans="1:22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52.16</v>
      </c>
      <c r="P3201">
        <f t="shared" si="393"/>
        <v>49.21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41858.761782407411</v>
      </c>
      <c r="T3201" s="11">
        <f t="shared" si="397"/>
        <v>41888.875</v>
      </c>
      <c r="U3201">
        <f t="shared" si="398"/>
        <v>4</v>
      </c>
      <c r="V3201">
        <f t="shared" si="399"/>
        <v>4</v>
      </c>
    </row>
    <row r="3202" spans="1:22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0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42460.320613425924</v>
      </c>
      <c r="T3202" s="11">
        <f t="shared" si="397"/>
        <v>42490.231944444444</v>
      </c>
      <c r="U3202">
        <f t="shared" si="398"/>
        <v>4</v>
      </c>
      <c r="V3202">
        <f t="shared" si="399"/>
        <v>4</v>
      </c>
    </row>
    <row r="3203" spans="1:22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>ROUND(SUM((E3203/D3203)*100),2)</f>
        <v>1.25</v>
      </c>
      <c r="P3203">
        <f t="shared" ref="P3203:P3266" si="401">ROUND(AVERAGE(E3203/L3203),2)</f>
        <v>12.5</v>
      </c>
      <c r="Q3203" t="str">
        <f t="shared" ref="Q3203:Q3266" si="402">LEFT(N3203,SEARCH("/",N3203)-1)</f>
        <v>theater</v>
      </c>
      <c r="R3203" t="str">
        <f t="shared" ref="R3203:R3266" si="403">RIGHT(N3203,LEN(N3203)-SEARCH("/",N3203))</f>
        <v>musical</v>
      </c>
      <c r="S3203" s="11">
        <f t="shared" ref="S3203:S3266" si="404">(J3203/86400)+DATE(1970,1,1)</f>
        <v>41861.767094907409</v>
      </c>
      <c r="T3203" s="11">
        <f t="shared" ref="T3203:T3266" si="405">(I3203/86400)+DATE(1970,1,1)</f>
        <v>41882.767094907409</v>
      </c>
      <c r="U3203">
        <f t="shared" ref="U3203:U3266" si="406">ROUND(((T3203-S3203)/7),0)</f>
        <v>3</v>
      </c>
      <c r="V3203">
        <f t="shared" ref="V3203:V3266" si="407">U3203</f>
        <v>3</v>
      </c>
    </row>
    <row r="3204" spans="1:22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54.52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U3204">
        <f t="shared" si="406"/>
        <v>8</v>
      </c>
      <c r="V3204">
        <f t="shared" si="407"/>
        <v>8</v>
      </c>
    </row>
    <row r="3205" spans="1:22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41.67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U3205">
        <f t="shared" si="406"/>
        <v>4</v>
      </c>
      <c r="V3205">
        <f t="shared" si="407"/>
        <v>4</v>
      </c>
    </row>
    <row r="3206" spans="1:22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U3206">
        <f t="shared" si="406"/>
        <v>4</v>
      </c>
      <c r="V3206">
        <f t="shared" si="407"/>
        <v>4</v>
      </c>
    </row>
    <row r="3207" spans="1:22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3.41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U3207">
        <f t="shared" si="406"/>
        <v>4</v>
      </c>
      <c r="V3207">
        <f t="shared" si="407"/>
        <v>4</v>
      </c>
    </row>
    <row r="3208" spans="1:22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U3208">
        <f t="shared" si="406"/>
        <v>4</v>
      </c>
      <c r="V3208">
        <f t="shared" si="407"/>
        <v>4</v>
      </c>
    </row>
    <row r="3209" spans="1:22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46.36</v>
      </c>
      <c r="P3209">
        <f t="shared" si="401"/>
        <v>70.83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U3209">
        <f t="shared" si="406"/>
        <v>9</v>
      </c>
      <c r="V3209">
        <f t="shared" si="407"/>
        <v>9</v>
      </c>
    </row>
    <row r="3210" spans="1:22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103.5</v>
      </c>
      <c r="P3210">
        <f t="shared" si="401"/>
        <v>63.11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41827.605057870373</v>
      </c>
      <c r="T3210" s="11">
        <f t="shared" si="405"/>
        <v>41848.605057870373</v>
      </c>
      <c r="U3210">
        <f t="shared" si="406"/>
        <v>3</v>
      </c>
      <c r="V3210">
        <f t="shared" si="407"/>
        <v>3</v>
      </c>
    </row>
    <row r="3211" spans="1:22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119.32</v>
      </c>
      <c r="P3211">
        <f t="shared" si="401"/>
        <v>50.16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41778.637245370366</v>
      </c>
      <c r="T3211" s="11">
        <f t="shared" si="405"/>
        <v>41810.958333333336</v>
      </c>
      <c r="U3211">
        <f t="shared" si="406"/>
        <v>5</v>
      </c>
      <c r="V3211">
        <f t="shared" si="407"/>
        <v>5</v>
      </c>
    </row>
    <row r="3212" spans="1:22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125.77</v>
      </c>
      <c r="P3212">
        <f t="shared" si="401"/>
        <v>62.88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41013.936562499999</v>
      </c>
      <c r="T3212" s="11">
        <f t="shared" si="405"/>
        <v>41061.165972222225</v>
      </c>
      <c r="U3212">
        <f t="shared" si="406"/>
        <v>7</v>
      </c>
      <c r="V3212">
        <f t="shared" si="407"/>
        <v>7</v>
      </c>
    </row>
    <row r="3213" spans="1:22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119.74</v>
      </c>
      <c r="P3213">
        <f t="shared" si="401"/>
        <v>85.53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41834.58657407407</v>
      </c>
      <c r="T3213" s="11">
        <f t="shared" si="405"/>
        <v>41866.083333333336</v>
      </c>
      <c r="U3213">
        <f t="shared" si="406"/>
        <v>4</v>
      </c>
      <c r="V3213">
        <f t="shared" si="407"/>
        <v>4</v>
      </c>
    </row>
    <row r="3214" spans="1:22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126.25</v>
      </c>
      <c r="P3214">
        <f t="shared" si="401"/>
        <v>53.72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41829.795729166668</v>
      </c>
      <c r="T3214" s="11">
        <f t="shared" si="405"/>
        <v>41859.795729166668</v>
      </c>
      <c r="U3214">
        <f t="shared" si="406"/>
        <v>4</v>
      </c>
      <c r="V3214">
        <f t="shared" si="407"/>
        <v>4</v>
      </c>
    </row>
    <row r="3215" spans="1:22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100.12</v>
      </c>
      <c r="P3215">
        <f t="shared" si="401"/>
        <v>127.81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42171.763414351852</v>
      </c>
      <c r="T3215" s="11">
        <f t="shared" si="405"/>
        <v>42211.763414351852</v>
      </c>
      <c r="U3215">
        <f t="shared" si="406"/>
        <v>6</v>
      </c>
      <c r="V3215">
        <f t="shared" si="407"/>
        <v>6</v>
      </c>
    </row>
    <row r="3216" spans="1:22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102.13</v>
      </c>
      <c r="P3216">
        <f t="shared" si="401"/>
        <v>106.57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42337.792511574073</v>
      </c>
      <c r="T3216" s="11">
        <f t="shared" si="405"/>
        <v>42374.996527777781</v>
      </c>
      <c r="U3216">
        <f t="shared" si="406"/>
        <v>5</v>
      </c>
      <c r="V3216">
        <f t="shared" si="407"/>
        <v>5</v>
      </c>
    </row>
    <row r="3217" spans="1:22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100.35</v>
      </c>
      <c r="P3217">
        <f t="shared" si="401"/>
        <v>262.11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42219.665173611109</v>
      </c>
      <c r="T3217" s="11">
        <f t="shared" si="405"/>
        <v>42257.165972222225</v>
      </c>
      <c r="U3217">
        <f t="shared" si="406"/>
        <v>5</v>
      </c>
      <c r="V3217">
        <f t="shared" si="407"/>
        <v>5</v>
      </c>
    </row>
    <row r="3218" spans="1:22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100.05</v>
      </c>
      <c r="P3218">
        <f t="shared" si="401"/>
        <v>57.17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42165.462627314817</v>
      </c>
      <c r="T3218" s="11">
        <f t="shared" si="405"/>
        <v>42196.604166666672</v>
      </c>
      <c r="U3218">
        <f t="shared" si="406"/>
        <v>4</v>
      </c>
      <c r="V3218">
        <f t="shared" si="407"/>
        <v>4</v>
      </c>
    </row>
    <row r="3219" spans="1:22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116.02</v>
      </c>
      <c r="P3219">
        <f t="shared" si="401"/>
        <v>50.2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42648.546111111107</v>
      </c>
      <c r="T3219" s="11">
        <f t="shared" si="405"/>
        <v>42678.546111111107</v>
      </c>
      <c r="U3219">
        <f t="shared" si="406"/>
        <v>4</v>
      </c>
      <c r="V3219">
        <f t="shared" si="407"/>
        <v>4</v>
      </c>
    </row>
    <row r="3220" spans="1:22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102.1</v>
      </c>
      <c r="P3220">
        <f t="shared" si="401"/>
        <v>66.59</v>
      </c>
      <c r="Q3220" t="str">
        <f t="shared" si="402"/>
        <v>theater</v>
      </c>
      <c r="R3220" t="str">
        <f t="shared" si="403"/>
        <v>plays</v>
      </c>
      <c r="S3220" s="11">
        <f t="shared" si="404"/>
        <v>41971.002152777779</v>
      </c>
      <c r="T3220" s="11">
        <f t="shared" si="405"/>
        <v>42004</v>
      </c>
      <c r="U3220">
        <f t="shared" si="406"/>
        <v>5</v>
      </c>
      <c r="V3220">
        <f t="shared" si="407"/>
        <v>5</v>
      </c>
    </row>
    <row r="3221" spans="1:22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100.11</v>
      </c>
      <c r="P3221">
        <f t="shared" si="401"/>
        <v>168.25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42050.983182870375</v>
      </c>
      <c r="T3221" s="11">
        <f t="shared" si="405"/>
        <v>42085.941516203704</v>
      </c>
      <c r="U3221">
        <f t="shared" si="406"/>
        <v>5</v>
      </c>
      <c r="V3221">
        <f t="shared" si="407"/>
        <v>5</v>
      </c>
    </row>
    <row r="3222" spans="1:22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100.84</v>
      </c>
      <c r="P3222">
        <f t="shared" si="401"/>
        <v>256.37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42772.833379629628</v>
      </c>
      <c r="T3222" s="11">
        <f t="shared" si="405"/>
        <v>42806.875</v>
      </c>
      <c r="U3222">
        <f t="shared" si="406"/>
        <v>5</v>
      </c>
      <c r="V3222">
        <f t="shared" si="407"/>
        <v>5</v>
      </c>
    </row>
    <row r="3223" spans="1:22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103.43</v>
      </c>
      <c r="P3223">
        <f t="shared" si="401"/>
        <v>36.61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42155.696793981479</v>
      </c>
      <c r="T3223" s="11">
        <f t="shared" si="405"/>
        <v>42190.696793981479</v>
      </c>
      <c r="U3223">
        <f t="shared" si="406"/>
        <v>5</v>
      </c>
      <c r="V3223">
        <f t="shared" si="407"/>
        <v>5</v>
      </c>
    </row>
    <row r="3224" spans="1:22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124.8</v>
      </c>
      <c r="P3224">
        <f t="shared" si="401"/>
        <v>37.14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42270.582141203704</v>
      </c>
      <c r="T3224" s="11">
        <f t="shared" si="405"/>
        <v>42301.895138888889</v>
      </c>
      <c r="U3224">
        <f t="shared" si="406"/>
        <v>4</v>
      </c>
      <c r="V3224">
        <f t="shared" si="407"/>
        <v>4</v>
      </c>
    </row>
    <row r="3225" spans="1:22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109.52</v>
      </c>
      <c r="P3225">
        <f t="shared" si="401"/>
        <v>45.88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42206.835370370369</v>
      </c>
      <c r="T3225" s="11">
        <f t="shared" si="405"/>
        <v>42236.835370370369</v>
      </c>
      <c r="U3225">
        <f t="shared" si="406"/>
        <v>4</v>
      </c>
      <c r="V3225">
        <f t="shared" si="407"/>
        <v>4</v>
      </c>
    </row>
    <row r="3226" spans="1:22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102.03</v>
      </c>
      <c r="P3226">
        <f t="shared" si="401"/>
        <v>141.71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42697.850844907407</v>
      </c>
      <c r="T3226" s="11">
        <f t="shared" si="405"/>
        <v>42745.208333333328</v>
      </c>
      <c r="U3226">
        <f t="shared" si="406"/>
        <v>7</v>
      </c>
      <c r="V3226">
        <f t="shared" si="407"/>
        <v>7</v>
      </c>
    </row>
    <row r="3227" spans="1:22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102.35</v>
      </c>
      <c r="P3227">
        <f t="shared" si="401"/>
        <v>52.49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42503.559467592597</v>
      </c>
      <c r="T3227" s="11">
        <f t="shared" si="405"/>
        <v>42524.875</v>
      </c>
      <c r="U3227">
        <f t="shared" si="406"/>
        <v>3</v>
      </c>
      <c r="V3227">
        <f t="shared" si="407"/>
        <v>3</v>
      </c>
    </row>
    <row r="3228" spans="1:22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104.17</v>
      </c>
      <c r="P3228">
        <f t="shared" si="401"/>
        <v>59.52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42277.583472222221</v>
      </c>
      <c r="T3228" s="11">
        <f t="shared" si="405"/>
        <v>42307.583472222221</v>
      </c>
      <c r="U3228">
        <f t="shared" si="406"/>
        <v>4</v>
      </c>
      <c r="V3228">
        <f t="shared" si="407"/>
        <v>4</v>
      </c>
    </row>
    <row r="3229" spans="1:22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42722.882361111115</v>
      </c>
      <c r="T3229" s="11">
        <f t="shared" si="405"/>
        <v>42752.882361111115</v>
      </c>
      <c r="U3229">
        <f t="shared" si="406"/>
        <v>4</v>
      </c>
      <c r="V3229">
        <f t="shared" si="407"/>
        <v>4</v>
      </c>
    </row>
    <row r="3230" spans="1:22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102.34</v>
      </c>
      <c r="P3230">
        <f t="shared" si="401"/>
        <v>193.62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42323.70930555556</v>
      </c>
      <c r="T3230" s="11">
        <f t="shared" si="405"/>
        <v>42355.207638888889</v>
      </c>
      <c r="U3230">
        <f t="shared" si="406"/>
        <v>4</v>
      </c>
      <c r="V3230">
        <f t="shared" si="407"/>
        <v>4</v>
      </c>
    </row>
    <row r="3231" spans="1:22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107.87</v>
      </c>
      <c r="P3231">
        <f t="shared" si="401"/>
        <v>106.8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41933.291643518518</v>
      </c>
      <c r="T3231" s="11">
        <f t="shared" si="405"/>
        <v>41963.333310185189</v>
      </c>
      <c r="U3231">
        <f t="shared" si="406"/>
        <v>4</v>
      </c>
      <c r="V3231">
        <f t="shared" si="407"/>
        <v>4</v>
      </c>
    </row>
    <row r="3232" spans="1:22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109.88</v>
      </c>
      <c r="P3232">
        <f t="shared" si="401"/>
        <v>77.22</v>
      </c>
      <c r="Q3232" t="str">
        <f t="shared" si="402"/>
        <v>theater</v>
      </c>
      <c r="R3232" t="str">
        <f t="shared" si="403"/>
        <v>plays</v>
      </c>
      <c r="S3232" s="11">
        <f t="shared" si="404"/>
        <v>41898.168124999997</v>
      </c>
      <c r="T3232" s="11">
        <f t="shared" si="405"/>
        <v>41913.165972222225</v>
      </c>
      <c r="U3232">
        <f t="shared" si="406"/>
        <v>2</v>
      </c>
      <c r="V3232">
        <f t="shared" si="407"/>
        <v>2</v>
      </c>
    </row>
    <row r="3233" spans="1:22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42446.943831018521</v>
      </c>
      <c r="T3233" s="11">
        <f t="shared" si="405"/>
        <v>42476.943831018521</v>
      </c>
      <c r="U3233">
        <f t="shared" si="406"/>
        <v>4</v>
      </c>
      <c r="V3233">
        <f t="shared" si="407"/>
        <v>4</v>
      </c>
    </row>
    <row r="3234" spans="1:22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131.19999999999999</v>
      </c>
      <c r="P3234">
        <f t="shared" si="401"/>
        <v>50.46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42463.81385416667</v>
      </c>
      <c r="T3234" s="11">
        <f t="shared" si="405"/>
        <v>42494.165972222225</v>
      </c>
      <c r="U3234">
        <f t="shared" si="406"/>
        <v>4</v>
      </c>
      <c r="V3234">
        <f t="shared" si="407"/>
        <v>4</v>
      </c>
    </row>
    <row r="3235" spans="1:22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118.8</v>
      </c>
      <c r="P3235">
        <f t="shared" si="401"/>
        <v>97.38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42766.805034722223</v>
      </c>
      <c r="T3235" s="11">
        <f t="shared" si="405"/>
        <v>42796.805034722223</v>
      </c>
      <c r="U3235">
        <f t="shared" si="406"/>
        <v>4</v>
      </c>
      <c r="V3235">
        <f t="shared" si="407"/>
        <v>4</v>
      </c>
    </row>
    <row r="3236" spans="1:22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100.39</v>
      </c>
      <c r="P3236">
        <f t="shared" si="401"/>
        <v>34.92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42734.789444444439</v>
      </c>
      <c r="T3236" s="11">
        <f t="shared" si="405"/>
        <v>42767.979861111111</v>
      </c>
      <c r="U3236">
        <f t="shared" si="406"/>
        <v>5</v>
      </c>
      <c r="V3236">
        <f t="shared" si="407"/>
        <v>5</v>
      </c>
    </row>
    <row r="3237" spans="1:22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103.21</v>
      </c>
      <c r="P3237">
        <f t="shared" si="401"/>
        <v>85.53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42522.347812499997</v>
      </c>
      <c r="T3237" s="11">
        <f t="shared" si="405"/>
        <v>42552.347812499997</v>
      </c>
      <c r="U3237">
        <f t="shared" si="406"/>
        <v>4</v>
      </c>
      <c r="V3237">
        <f t="shared" si="407"/>
        <v>4</v>
      </c>
    </row>
    <row r="3238" spans="1:22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100.6</v>
      </c>
      <c r="P3238">
        <f t="shared" si="401"/>
        <v>182.91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42702.917048611111</v>
      </c>
      <c r="T3238" s="11">
        <f t="shared" si="405"/>
        <v>42732.917048611111</v>
      </c>
      <c r="U3238">
        <f t="shared" si="406"/>
        <v>4</v>
      </c>
      <c r="V3238">
        <f t="shared" si="407"/>
        <v>4</v>
      </c>
    </row>
    <row r="3239" spans="1:22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100.79</v>
      </c>
      <c r="P3239">
        <f t="shared" si="401"/>
        <v>131.13999999999999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42252.474351851852</v>
      </c>
      <c r="T3239" s="11">
        <f t="shared" si="405"/>
        <v>42276.165972222225</v>
      </c>
      <c r="U3239">
        <f t="shared" si="406"/>
        <v>3</v>
      </c>
      <c r="V3239">
        <f t="shared" si="407"/>
        <v>3</v>
      </c>
    </row>
    <row r="3240" spans="1:22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112.32</v>
      </c>
      <c r="P3240">
        <f t="shared" si="401"/>
        <v>39.81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42156.510393518518</v>
      </c>
      <c r="T3240" s="11">
        <f t="shared" si="405"/>
        <v>42186.510393518518</v>
      </c>
      <c r="U3240">
        <f t="shared" si="406"/>
        <v>4</v>
      </c>
      <c r="V3240">
        <f t="shared" si="407"/>
        <v>4</v>
      </c>
    </row>
    <row r="3241" spans="1:22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105.92</v>
      </c>
      <c r="P3241">
        <f t="shared" si="401"/>
        <v>59.7</v>
      </c>
      <c r="Q3241" t="str">
        <f t="shared" si="402"/>
        <v>theater</v>
      </c>
      <c r="R3241" t="str">
        <f t="shared" si="403"/>
        <v>plays</v>
      </c>
      <c r="S3241" s="11">
        <f t="shared" si="404"/>
        <v>42278.089039351849</v>
      </c>
      <c r="T3241" s="11">
        <f t="shared" si="405"/>
        <v>42302.999305555553</v>
      </c>
      <c r="U3241">
        <f t="shared" si="406"/>
        <v>4</v>
      </c>
      <c r="V3241">
        <f t="shared" si="407"/>
        <v>4</v>
      </c>
    </row>
    <row r="3242" spans="1:22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100.57</v>
      </c>
      <c r="P3242">
        <f t="shared" si="401"/>
        <v>88.74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42754.693842592591</v>
      </c>
      <c r="T3242" s="11">
        <f t="shared" si="405"/>
        <v>42782.958333333328</v>
      </c>
      <c r="U3242">
        <f t="shared" si="406"/>
        <v>4</v>
      </c>
      <c r="V3242">
        <f t="shared" si="407"/>
        <v>4</v>
      </c>
    </row>
    <row r="3243" spans="1:22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115.31</v>
      </c>
      <c r="P3243">
        <f t="shared" si="401"/>
        <v>58.69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41893.324884259258</v>
      </c>
      <c r="T3243" s="11">
        <f t="shared" si="405"/>
        <v>41926.290972222225</v>
      </c>
      <c r="U3243">
        <f t="shared" si="406"/>
        <v>5</v>
      </c>
      <c r="V3243">
        <f t="shared" si="407"/>
        <v>5</v>
      </c>
    </row>
    <row r="3244" spans="1:22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127.3</v>
      </c>
      <c r="P3244">
        <f t="shared" si="401"/>
        <v>69.569999999999993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41871.755694444444</v>
      </c>
      <c r="T3244" s="11">
        <f t="shared" si="405"/>
        <v>41901.755694444444</v>
      </c>
      <c r="U3244">
        <f t="shared" si="406"/>
        <v>4</v>
      </c>
      <c r="V3244">
        <f t="shared" si="407"/>
        <v>4</v>
      </c>
    </row>
    <row r="3245" spans="1:22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102.84</v>
      </c>
      <c r="P3245">
        <f t="shared" si="401"/>
        <v>115.87</v>
      </c>
      <c r="Q3245" t="str">
        <f t="shared" si="402"/>
        <v>theater</v>
      </c>
      <c r="R3245" t="str">
        <f t="shared" si="403"/>
        <v>plays</v>
      </c>
      <c r="S3245" s="11">
        <f t="shared" si="404"/>
        <v>42262.096782407403</v>
      </c>
      <c r="T3245" s="11">
        <f t="shared" si="405"/>
        <v>42286</v>
      </c>
      <c r="U3245">
        <f t="shared" si="406"/>
        <v>3</v>
      </c>
      <c r="V3245">
        <f t="shared" si="407"/>
        <v>3</v>
      </c>
    </row>
    <row r="3246" spans="1:22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102.94</v>
      </c>
      <c r="P3246">
        <f t="shared" si="401"/>
        <v>23.87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42675.694236111114</v>
      </c>
      <c r="T3246" s="11">
        <f t="shared" si="405"/>
        <v>42705.735902777778</v>
      </c>
      <c r="U3246">
        <f t="shared" si="406"/>
        <v>4</v>
      </c>
      <c r="V3246">
        <f t="shared" si="407"/>
        <v>4</v>
      </c>
    </row>
    <row r="3247" spans="1:22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104.3</v>
      </c>
      <c r="P3247">
        <f t="shared" si="401"/>
        <v>81.13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42135.60020833333</v>
      </c>
      <c r="T3247" s="11">
        <f t="shared" si="405"/>
        <v>42167.083333333328</v>
      </c>
      <c r="U3247">
        <f t="shared" si="406"/>
        <v>4</v>
      </c>
      <c r="V3247">
        <f t="shared" si="407"/>
        <v>4</v>
      </c>
    </row>
    <row r="3248" spans="1:22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111.22</v>
      </c>
      <c r="P3248">
        <f t="shared" si="401"/>
        <v>57.63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42230.472222222219</v>
      </c>
      <c r="T3248" s="11">
        <f t="shared" si="405"/>
        <v>42259.165972222225</v>
      </c>
      <c r="U3248">
        <f t="shared" si="406"/>
        <v>4</v>
      </c>
      <c r="V3248">
        <f t="shared" si="407"/>
        <v>4</v>
      </c>
    </row>
    <row r="3249" spans="1:22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105.86</v>
      </c>
      <c r="P3249">
        <f t="shared" si="401"/>
        <v>46.43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42167.434166666666</v>
      </c>
      <c r="T3249" s="11">
        <f t="shared" si="405"/>
        <v>42197.434166666666</v>
      </c>
      <c r="U3249">
        <f t="shared" si="406"/>
        <v>4</v>
      </c>
      <c r="V3249">
        <f t="shared" si="407"/>
        <v>4</v>
      </c>
    </row>
    <row r="3250" spans="1:22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100.79</v>
      </c>
      <c r="P3250">
        <f t="shared" si="401"/>
        <v>60.48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42068.888391203705</v>
      </c>
      <c r="T3250" s="11">
        <f t="shared" si="405"/>
        <v>42098.846724537041</v>
      </c>
      <c r="U3250">
        <f t="shared" si="406"/>
        <v>4</v>
      </c>
      <c r="V3250">
        <f t="shared" si="407"/>
        <v>4</v>
      </c>
    </row>
    <row r="3251" spans="1:22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104.93</v>
      </c>
      <c r="P3251">
        <f t="shared" si="401"/>
        <v>65.58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42145.746689814812</v>
      </c>
      <c r="T3251" s="11">
        <f t="shared" si="405"/>
        <v>42175.746689814812</v>
      </c>
      <c r="U3251">
        <f t="shared" si="406"/>
        <v>4</v>
      </c>
      <c r="V3251">
        <f t="shared" si="407"/>
        <v>4</v>
      </c>
    </row>
    <row r="3252" spans="1:22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101.55</v>
      </c>
      <c r="P3252">
        <f t="shared" si="401"/>
        <v>119.19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41918.742175925923</v>
      </c>
      <c r="T3252" s="11">
        <f t="shared" si="405"/>
        <v>41948.783842592595</v>
      </c>
      <c r="U3252">
        <f t="shared" si="406"/>
        <v>4</v>
      </c>
      <c r="V3252">
        <f t="shared" si="407"/>
        <v>4</v>
      </c>
    </row>
    <row r="3253" spans="1:22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110.73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42146.731087962966</v>
      </c>
      <c r="T3253" s="11">
        <f t="shared" si="405"/>
        <v>42176.731087962966</v>
      </c>
      <c r="U3253">
        <f t="shared" si="406"/>
        <v>4</v>
      </c>
      <c r="V3253">
        <f t="shared" si="407"/>
        <v>4</v>
      </c>
    </row>
    <row r="3254" spans="1:22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127.82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42590.472685185188</v>
      </c>
      <c r="T3254" s="11">
        <f t="shared" si="405"/>
        <v>42620.472685185188</v>
      </c>
      <c r="U3254">
        <f t="shared" si="406"/>
        <v>4</v>
      </c>
      <c r="V3254">
        <f t="shared" si="407"/>
        <v>4</v>
      </c>
    </row>
    <row r="3255" spans="1:22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101.83</v>
      </c>
      <c r="P3255">
        <f t="shared" si="401"/>
        <v>177.09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42602.576712962968</v>
      </c>
      <c r="T3255" s="11">
        <f t="shared" si="405"/>
        <v>42621.15625</v>
      </c>
      <c r="U3255">
        <f t="shared" si="406"/>
        <v>3</v>
      </c>
      <c r="V3255">
        <f t="shared" si="407"/>
        <v>3</v>
      </c>
    </row>
    <row r="3256" spans="1:22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101.26</v>
      </c>
      <c r="P3256">
        <f t="shared" si="401"/>
        <v>70.77</v>
      </c>
      <c r="Q3256" t="str">
        <f t="shared" si="402"/>
        <v>theater</v>
      </c>
      <c r="R3256" t="str">
        <f t="shared" si="403"/>
        <v>plays</v>
      </c>
      <c r="S3256" s="11">
        <f t="shared" si="404"/>
        <v>42059.085752314815</v>
      </c>
      <c r="T3256" s="11">
        <f t="shared" si="405"/>
        <v>42089.044085648144</v>
      </c>
      <c r="U3256">
        <f t="shared" si="406"/>
        <v>4</v>
      </c>
      <c r="V3256">
        <f t="shared" si="407"/>
        <v>4</v>
      </c>
    </row>
    <row r="3257" spans="1:22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29.17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41889.768229166664</v>
      </c>
      <c r="T3257" s="11">
        <f t="shared" si="405"/>
        <v>41919.768229166664</v>
      </c>
      <c r="U3257">
        <f t="shared" si="406"/>
        <v>4</v>
      </c>
      <c r="V3257">
        <f t="shared" si="407"/>
        <v>4</v>
      </c>
    </row>
    <row r="3258" spans="1:22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128.06</v>
      </c>
      <c r="P3258">
        <f t="shared" si="401"/>
        <v>72.760000000000005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42144.573807870373</v>
      </c>
      <c r="T3258" s="11">
        <f t="shared" si="405"/>
        <v>42166.165972222225</v>
      </c>
      <c r="U3258">
        <f t="shared" si="406"/>
        <v>3</v>
      </c>
      <c r="V3258">
        <f t="shared" si="407"/>
        <v>3</v>
      </c>
    </row>
    <row r="3259" spans="1:22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106.3</v>
      </c>
      <c r="P3259">
        <f t="shared" si="401"/>
        <v>51.85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42758.559629629628</v>
      </c>
      <c r="T3259" s="11">
        <f t="shared" si="405"/>
        <v>42788.559629629628</v>
      </c>
      <c r="U3259">
        <f t="shared" si="406"/>
        <v>4</v>
      </c>
      <c r="V3259">
        <f t="shared" si="407"/>
        <v>4</v>
      </c>
    </row>
    <row r="3260" spans="1:22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105.21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41982.887280092589</v>
      </c>
      <c r="T3260" s="11">
        <f t="shared" si="405"/>
        <v>42012.887280092589</v>
      </c>
      <c r="U3260">
        <f t="shared" si="406"/>
        <v>4</v>
      </c>
      <c r="V3260">
        <f t="shared" si="407"/>
        <v>4</v>
      </c>
    </row>
    <row r="3261" spans="1:22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106.17</v>
      </c>
      <c r="P3261">
        <f t="shared" si="401"/>
        <v>251.74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42614.760937500003</v>
      </c>
      <c r="T3261" s="11">
        <f t="shared" si="405"/>
        <v>42644.165972222225</v>
      </c>
      <c r="U3261">
        <f t="shared" si="406"/>
        <v>4</v>
      </c>
      <c r="V3261">
        <f t="shared" si="407"/>
        <v>4</v>
      </c>
    </row>
    <row r="3262" spans="1:22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109.24</v>
      </c>
      <c r="P3262">
        <f t="shared" si="401"/>
        <v>74.819999999999993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42303.672662037032</v>
      </c>
      <c r="T3262" s="11">
        <f t="shared" si="405"/>
        <v>42338.714328703703</v>
      </c>
      <c r="U3262">
        <f t="shared" si="406"/>
        <v>5</v>
      </c>
      <c r="V3262">
        <f t="shared" si="407"/>
        <v>5</v>
      </c>
    </row>
    <row r="3263" spans="1:22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100.45</v>
      </c>
      <c r="P3263">
        <f t="shared" si="401"/>
        <v>67.650000000000006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42171.725416666668</v>
      </c>
      <c r="T3263" s="11">
        <f t="shared" si="405"/>
        <v>42201.725416666668</v>
      </c>
      <c r="U3263">
        <f t="shared" si="406"/>
        <v>4</v>
      </c>
      <c r="V3263">
        <f t="shared" si="407"/>
        <v>4</v>
      </c>
    </row>
    <row r="3264" spans="1:22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103.04</v>
      </c>
      <c r="P3264">
        <f t="shared" si="401"/>
        <v>93.81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41964.315532407403</v>
      </c>
      <c r="T3264" s="11">
        <f t="shared" si="405"/>
        <v>41995.166666666672</v>
      </c>
      <c r="U3264">
        <f t="shared" si="406"/>
        <v>4</v>
      </c>
      <c r="V3264">
        <f t="shared" si="407"/>
        <v>4</v>
      </c>
    </row>
    <row r="3265" spans="1:22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112.17</v>
      </c>
      <c r="P3265">
        <f t="shared" si="401"/>
        <v>41.24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42284.516064814816</v>
      </c>
      <c r="T3265" s="11">
        <f t="shared" si="405"/>
        <v>42307.875</v>
      </c>
      <c r="U3265">
        <f t="shared" si="406"/>
        <v>3</v>
      </c>
      <c r="V3265">
        <f t="shared" si="407"/>
        <v>3</v>
      </c>
    </row>
    <row r="3266" spans="1:22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>
        <f t="shared" si="401"/>
        <v>52.55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42016.800208333334</v>
      </c>
      <c r="T3266" s="11">
        <f t="shared" si="405"/>
        <v>42032.916666666672</v>
      </c>
      <c r="U3266">
        <f t="shared" si="406"/>
        <v>2</v>
      </c>
      <c r="V3266">
        <f t="shared" si="407"/>
        <v>2</v>
      </c>
    </row>
    <row r="3267" spans="1:22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>ROUND(SUM((E3267/D3267)*100),2)</f>
        <v>164</v>
      </c>
      <c r="P3267">
        <f t="shared" ref="P3267:P3330" si="409">ROUND(AVERAGE(E3267/L3267),2)</f>
        <v>70.290000000000006</v>
      </c>
      <c r="Q3267" t="str">
        <f t="shared" ref="Q3267:Q3330" si="410">LEFT(N3267,SEARCH("/",N3267)-1)</f>
        <v>theater</v>
      </c>
      <c r="R3267" t="str">
        <f t="shared" ref="R3267:R3330" si="411">RIGHT(N3267,LEN(N3267)-SEARCH("/",N3267))</f>
        <v>plays</v>
      </c>
      <c r="S3267" s="11">
        <f t="shared" ref="S3267:S3330" si="412">(J3267/86400)+DATE(1970,1,1)</f>
        <v>42311.711979166663</v>
      </c>
      <c r="T3267" s="11">
        <f t="shared" ref="T3267:T3330" si="413">(I3267/86400)+DATE(1970,1,1)</f>
        <v>42341.708333333328</v>
      </c>
      <c r="U3267">
        <f t="shared" ref="U3267:U3330" si="414">ROUND(((T3267-S3267)/7),0)</f>
        <v>4</v>
      </c>
      <c r="V3267">
        <f t="shared" ref="V3267:V3330" si="415">U3267</f>
        <v>4</v>
      </c>
    </row>
    <row r="3268" spans="1:22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131.28</v>
      </c>
      <c r="P3268">
        <f t="shared" si="409"/>
        <v>48.33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42136.536134259259</v>
      </c>
      <c r="T3268" s="11">
        <f t="shared" si="413"/>
        <v>42167.875</v>
      </c>
      <c r="U3268">
        <f t="shared" si="414"/>
        <v>4</v>
      </c>
      <c r="V3268">
        <f t="shared" si="415"/>
        <v>4</v>
      </c>
    </row>
    <row r="3269" spans="1:22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102.1</v>
      </c>
      <c r="P3269">
        <f t="shared" si="409"/>
        <v>53.18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42172.757638888885</v>
      </c>
      <c r="T3269" s="11">
        <f t="shared" si="413"/>
        <v>42202.757638888885</v>
      </c>
      <c r="U3269">
        <f t="shared" si="414"/>
        <v>4</v>
      </c>
      <c r="V3269">
        <f t="shared" si="415"/>
        <v>4</v>
      </c>
    </row>
    <row r="3270" spans="1:22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60.95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42590.90425925926</v>
      </c>
      <c r="T3270" s="11">
        <f t="shared" si="413"/>
        <v>42606.90425925926</v>
      </c>
      <c r="U3270">
        <f t="shared" si="414"/>
        <v>2</v>
      </c>
      <c r="V3270">
        <f t="shared" si="415"/>
        <v>2</v>
      </c>
    </row>
    <row r="3271" spans="1:22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101.5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42137.395798611113</v>
      </c>
      <c r="T3271" s="11">
        <f t="shared" si="413"/>
        <v>42171.458333333328</v>
      </c>
      <c r="U3271">
        <f t="shared" si="414"/>
        <v>5</v>
      </c>
      <c r="V3271">
        <f t="shared" si="415"/>
        <v>5</v>
      </c>
    </row>
    <row r="3272" spans="1:22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101.67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42167.533159722225</v>
      </c>
      <c r="T3272" s="11">
        <f t="shared" si="413"/>
        <v>42197.533159722225</v>
      </c>
      <c r="U3272">
        <f t="shared" si="414"/>
        <v>4</v>
      </c>
      <c r="V3272">
        <f t="shared" si="415"/>
        <v>4</v>
      </c>
    </row>
    <row r="3273" spans="1:22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38.24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41915.437210648146</v>
      </c>
      <c r="T3273" s="11">
        <f t="shared" si="413"/>
        <v>41945.478877314818</v>
      </c>
      <c r="U3273">
        <f t="shared" si="414"/>
        <v>4</v>
      </c>
      <c r="V3273">
        <f t="shared" si="415"/>
        <v>4</v>
      </c>
    </row>
    <row r="3274" spans="1:22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154.43</v>
      </c>
      <c r="P3274">
        <f t="shared" si="409"/>
        <v>106.5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42284.500104166669</v>
      </c>
      <c r="T3274" s="11">
        <f t="shared" si="413"/>
        <v>42314.541770833333</v>
      </c>
      <c r="U3274">
        <f t="shared" si="414"/>
        <v>4</v>
      </c>
      <c r="V3274">
        <f t="shared" si="415"/>
        <v>4</v>
      </c>
    </row>
    <row r="3275" spans="1:22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107.4</v>
      </c>
      <c r="P3275">
        <f t="shared" si="409"/>
        <v>204.57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42611.801412037035</v>
      </c>
      <c r="T3275" s="11">
        <f t="shared" si="413"/>
        <v>42627.791666666672</v>
      </c>
      <c r="U3275">
        <f t="shared" si="414"/>
        <v>2</v>
      </c>
      <c r="V3275">
        <f t="shared" si="415"/>
        <v>2</v>
      </c>
    </row>
    <row r="3276" spans="1:22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101.32</v>
      </c>
      <c r="P3276">
        <f t="shared" si="409"/>
        <v>54.91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42400.704537037032</v>
      </c>
      <c r="T3276" s="11">
        <f t="shared" si="413"/>
        <v>42444.875</v>
      </c>
      <c r="U3276">
        <f t="shared" si="414"/>
        <v>6</v>
      </c>
      <c r="V3276">
        <f t="shared" si="415"/>
        <v>6</v>
      </c>
    </row>
    <row r="3277" spans="1:22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100.28</v>
      </c>
      <c r="P3277">
        <f t="shared" si="409"/>
        <v>150.41999999999999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42017.88045138889</v>
      </c>
      <c r="T3277" s="11">
        <f t="shared" si="413"/>
        <v>42044.1875</v>
      </c>
      <c r="U3277">
        <f t="shared" si="414"/>
        <v>4</v>
      </c>
      <c r="V3277">
        <f t="shared" si="415"/>
        <v>4</v>
      </c>
    </row>
    <row r="3278" spans="1:22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116.84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42426.949988425928</v>
      </c>
      <c r="T3278" s="11">
        <f t="shared" si="413"/>
        <v>42461.165972222225</v>
      </c>
      <c r="U3278">
        <f t="shared" si="414"/>
        <v>5</v>
      </c>
      <c r="V3278">
        <f t="shared" si="415"/>
        <v>5</v>
      </c>
    </row>
    <row r="3279" spans="1:22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108.6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41931.682939814811</v>
      </c>
      <c r="T3279" s="11">
        <f t="shared" si="413"/>
        <v>41961.724606481483</v>
      </c>
      <c r="U3279">
        <f t="shared" si="414"/>
        <v>4</v>
      </c>
      <c r="V3279">
        <f t="shared" si="415"/>
        <v>4</v>
      </c>
    </row>
    <row r="3280" spans="1:22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103.4</v>
      </c>
      <c r="P3280">
        <f t="shared" si="409"/>
        <v>76.03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42124.848414351851</v>
      </c>
      <c r="T3280" s="11">
        <f t="shared" si="413"/>
        <v>42154.848414351851</v>
      </c>
      <c r="U3280">
        <f t="shared" si="414"/>
        <v>4</v>
      </c>
      <c r="V3280">
        <f t="shared" si="415"/>
        <v>4</v>
      </c>
    </row>
    <row r="3281" spans="1:22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114.28</v>
      </c>
      <c r="P3281">
        <f t="shared" si="409"/>
        <v>105.21</v>
      </c>
      <c r="Q3281" t="str">
        <f t="shared" si="410"/>
        <v>theater</v>
      </c>
      <c r="R3281" t="str">
        <f t="shared" si="411"/>
        <v>plays</v>
      </c>
      <c r="S3281" s="11">
        <f t="shared" si="412"/>
        <v>42431.102534722224</v>
      </c>
      <c r="T3281" s="11">
        <f t="shared" si="413"/>
        <v>42461.06086805556</v>
      </c>
      <c r="U3281">
        <f t="shared" si="414"/>
        <v>4</v>
      </c>
      <c r="V3281">
        <f t="shared" si="415"/>
        <v>4</v>
      </c>
    </row>
    <row r="3282" spans="1:22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68.67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42121.756921296299</v>
      </c>
      <c r="T3282" s="11">
        <f t="shared" si="413"/>
        <v>42156.208333333328</v>
      </c>
      <c r="U3282">
        <f t="shared" si="414"/>
        <v>5</v>
      </c>
      <c r="V3282">
        <f t="shared" si="415"/>
        <v>5</v>
      </c>
    </row>
    <row r="3283" spans="1:22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121.6</v>
      </c>
      <c r="P3283">
        <f t="shared" si="409"/>
        <v>129.36000000000001</v>
      </c>
      <c r="Q3283" t="str">
        <f t="shared" si="410"/>
        <v>theater</v>
      </c>
      <c r="R3283" t="str">
        <f t="shared" si="411"/>
        <v>plays</v>
      </c>
      <c r="S3283" s="11">
        <f t="shared" si="412"/>
        <v>42219.019733796296</v>
      </c>
      <c r="T3283" s="11">
        <f t="shared" si="413"/>
        <v>42249.019733796296</v>
      </c>
      <c r="U3283">
        <f t="shared" si="414"/>
        <v>4</v>
      </c>
      <c r="V3283">
        <f t="shared" si="415"/>
        <v>4</v>
      </c>
    </row>
    <row r="3284" spans="1:22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102.65</v>
      </c>
      <c r="P3284">
        <f t="shared" si="409"/>
        <v>134.26</v>
      </c>
      <c r="Q3284" t="str">
        <f t="shared" si="410"/>
        <v>theater</v>
      </c>
      <c r="R3284" t="str">
        <f t="shared" si="411"/>
        <v>plays</v>
      </c>
      <c r="S3284" s="11">
        <f t="shared" si="412"/>
        <v>42445.19430555556</v>
      </c>
      <c r="T3284" s="11">
        <f t="shared" si="413"/>
        <v>42489.19430555556</v>
      </c>
      <c r="U3284">
        <f t="shared" si="414"/>
        <v>6</v>
      </c>
      <c r="V3284">
        <f t="shared" si="415"/>
        <v>6</v>
      </c>
    </row>
    <row r="3285" spans="1:22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104.75</v>
      </c>
      <c r="P3285">
        <f t="shared" si="409"/>
        <v>17.829999999999998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42379.74418981481</v>
      </c>
      <c r="T3285" s="11">
        <f t="shared" si="413"/>
        <v>42410.875</v>
      </c>
      <c r="U3285">
        <f t="shared" si="414"/>
        <v>4</v>
      </c>
      <c r="V3285">
        <f t="shared" si="415"/>
        <v>4</v>
      </c>
    </row>
    <row r="3286" spans="1:22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101.6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42380.884872685187</v>
      </c>
      <c r="T3286" s="11">
        <f t="shared" si="413"/>
        <v>42398.249305555553</v>
      </c>
      <c r="U3286">
        <f t="shared" si="414"/>
        <v>2</v>
      </c>
      <c r="V3286">
        <f t="shared" si="415"/>
        <v>2</v>
      </c>
    </row>
    <row r="3287" spans="1:22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112.1</v>
      </c>
      <c r="P3287">
        <f t="shared" si="409"/>
        <v>69.19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42762.942430555559</v>
      </c>
      <c r="T3287" s="11">
        <f t="shared" si="413"/>
        <v>42794.208333333328</v>
      </c>
      <c r="U3287">
        <f t="shared" si="414"/>
        <v>4</v>
      </c>
      <c r="V3287">
        <f t="shared" si="415"/>
        <v>4</v>
      </c>
    </row>
    <row r="3288" spans="1:22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101.77</v>
      </c>
      <c r="P3288">
        <f t="shared" si="409"/>
        <v>125.12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42567.840069444443</v>
      </c>
      <c r="T3288" s="11">
        <f t="shared" si="413"/>
        <v>42597.840069444443</v>
      </c>
      <c r="U3288">
        <f t="shared" si="414"/>
        <v>4</v>
      </c>
      <c r="V3288">
        <f t="shared" si="415"/>
        <v>4</v>
      </c>
    </row>
    <row r="3289" spans="1:22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73.53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42311.750324074077</v>
      </c>
      <c r="T3289" s="11">
        <f t="shared" si="413"/>
        <v>42336.750324074077</v>
      </c>
      <c r="U3289">
        <f t="shared" si="414"/>
        <v>4</v>
      </c>
      <c r="V3289">
        <f t="shared" si="415"/>
        <v>4</v>
      </c>
    </row>
    <row r="3290" spans="1:22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100.26</v>
      </c>
      <c r="P3290">
        <f t="shared" si="409"/>
        <v>48.44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42505.774479166663</v>
      </c>
      <c r="T3290" s="11">
        <f t="shared" si="413"/>
        <v>42541.958333333328</v>
      </c>
      <c r="U3290">
        <f t="shared" si="414"/>
        <v>5</v>
      </c>
      <c r="V3290">
        <f t="shared" si="415"/>
        <v>5</v>
      </c>
    </row>
    <row r="3291" spans="1:22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133.04</v>
      </c>
      <c r="P3291">
        <f t="shared" si="409"/>
        <v>26.61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42758.368078703701</v>
      </c>
      <c r="T3291" s="11">
        <f t="shared" si="413"/>
        <v>42786.368078703701</v>
      </c>
      <c r="U3291">
        <f t="shared" si="414"/>
        <v>4</v>
      </c>
      <c r="V3291">
        <f t="shared" si="415"/>
        <v>4</v>
      </c>
    </row>
    <row r="3292" spans="1:22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121.2</v>
      </c>
      <c r="P3292">
        <f t="shared" si="409"/>
        <v>33.67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42775.51494212963</v>
      </c>
      <c r="T3292" s="11">
        <f t="shared" si="413"/>
        <v>42805.51494212963</v>
      </c>
      <c r="U3292">
        <f t="shared" si="414"/>
        <v>4</v>
      </c>
      <c r="V3292">
        <f t="shared" si="415"/>
        <v>4</v>
      </c>
    </row>
    <row r="3293" spans="1:22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>
        <f t="shared" si="409"/>
        <v>40.71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42232.702546296292</v>
      </c>
      <c r="T3293" s="11">
        <f t="shared" si="413"/>
        <v>42264.165972222225</v>
      </c>
      <c r="U3293">
        <f t="shared" si="414"/>
        <v>4</v>
      </c>
      <c r="V3293">
        <f t="shared" si="415"/>
        <v>4</v>
      </c>
    </row>
    <row r="3294" spans="1:22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286.14</v>
      </c>
      <c r="P3294">
        <f t="shared" si="409"/>
        <v>19.27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42282.770231481481</v>
      </c>
      <c r="T3294" s="11">
        <f t="shared" si="413"/>
        <v>42342.811898148153</v>
      </c>
      <c r="U3294">
        <f t="shared" si="414"/>
        <v>9</v>
      </c>
      <c r="V3294">
        <f t="shared" si="415"/>
        <v>9</v>
      </c>
    </row>
    <row r="3295" spans="1:22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170.44</v>
      </c>
      <c r="P3295">
        <f t="shared" si="409"/>
        <v>84.29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42768.425370370373</v>
      </c>
      <c r="T3295" s="11">
        <f t="shared" si="413"/>
        <v>42798.425370370373</v>
      </c>
      <c r="U3295">
        <f t="shared" si="414"/>
        <v>4</v>
      </c>
      <c r="V3295">
        <f t="shared" si="415"/>
        <v>4</v>
      </c>
    </row>
    <row r="3296" spans="1:22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118.33</v>
      </c>
      <c r="P3296">
        <f t="shared" si="409"/>
        <v>29.58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42141.541134259256</v>
      </c>
      <c r="T3296" s="11">
        <f t="shared" si="413"/>
        <v>42171.541134259256</v>
      </c>
      <c r="U3296">
        <f t="shared" si="414"/>
        <v>4</v>
      </c>
      <c r="V3296">
        <f t="shared" si="415"/>
        <v>4</v>
      </c>
    </row>
    <row r="3297" spans="1:22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102.86</v>
      </c>
      <c r="P3297">
        <f t="shared" si="409"/>
        <v>26.67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42609.442465277782</v>
      </c>
      <c r="T3297" s="11">
        <f t="shared" si="413"/>
        <v>42639.442465277782</v>
      </c>
      <c r="U3297">
        <f t="shared" si="414"/>
        <v>4</v>
      </c>
      <c r="V3297">
        <f t="shared" si="415"/>
        <v>4</v>
      </c>
    </row>
    <row r="3298" spans="1:22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144.07</v>
      </c>
      <c r="P3298">
        <f t="shared" si="409"/>
        <v>45.98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42309.756620370375</v>
      </c>
      <c r="T3298" s="11">
        <f t="shared" si="413"/>
        <v>42330.916666666672</v>
      </c>
      <c r="U3298">
        <f t="shared" si="414"/>
        <v>3</v>
      </c>
      <c r="V3298">
        <f t="shared" si="415"/>
        <v>3</v>
      </c>
    </row>
    <row r="3299" spans="1:22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100.07</v>
      </c>
      <c r="P3299">
        <f t="shared" si="409"/>
        <v>125.09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42193.771481481483</v>
      </c>
      <c r="T3299" s="11">
        <f t="shared" si="413"/>
        <v>42212.957638888889</v>
      </c>
      <c r="U3299">
        <f t="shared" si="414"/>
        <v>3</v>
      </c>
      <c r="V3299">
        <f t="shared" si="415"/>
        <v>3</v>
      </c>
    </row>
    <row r="3300" spans="1:22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101.73</v>
      </c>
      <c r="P3300">
        <f t="shared" si="409"/>
        <v>141.29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42239.957962962959</v>
      </c>
      <c r="T3300" s="11">
        <f t="shared" si="413"/>
        <v>42260</v>
      </c>
      <c r="U3300">
        <f t="shared" si="414"/>
        <v>3</v>
      </c>
      <c r="V3300">
        <f t="shared" si="415"/>
        <v>3</v>
      </c>
    </row>
    <row r="3301" spans="1:22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116.2</v>
      </c>
      <c r="P3301">
        <f t="shared" si="409"/>
        <v>55.33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42261.917395833334</v>
      </c>
      <c r="T3301" s="11">
        <f t="shared" si="413"/>
        <v>42291.917395833334</v>
      </c>
      <c r="U3301">
        <f t="shared" si="414"/>
        <v>4</v>
      </c>
      <c r="V3301">
        <f t="shared" si="415"/>
        <v>4</v>
      </c>
    </row>
    <row r="3302" spans="1:22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136.16999999999999</v>
      </c>
      <c r="P3302">
        <f t="shared" si="409"/>
        <v>46.42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42102.743773148148</v>
      </c>
      <c r="T3302" s="11">
        <f t="shared" si="413"/>
        <v>42123.743773148148</v>
      </c>
      <c r="U3302">
        <f t="shared" si="414"/>
        <v>3</v>
      </c>
      <c r="V3302">
        <f t="shared" si="415"/>
        <v>3</v>
      </c>
    </row>
    <row r="3303" spans="1:22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133.47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42538.735833333332</v>
      </c>
      <c r="T3303" s="11">
        <f t="shared" si="413"/>
        <v>42583.290972222225</v>
      </c>
      <c r="U3303">
        <f t="shared" si="414"/>
        <v>6</v>
      </c>
      <c r="V3303">
        <f t="shared" si="415"/>
        <v>6</v>
      </c>
    </row>
    <row r="3304" spans="1:22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103.39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42681.35157407407</v>
      </c>
      <c r="T3304" s="11">
        <f t="shared" si="413"/>
        <v>42711.35157407407</v>
      </c>
      <c r="U3304">
        <f t="shared" si="414"/>
        <v>4</v>
      </c>
      <c r="V3304">
        <f t="shared" si="415"/>
        <v>4</v>
      </c>
    </row>
    <row r="3305" spans="1:22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115.89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42056.65143518518</v>
      </c>
      <c r="T3305" s="11">
        <f t="shared" si="413"/>
        <v>42091.609768518523</v>
      </c>
      <c r="U3305">
        <f t="shared" si="414"/>
        <v>5</v>
      </c>
      <c r="V3305">
        <f t="shared" si="415"/>
        <v>5</v>
      </c>
    </row>
    <row r="3306" spans="1:22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104.52</v>
      </c>
      <c r="P3306">
        <f t="shared" si="409"/>
        <v>89.59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42696.624444444446</v>
      </c>
      <c r="T3306" s="11">
        <f t="shared" si="413"/>
        <v>42726.624444444446</v>
      </c>
      <c r="U3306">
        <f t="shared" si="414"/>
        <v>4</v>
      </c>
      <c r="V3306">
        <f t="shared" si="415"/>
        <v>4</v>
      </c>
    </row>
    <row r="3307" spans="1:22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102.03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42186.855879629627</v>
      </c>
      <c r="T3307" s="11">
        <f t="shared" si="413"/>
        <v>42216.855879629627</v>
      </c>
      <c r="U3307">
        <f t="shared" si="414"/>
        <v>4</v>
      </c>
      <c r="V3307">
        <f t="shared" si="415"/>
        <v>4</v>
      </c>
    </row>
    <row r="3308" spans="1:22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175.33</v>
      </c>
      <c r="P3308">
        <f t="shared" si="409"/>
        <v>48.7</v>
      </c>
      <c r="Q3308" t="str">
        <f t="shared" si="410"/>
        <v>theater</v>
      </c>
      <c r="R3308" t="str">
        <f t="shared" si="411"/>
        <v>plays</v>
      </c>
      <c r="S3308" s="11">
        <f t="shared" si="412"/>
        <v>42493.219236111108</v>
      </c>
      <c r="T3308" s="11">
        <f t="shared" si="413"/>
        <v>42531.125</v>
      </c>
      <c r="U3308">
        <f t="shared" si="414"/>
        <v>5</v>
      </c>
      <c r="V3308">
        <f t="shared" si="415"/>
        <v>5</v>
      </c>
    </row>
    <row r="3309" spans="1:22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106.68</v>
      </c>
      <c r="P3309">
        <f t="shared" si="409"/>
        <v>53.34</v>
      </c>
      <c r="Q3309" t="str">
        <f t="shared" si="410"/>
        <v>theater</v>
      </c>
      <c r="R3309" t="str">
        <f t="shared" si="411"/>
        <v>plays</v>
      </c>
      <c r="S3309" s="11">
        <f t="shared" si="412"/>
        <v>42475.057164351849</v>
      </c>
      <c r="T3309" s="11">
        <f t="shared" si="413"/>
        <v>42505.057164351849</v>
      </c>
      <c r="U3309">
        <f t="shared" si="414"/>
        <v>4</v>
      </c>
      <c r="V3309">
        <f t="shared" si="415"/>
        <v>4</v>
      </c>
    </row>
    <row r="3310" spans="1:22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122.29</v>
      </c>
      <c r="P3310">
        <f t="shared" si="409"/>
        <v>75.09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42452.876909722225</v>
      </c>
      <c r="T3310" s="11">
        <f t="shared" si="413"/>
        <v>42473.876909722225</v>
      </c>
      <c r="U3310">
        <f t="shared" si="414"/>
        <v>3</v>
      </c>
      <c r="V3310">
        <f t="shared" si="415"/>
        <v>3</v>
      </c>
    </row>
    <row r="3311" spans="1:22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159.43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42628.650208333333</v>
      </c>
      <c r="T3311" s="11">
        <f t="shared" si="413"/>
        <v>42659.650208333333</v>
      </c>
      <c r="U3311">
        <f t="shared" si="414"/>
        <v>4</v>
      </c>
      <c r="V3311">
        <f t="shared" si="415"/>
        <v>4</v>
      </c>
    </row>
    <row r="3312" spans="1:22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100.08</v>
      </c>
      <c r="P3312">
        <f t="shared" si="409"/>
        <v>209.84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42253.928530092591</v>
      </c>
      <c r="T3312" s="11">
        <f t="shared" si="413"/>
        <v>42283.928530092591</v>
      </c>
      <c r="U3312">
        <f t="shared" si="414"/>
        <v>4</v>
      </c>
      <c r="V3312">
        <f t="shared" si="415"/>
        <v>4</v>
      </c>
    </row>
    <row r="3313" spans="1:22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109.84</v>
      </c>
      <c r="P3313">
        <f t="shared" si="409"/>
        <v>61.02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42264.29178240741</v>
      </c>
      <c r="T3313" s="11">
        <f t="shared" si="413"/>
        <v>42294.29178240741</v>
      </c>
      <c r="U3313">
        <f t="shared" si="414"/>
        <v>4</v>
      </c>
      <c r="V3313">
        <f t="shared" si="415"/>
        <v>4</v>
      </c>
    </row>
    <row r="3314" spans="1:22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100.04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42664.809560185182</v>
      </c>
      <c r="T3314" s="11">
        <f t="shared" si="413"/>
        <v>42685.916666666672</v>
      </c>
      <c r="U3314">
        <f t="shared" si="414"/>
        <v>3</v>
      </c>
      <c r="V3314">
        <f t="shared" si="415"/>
        <v>3</v>
      </c>
    </row>
    <row r="3315" spans="1:22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116.05</v>
      </c>
      <c r="P3315">
        <f t="shared" si="409"/>
        <v>80.03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42382.244409722218</v>
      </c>
      <c r="T3315" s="11">
        <f t="shared" si="413"/>
        <v>42396.041666666672</v>
      </c>
      <c r="U3315">
        <f t="shared" si="414"/>
        <v>2</v>
      </c>
      <c r="V3315">
        <f t="shared" si="415"/>
        <v>2</v>
      </c>
    </row>
    <row r="3316" spans="1:22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210.75</v>
      </c>
      <c r="P3316">
        <f t="shared" si="409"/>
        <v>29.07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42105.267488425925</v>
      </c>
      <c r="T3316" s="11">
        <f t="shared" si="413"/>
        <v>42132.836805555555</v>
      </c>
      <c r="U3316">
        <f t="shared" si="414"/>
        <v>4</v>
      </c>
      <c r="V3316">
        <f t="shared" si="415"/>
        <v>4</v>
      </c>
    </row>
    <row r="3317" spans="1:22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>
        <f t="shared" si="409"/>
        <v>49.44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42466.303715277776</v>
      </c>
      <c r="T3317" s="11">
        <f t="shared" si="413"/>
        <v>42496.303715277776</v>
      </c>
      <c r="U3317">
        <f t="shared" si="414"/>
        <v>4</v>
      </c>
      <c r="V3317">
        <f t="shared" si="415"/>
        <v>4</v>
      </c>
    </row>
    <row r="3318" spans="1:22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100.09</v>
      </c>
      <c r="P3318">
        <f t="shared" si="409"/>
        <v>93.98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41826.871238425927</v>
      </c>
      <c r="T3318" s="11">
        <f t="shared" si="413"/>
        <v>41859.579166666663</v>
      </c>
      <c r="U3318">
        <f t="shared" si="414"/>
        <v>5</v>
      </c>
      <c r="V3318">
        <f t="shared" si="415"/>
        <v>5</v>
      </c>
    </row>
    <row r="3319" spans="1:22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106.19</v>
      </c>
      <c r="P3319">
        <f t="shared" si="409"/>
        <v>61.94</v>
      </c>
      <c r="Q3319" t="str">
        <f t="shared" si="410"/>
        <v>theater</v>
      </c>
      <c r="R3319" t="str">
        <f t="shared" si="411"/>
        <v>plays</v>
      </c>
      <c r="S3319" s="11">
        <f t="shared" si="412"/>
        <v>42499.039629629631</v>
      </c>
      <c r="T3319" s="11">
        <f t="shared" si="413"/>
        <v>42529.039629629631</v>
      </c>
      <c r="U3319">
        <f t="shared" si="414"/>
        <v>4</v>
      </c>
      <c r="V3319">
        <f t="shared" si="415"/>
        <v>4</v>
      </c>
    </row>
    <row r="3320" spans="1:22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125.6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42431.302002314813</v>
      </c>
      <c r="T3320" s="11">
        <f t="shared" si="413"/>
        <v>42471.104166666672</v>
      </c>
      <c r="U3320">
        <f t="shared" si="414"/>
        <v>6</v>
      </c>
      <c r="V3320">
        <f t="shared" si="415"/>
        <v>6</v>
      </c>
    </row>
    <row r="3321" spans="1:22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41990.585486111115</v>
      </c>
      <c r="T3321" s="11">
        <f t="shared" si="413"/>
        <v>42035.585486111115</v>
      </c>
      <c r="U3321">
        <f t="shared" si="414"/>
        <v>6</v>
      </c>
      <c r="V3321">
        <f t="shared" si="415"/>
        <v>6</v>
      </c>
    </row>
    <row r="3322" spans="1:22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66.45</v>
      </c>
      <c r="Q3322" t="str">
        <f t="shared" si="410"/>
        <v>theater</v>
      </c>
      <c r="R3322" t="str">
        <f t="shared" si="411"/>
        <v>plays</v>
      </c>
      <c r="S3322" s="11">
        <f t="shared" si="412"/>
        <v>42513.045798611114</v>
      </c>
      <c r="T3322" s="11">
        <f t="shared" si="413"/>
        <v>42543.045798611114</v>
      </c>
      <c r="U3322">
        <f t="shared" si="414"/>
        <v>4</v>
      </c>
      <c r="V3322">
        <f t="shared" si="415"/>
        <v>4</v>
      </c>
    </row>
    <row r="3323" spans="1:22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107.4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41914.100289351853</v>
      </c>
      <c r="T3323" s="11">
        <f t="shared" si="413"/>
        <v>41928.165972222225</v>
      </c>
      <c r="U3323">
        <f t="shared" si="414"/>
        <v>2</v>
      </c>
      <c r="V3323">
        <f t="shared" si="415"/>
        <v>2</v>
      </c>
    </row>
    <row r="3324" spans="1:22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101.52</v>
      </c>
      <c r="P3324">
        <f t="shared" si="409"/>
        <v>145.65</v>
      </c>
      <c r="Q3324" t="str">
        <f t="shared" si="410"/>
        <v>theater</v>
      </c>
      <c r="R3324" t="str">
        <f t="shared" si="411"/>
        <v>plays</v>
      </c>
      <c r="S3324" s="11">
        <f t="shared" si="412"/>
        <v>42521.010370370372</v>
      </c>
      <c r="T3324" s="11">
        <f t="shared" si="413"/>
        <v>42543.163194444445</v>
      </c>
      <c r="U3324">
        <f t="shared" si="414"/>
        <v>3</v>
      </c>
      <c r="V3324">
        <f t="shared" si="415"/>
        <v>3</v>
      </c>
    </row>
    <row r="3325" spans="1:22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125.9</v>
      </c>
      <c r="P3325">
        <f t="shared" si="409"/>
        <v>25.69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42608.36583333333</v>
      </c>
      <c r="T3325" s="11">
        <f t="shared" si="413"/>
        <v>42638.36583333333</v>
      </c>
      <c r="U3325">
        <f t="shared" si="414"/>
        <v>4</v>
      </c>
      <c r="V3325">
        <f t="shared" si="415"/>
        <v>4</v>
      </c>
    </row>
    <row r="3326" spans="1:22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101.67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42512.58321759259</v>
      </c>
      <c r="T3326" s="11">
        <f t="shared" si="413"/>
        <v>42526.58321759259</v>
      </c>
      <c r="U3326">
        <f t="shared" si="414"/>
        <v>2</v>
      </c>
      <c r="V3326">
        <f t="shared" si="415"/>
        <v>2</v>
      </c>
    </row>
    <row r="3327" spans="1:22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112.5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42064.785613425927</v>
      </c>
      <c r="T3327" s="11">
        <f t="shared" si="413"/>
        <v>42099.743946759263</v>
      </c>
      <c r="U3327">
        <f t="shared" si="414"/>
        <v>5</v>
      </c>
      <c r="V3327">
        <f t="shared" si="415"/>
        <v>5</v>
      </c>
    </row>
    <row r="3328" spans="1:22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101.38</v>
      </c>
      <c r="P3328">
        <f t="shared" si="409"/>
        <v>142.28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42041.714178240742</v>
      </c>
      <c r="T3328" s="11">
        <f t="shared" si="413"/>
        <v>42071.67251157407</v>
      </c>
      <c r="U3328">
        <f t="shared" si="414"/>
        <v>4</v>
      </c>
      <c r="V3328">
        <f t="shared" si="415"/>
        <v>4</v>
      </c>
    </row>
    <row r="3329" spans="1:22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101.25</v>
      </c>
      <c r="P3329">
        <f t="shared" si="409"/>
        <v>24.55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42468.374606481477</v>
      </c>
      <c r="T3329" s="11">
        <f t="shared" si="413"/>
        <v>42498.374606481477</v>
      </c>
      <c r="U3329">
        <f t="shared" si="414"/>
        <v>4</v>
      </c>
      <c r="V3329">
        <f t="shared" si="415"/>
        <v>4</v>
      </c>
    </row>
    <row r="3330" spans="1:22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146.38999999999999</v>
      </c>
      <c r="P3330">
        <f t="shared" si="409"/>
        <v>292.77999999999997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41822.57503472222</v>
      </c>
      <c r="T3330" s="11">
        <f t="shared" si="413"/>
        <v>41825.041666666664</v>
      </c>
      <c r="U3330">
        <f t="shared" si="414"/>
        <v>0</v>
      </c>
      <c r="V3330">
        <f t="shared" si="415"/>
        <v>0</v>
      </c>
    </row>
    <row r="3331" spans="1:22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>ROUND(SUM((E3331/D3331)*100),2)</f>
        <v>116.8</v>
      </c>
      <c r="P3331">
        <f t="shared" ref="P3331:P3394" si="417">ROUND(AVERAGE(E3331/L3331),2)</f>
        <v>44.92</v>
      </c>
      <c r="Q3331" t="str">
        <f t="shared" ref="Q3331:Q3394" si="418">LEFT(N3331,SEARCH("/",N3331)-1)</f>
        <v>theater</v>
      </c>
      <c r="R3331" t="str">
        <f t="shared" ref="R3331:R3394" si="419">RIGHT(N3331,LEN(N3331)-SEARCH("/",N3331))</f>
        <v>plays</v>
      </c>
      <c r="S3331" s="11">
        <f t="shared" ref="S3331:S3394" si="420">(J3331/86400)+DATE(1970,1,1)</f>
        <v>41837.323009259257</v>
      </c>
      <c r="T3331" s="11">
        <f t="shared" ref="T3331:T3394" si="421">(I3331/86400)+DATE(1970,1,1)</f>
        <v>41847.958333333336</v>
      </c>
      <c r="U3331">
        <f t="shared" ref="U3331:U3394" si="422">ROUND(((T3331-S3331)/7),0)</f>
        <v>2</v>
      </c>
      <c r="V3331">
        <f t="shared" ref="V3331:V3394" si="423">U3331</f>
        <v>2</v>
      </c>
    </row>
    <row r="3332" spans="1:22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106.27</v>
      </c>
      <c r="P3332">
        <f t="shared" si="417"/>
        <v>23.1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42065.887361111112</v>
      </c>
      <c r="T3332" s="11">
        <f t="shared" si="421"/>
        <v>42095.845694444448</v>
      </c>
      <c r="U3332">
        <f t="shared" si="422"/>
        <v>4</v>
      </c>
      <c r="V3332">
        <f t="shared" si="423"/>
        <v>4</v>
      </c>
    </row>
    <row r="3333" spans="1:22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104.52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42248.697754629626</v>
      </c>
      <c r="T3333" s="11">
        <f t="shared" si="421"/>
        <v>42283.697754629626</v>
      </c>
      <c r="U3333">
        <f t="shared" si="422"/>
        <v>5</v>
      </c>
      <c r="V3333">
        <f t="shared" si="423"/>
        <v>5</v>
      </c>
    </row>
    <row r="3334" spans="1:22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72.290000000000006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41809.860300925924</v>
      </c>
      <c r="T3334" s="11">
        <f t="shared" si="421"/>
        <v>41839.860300925924</v>
      </c>
      <c r="U3334">
        <f t="shared" si="422"/>
        <v>4</v>
      </c>
      <c r="V3334">
        <f t="shared" si="423"/>
        <v>4</v>
      </c>
    </row>
    <row r="3335" spans="1:22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104.57</v>
      </c>
      <c r="P3335">
        <f t="shared" si="417"/>
        <v>32.97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42148.676851851851</v>
      </c>
      <c r="T3335" s="11">
        <f t="shared" si="421"/>
        <v>42170.676851851851</v>
      </c>
      <c r="U3335">
        <f t="shared" si="422"/>
        <v>3</v>
      </c>
      <c r="V3335">
        <f t="shared" si="423"/>
        <v>3</v>
      </c>
    </row>
    <row r="3336" spans="1:22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138.62</v>
      </c>
      <c r="P3336">
        <f t="shared" si="417"/>
        <v>116.65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42185.521087962959</v>
      </c>
      <c r="T3336" s="11">
        <f t="shared" si="421"/>
        <v>42215.521087962959</v>
      </c>
      <c r="U3336">
        <f t="shared" si="422"/>
        <v>4</v>
      </c>
      <c r="V3336">
        <f t="shared" si="423"/>
        <v>4</v>
      </c>
    </row>
    <row r="3337" spans="1:22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100.32</v>
      </c>
      <c r="P3337">
        <f t="shared" si="417"/>
        <v>79.62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41827.674143518518</v>
      </c>
      <c r="T3337" s="11">
        <f t="shared" si="421"/>
        <v>41854.958333333336</v>
      </c>
      <c r="U3337">
        <f t="shared" si="422"/>
        <v>4</v>
      </c>
      <c r="V3337">
        <f t="shared" si="423"/>
        <v>4</v>
      </c>
    </row>
    <row r="3338" spans="1:22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27.78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42437.398680555554</v>
      </c>
      <c r="T3338" s="11">
        <f t="shared" si="421"/>
        <v>42465.35701388889</v>
      </c>
      <c r="U3338">
        <f t="shared" si="422"/>
        <v>4</v>
      </c>
      <c r="V3338">
        <f t="shared" si="423"/>
        <v>4</v>
      </c>
    </row>
    <row r="3339" spans="1:22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110.2</v>
      </c>
      <c r="P3339">
        <f t="shared" si="417"/>
        <v>81.03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41901.282025462962</v>
      </c>
      <c r="T3339" s="11">
        <f t="shared" si="421"/>
        <v>41922.875</v>
      </c>
      <c r="U3339">
        <f t="shared" si="422"/>
        <v>3</v>
      </c>
      <c r="V3339">
        <f t="shared" si="423"/>
        <v>3</v>
      </c>
    </row>
    <row r="3340" spans="1:22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102.18</v>
      </c>
      <c r="P3340">
        <f t="shared" si="417"/>
        <v>136.85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42769.574999999997</v>
      </c>
      <c r="T3340" s="11">
        <f t="shared" si="421"/>
        <v>42790.574999999997</v>
      </c>
      <c r="U3340">
        <f t="shared" si="422"/>
        <v>3</v>
      </c>
      <c r="V3340">
        <f t="shared" si="423"/>
        <v>3</v>
      </c>
    </row>
    <row r="3341" spans="1:22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104.35</v>
      </c>
      <c r="P3341">
        <f t="shared" si="417"/>
        <v>177.62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42549.665717592594</v>
      </c>
      <c r="T3341" s="11">
        <f t="shared" si="421"/>
        <v>42579.665717592594</v>
      </c>
      <c r="U3341">
        <f t="shared" si="422"/>
        <v>4</v>
      </c>
      <c r="V3341">
        <f t="shared" si="423"/>
        <v>4</v>
      </c>
    </row>
    <row r="3342" spans="1:22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138.16999999999999</v>
      </c>
      <c r="P3342">
        <f t="shared" si="417"/>
        <v>109.08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42685.974004629628</v>
      </c>
      <c r="T3342" s="11">
        <f t="shared" si="421"/>
        <v>42710.974004629628</v>
      </c>
      <c r="U3342">
        <f t="shared" si="422"/>
        <v>4</v>
      </c>
      <c r="V3342">
        <f t="shared" si="423"/>
        <v>4</v>
      </c>
    </row>
    <row r="3343" spans="1:22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119.64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42510.798854166671</v>
      </c>
      <c r="T3343" s="11">
        <f t="shared" si="421"/>
        <v>42533.708333333328</v>
      </c>
      <c r="U3343">
        <f t="shared" si="422"/>
        <v>3</v>
      </c>
      <c r="V3343">
        <f t="shared" si="423"/>
        <v>3</v>
      </c>
    </row>
    <row r="3344" spans="1:22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101.67</v>
      </c>
      <c r="P3344">
        <f t="shared" si="417"/>
        <v>78.209999999999994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42062.296412037038</v>
      </c>
      <c r="T3344" s="11">
        <f t="shared" si="421"/>
        <v>42095.207638888889</v>
      </c>
      <c r="U3344">
        <f t="shared" si="422"/>
        <v>5</v>
      </c>
      <c r="V3344">
        <f t="shared" si="423"/>
        <v>5</v>
      </c>
    </row>
    <row r="3345" spans="1:22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171.43</v>
      </c>
      <c r="P3345">
        <f t="shared" si="417"/>
        <v>52.17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42452.916481481487</v>
      </c>
      <c r="T3345" s="11">
        <f t="shared" si="421"/>
        <v>42473.554166666669</v>
      </c>
      <c r="U3345">
        <f t="shared" si="422"/>
        <v>3</v>
      </c>
      <c r="V3345">
        <f t="shared" si="423"/>
        <v>3</v>
      </c>
    </row>
    <row r="3346" spans="1:22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101.44</v>
      </c>
      <c r="P3346">
        <f t="shared" si="417"/>
        <v>114.13</v>
      </c>
      <c r="Q3346" t="str">
        <f t="shared" si="418"/>
        <v>theater</v>
      </c>
      <c r="R3346" t="str">
        <f t="shared" si="419"/>
        <v>plays</v>
      </c>
      <c r="S3346" s="11">
        <f t="shared" si="420"/>
        <v>41851.200150462959</v>
      </c>
      <c r="T3346" s="11">
        <f t="shared" si="421"/>
        <v>41881.200150462959</v>
      </c>
      <c r="U3346">
        <f t="shared" si="422"/>
        <v>4</v>
      </c>
      <c r="V3346">
        <f t="shared" si="423"/>
        <v>4</v>
      </c>
    </row>
    <row r="3347" spans="1:22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42053.106111111112</v>
      </c>
      <c r="T3347" s="11">
        <f t="shared" si="421"/>
        <v>42112.025694444441</v>
      </c>
      <c r="U3347">
        <f t="shared" si="422"/>
        <v>8</v>
      </c>
      <c r="V3347">
        <f t="shared" si="423"/>
        <v>8</v>
      </c>
    </row>
    <row r="3348" spans="1:22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>
        <f t="shared" si="417"/>
        <v>91.67</v>
      </c>
      <c r="Q3348" t="str">
        <f t="shared" si="418"/>
        <v>theater</v>
      </c>
      <c r="R3348" t="str">
        <f t="shared" si="419"/>
        <v>plays</v>
      </c>
      <c r="S3348" s="11">
        <f t="shared" si="420"/>
        <v>42054.024421296301</v>
      </c>
      <c r="T3348" s="11">
        <f t="shared" si="421"/>
        <v>42061.024421296301</v>
      </c>
      <c r="U3348">
        <f t="shared" si="422"/>
        <v>1</v>
      </c>
      <c r="V3348">
        <f t="shared" si="423"/>
        <v>1</v>
      </c>
    </row>
    <row r="3349" spans="1:22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119.45</v>
      </c>
      <c r="P3349">
        <f t="shared" si="417"/>
        <v>108.59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42484.551550925928</v>
      </c>
      <c r="T3349" s="11">
        <f t="shared" si="421"/>
        <v>42498.875</v>
      </c>
      <c r="U3349">
        <f t="shared" si="422"/>
        <v>2</v>
      </c>
      <c r="V3349">
        <f t="shared" si="423"/>
        <v>2</v>
      </c>
    </row>
    <row r="3350" spans="1:22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100.29</v>
      </c>
      <c r="P3350">
        <f t="shared" si="417"/>
        <v>69.819999999999993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42466.558796296296</v>
      </c>
      <c r="T3350" s="11">
        <f t="shared" si="421"/>
        <v>42490.165972222225</v>
      </c>
      <c r="U3350">
        <f t="shared" si="422"/>
        <v>3</v>
      </c>
      <c r="V3350">
        <f t="shared" si="423"/>
        <v>3</v>
      </c>
    </row>
    <row r="3351" spans="1:22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153.4</v>
      </c>
      <c r="P3351">
        <f t="shared" si="417"/>
        <v>109.57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42513.110787037032</v>
      </c>
      <c r="T3351" s="11">
        <f t="shared" si="421"/>
        <v>42534.708333333328</v>
      </c>
      <c r="U3351">
        <f t="shared" si="422"/>
        <v>3</v>
      </c>
      <c r="V3351">
        <f t="shared" si="423"/>
        <v>3</v>
      </c>
    </row>
    <row r="3352" spans="1:22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104.43</v>
      </c>
      <c r="P3352">
        <f t="shared" si="417"/>
        <v>71.67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42302.701516203699</v>
      </c>
      <c r="T3352" s="11">
        <f t="shared" si="421"/>
        <v>42337.958333333328</v>
      </c>
      <c r="U3352">
        <f t="shared" si="422"/>
        <v>5</v>
      </c>
      <c r="V3352">
        <f t="shared" si="423"/>
        <v>5</v>
      </c>
    </row>
    <row r="3353" spans="1:22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101.1</v>
      </c>
      <c r="P3353">
        <f t="shared" si="417"/>
        <v>93.61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41806.395428240743</v>
      </c>
      <c r="T3353" s="11">
        <f t="shared" si="421"/>
        <v>41843.458333333336</v>
      </c>
      <c r="U3353">
        <f t="shared" si="422"/>
        <v>5</v>
      </c>
      <c r="V3353">
        <f t="shared" si="423"/>
        <v>5</v>
      </c>
    </row>
    <row r="3354" spans="1:22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107.52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42495.992800925931</v>
      </c>
      <c r="T3354" s="11">
        <f t="shared" si="421"/>
        <v>42552.958333333328</v>
      </c>
      <c r="U3354">
        <f t="shared" si="422"/>
        <v>8</v>
      </c>
      <c r="V3354">
        <f t="shared" si="423"/>
        <v>8</v>
      </c>
    </row>
    <row r="3355" spans="1:22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35.799999999999997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42479.432291666672</v>
      </c>
      <c r="T3355" s="11">
        <f t="shared" si="421"/>
        <v>42492.958333333328</v>
      </c>
      <c r="U3355">
        <f t="shared" si="422"/>
        <v>2</v>
      </c>
      <c r="V3355">
        <f t="shared" si="423"/>
        <v>2</v>
      </c>
    </row>
    <row r="3356" spans="1:22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101.93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42270.7269212963</v>
      </c>
      <c r="T3356" s="11">
        <f t="shared" si="421"/>
        <v>42306.167361111111</v>
      </c>
      <c r="U3356">
        <f t="shared" si="422"/>
        <v>5</v>
      </c>
      <c r="V3356">
        <f t="shared" si="423"/>
        <v>5</v>
      </c>
    </row>
    <row r="3357" spans="1:22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126.29</v>
      </c>
      <c r="P3357">
        <f t="shared" si="417"/>
        <v>147.33000000000001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42489.619525462964</v>
      </c>
      <c r="T3357" s="11">
        <f t="shared" si="421"/>
        <v>42500.470138888893</v>
      </c>
      <c r="U3357">
        <f t="shared" si="422"/>
        <v>2</v>
      </c>
      <c r="V3357">
        <f t="shared" si="423"/>
        <v>2</v>
      </c>
    </row>
    <row r="3358" spans="1:22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101.4</v>
      </c>
      <c r="P3358">
        <f t="shared" si="417"/>
        <v>56.33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42536.815648148149</v>
      </c>
      <c r="T3358" s="11">
        <f t="shared" si="421"/>
        <v>42566.815648148149</v>
      </c>
      <c r="U3358">
        <f t="shared" si="422"/>
        <v>4</v>
      </c>
      <c r="V3358">
        <f t="shared" si="423"/>
        <v>4</v>
      </c>
    </row>
    <row r="3359" spans="1:22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96.19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41822.417939814812</v>
      </c>
      <c r="T3359" s="11">
        <f t="shared" si="421"/>
        <v>41852.417939814812</v>
      </c>
      <c r="U3359">
        <f t="shared" si="422"/>
        <v>4</v>
      </c>
      <c r="V3359">
        <f t="shared" si="423"/>
        <v>4</v>
      </c>
    </row>
    <row r="3360" spans="1:22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102.99</v>
      </c>
      <c r="P3360">
        <f t="shared" si="417"/>
        <v>63.57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41932.311099537037</v>
      </c>
      <c r="T3360" s="11">
        <f t="shared" si="421"/>
        <v>41962.352766203709</v>
      </c>
      <c r="U3360">
        <f t="shared" si="422"/>
        <v>4</v>
      </c>
      <c r="V3360">
        <f t="shared" si="423"/>
        <v>4</v>
      </c>
    </row>
    <row r="3361" spans="1:22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106.25</v>
      </c>
      <c r="P3361">
        <f t="shared" si="417"/>
        <v>184.78</v>
      </c>
      <c r="Q3361" t="str">
        <f t="shared" si="418"/>
        <v>theater</v>
      </c>
      <c r="R3361" t="str">
        <f t="shared" si="419"/>
        <v>plays</v>
      </c>
      <c r="S3361" s="11">
        <f t="shared" si="420"/>
        <v>42746.057106481487</v>
      </c>
      <c r="T3361" s="11">
        <f t="shared" si="421"/>
        <v>42791.057106481487</v>
      </c>
      <c r="U3361">
        <f t="shared" si="422"/>
        <v>6</v>
      </c>
      <c r="V3361">
        <f t="shared" si="423"/>
        <v>6</v>
      </c>
    </row>
    <row r="3362" spans="1:22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101.38</v>
      </c>
      <c r="P3362">
        <f t="shared" si="417"/>
        <v>126.72</v>
      </c>
      <c r="Q3362" t="str">
        <f t="shared" si="418"/>
        <v>theater</v>
      </c>
      <c r="R3362" t="str">
        <f t="shared" si="419"/>
        <v>plays</v>
      </c>
      <c r="S3362" s="11">
        <f t="shared" si="420"/>
        <v>42697.082673611112</v>
      </c>
      <c r="T3362" s="11">
        <f t="shared" si="421"/>
        <v>42718.665972222225</v>
      </c>
      <c r="U3362">
        <f t="shared" si="422"/>
        <v>3</v>
      </c>
      <c r="V3362">
        <f t="shared" si="423"/>
        <v>3</v>
      </c>
    </row>
    <row r="3363" spans="1:22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113.46</v>
      </c>
      <c r="P3363">
        <f t="shared" si="417"/>
        <v>83.43</v>
      </c>
      <c r="Q3363" t="str">
        <f t="shared" si="418"/>
        <v>theater</v>
      </c>
      <c r="R3363" t="str">
        <f t="shared" si="419"/>
        <v>plays</v>
      </c>
      <c r="S3363" s="11">
        <f t="shared" si="420"/>
        <v>41866.025347222225</v>
      </c>
      <c r="T3363" s="11">
        <f t="shared" si="421"/>
        <v>41883.665972222225</v>
      </c>
      <c r="U3363">
        <f t="shared" si="422"/>
        <v>3</v>
      </c>
      <c r="V3363">
        <f t="shared" si="423"/>
        <v>3</v>
      </c>
    </row>
    <row r="3364" spans="1:22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42056.091631944444</v>
      </c>
      <c r="T3364" s="11">
        <f t="shared" si="421"/>
        <v>42070.204861111109</v>
      </c>
      <c r="U3364">
        <f t="shared" si="422"/>
        <v>2</v>
      </c>
      <c r="V3364">
        <f t="shared" si="423"/>
        <v>2</v>
      </c>
    </row>
    <row r="3365" spans="1:22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101.42</v>
      </c>
      <c r="P3365">
        <f t="shared" si="417"/>
        <v>302.31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41851.771354166667</v>
      </c>
      <c r="T3365" s="11">
        <f t="shared" si="421"/>
        <v>41870.666666666664</v>
      </c>
      <c r="U3365">
        <f t="shared" si="422"/>
        <v>3</v>
      </c>
      <c r="V3365">
        <f t="shared" si="423"/>
        <v>3</v>
      </c>
    </row>
    <row r="3366" spans="1:22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105.93</v>
      </c>
      <c r="P3366">
        <f t="shared" si="417"/>
        <v>44.14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42422.977418981478</v>
      </c>
      <c r="T3366" s="11">
        <f t="shared" si="421"/>
        <v>42444.875</v>
      </c>
      <c r="U3366">
        <f t="shared" si="422"/>
        <v>3</v>
      </c>
      <c r="V3366">
        <f t="shared" si="423"/>
        <v>3</v>
      </c>
    </row>
    <row r="3367" spans="1:22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866.67</v>
      </c>
      <c r="Q3367" t="str">
        <f t="shared" si="418"/>
        <v>theater</v>
      </c>
      <c r="R3367" t="str">
        <f t="shared" si="419"/>
        <v>plays</v>
      </c>
      <c r="S3367" s="11">
        <f t="shared" si="420"/>
        <v>42321.101759259254</v>
      </c>
      <c r="T3367" s="11">
        <f t="shared" si="421"/>
        <v>42351.101759259254</v>
      </c>
      <c r="U3367">
        <f t="shared" si="422"/>
        <v>4</v>
      </c>
      <c r="V3367">
        <f t="shared" si="423"/>
        <v>4</v>
      </c>
    </row>
    <row r="3368" spans="1:22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61.39</v>
      </c>
      <c r="Q3368" t="str">
        <f t="shared" si="418"/>
        <v>theater</v>
      </c>
      <c r="R3368" t="str">
        <f t="shared" si="419"/>
        <v>plays</v>
      </c>
      <c r="S3368" s="11">
        <f t="shared" si="420"/>
        <v>42107.067557870367</v>
      </c>
      <c r="T3368" s="11">
        <f t="shared" si="421"/>
        <v>42137.067557870367</v>
      </c>
      <c r="U3368">
        <f t="shared" si="422"/>
        <v>4</v>
      </c>
      <c r="V3368">
        <f t="shared" si="423"/>
        <v>4</v>
      </c>
    </row>
    <row r="3369" spans="1:22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118.67</v>
      </c>
      <c r="P3369">
        <f t="shared" si="417"/>
        <v>29.67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42192.933958333335</v>
      </c>
      <c r="T3369" s="11">
        <f t="shared" si="421"/>
        <v>42217.933958333335</v>
      </c>
      <c r="U3369">
        <f t="shared" si="422"/>
        <v>4</v>
      </c>
      <c r="V3369">
        <f t="shared" si="423"/>
        <v>4</v>
      </c>
    </row>
    <row r="3370" spans="1:22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104.6</v>
      </c>
      <c r="P3370">
        <f t="shared" si="417"/>
        <v>45.48</v>
      </c>
      <c r="Q3370" t="str">
        <f t="shared" si="418"/>
        <v>theater</v>
      </c>
      <c r="R3370" t="str">
        <f t="shared" si="419"/>
        <v>plays</v>
      </c>
      <c r="S3370" s="11">
        <f t="shared" si="420"/>
        <v>41969.199756944443</v>
      </c>
      <c r="T3370" s="11">
        <f t="shared" si="421"/>
        <v>42005.208333333328</v>
      </c>
      <c r="U3370">
        <f t="shared" si="422"/>
        <v>5</v>
      </c>
      <c r="V3370">
        <f t="shared" si="423"/>
        <v>5</v>
      </c>
    </row>
    <row r="3371" spans="1:22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103.9</v>
      </c>
      <c r="P3371">
        <f t="shared" si="417"/>
        <v>96.2</v>
      </c>
      <c r="Q3371" t="str">
        <f t="shared" si="418"/>
        <v>theater</v>
      </c>
      <c r="R3371" t="str">
        <f t="shared" si="419"/>
        <v>plays</v>
      </c>
      <c r="S3371" s="11">
        <f t="shared" si="420"/>
        <v>42690.041435185187</v>
      </c>
      <c r="T3371" s="11">
        <f t="shared" si="421"/>
        <v>42750.041435185187</v>
      </c>
      <c r="U3371">
        <f t="shared" si="422"/>
        <v>9</v>
      </c>
      <c r="V3371">
        <f t="shared" si="423"/>
        <v>9</v>
      </c>
    </row>
    <row r="3372" spans="1:22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117.73</v>
      </c>
      <c r="P3372">
        <f t="shared" si="417"/>
        <v>67.92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42690.334317129629</v>
      </c>
      <c r="T3372" s="11">
        <f t="shared" si="421"/>
        <v>42721.333333333328</v>
      </c>
      <c r="U3372">
        <f t="shared" si="422"/>
        <v>4</v>
      </c>
      <c r="V3372">
        <f t="shared" si="423"/>
        <v>4</v>
      </c>
    </row>
    <row r="3373" spans="1:22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138.5</v>
      </c>
      <c r="P3373">
        <f t="shared" si="417"/>
        <v>30.78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42312.874594907407</v>
      </c>
      <c r="T3373" s="11">
        <f t="shared" si="421"/>
        <v>42340.874594907407</v>
      </c>
      <c r="U3373">
        <f t="shared" si="422"/>
        <v>4</v>
      </c>
      <c r="V3373">
        <f t="shared" si="423"/>
        <v>4</v>
      </c>
    </row>
    <row r="3374" spans="1:22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103.5</v>
      </c>
      <c r="P3374">
        <f t="shared" si="417"/>
        <v>38.33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41855.548101851848</v>
      </c>
      <c r="T3374" s="11">
        <f t="shared" si="421"/>
        <v>41876.207638888889</v>
      </c>
      <c r="U3374">
        <f t="shared" si="422"/>
        <v>3</v>
      </c>
      <c r="V3374">
        <f t="shared" si="423"/>
        <v>3</v>
      </c>
    </row>
    <row r="3375" spans="1:22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100.25</v>
      </c>
      <c r="P3375">
        <f t="shared" si="417"/>
        <v>66.83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42179.854629629626</v>
      </c>
      <c r="T3375" s="11">
        <f t="shared" si="421"/>
        <v>42203.666666666672</v>
      </c>
      <c r="U3375">
        <f t="shared" si="422"/>
        <v>3</v>
      </c>
      <c r="V3375">
        <f t="shared" si="423"/>
        <v>3</v>
      </c>
    </row>
    <row r="3376" spans="1:22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106.57</v>
      </c>
      <c r="P3376">
        <f t="shared" si="417"/>
        <v>71.73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42275.731666666667</v>
      </c>
      <c r="T3376" s="11">
        <f t="shared" si="421"/>
        <v>42305.731666666667</v>
      </c>
      <c r="U3376">
        <f t="shared" si="422"/>
        <v>4</v>
      </c>
      <c r="V3376">
        <f t="shared" si="423"/>
        <v>4</v>
      </c>
    </row>
    <row r="3377" spans="1:22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176.47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41765.610798611109</v>
      </c>
      <c r="T3377" s="11">
        <f t="shared" si="421"/>
        <v>41777.610798611109</v>
      </c>
      <c r="U3377">
        <f t="shared" si="422"/>
        <v>2</v>
      </c>
      <c r="V3377">
        <f t="shared" si="423"/>
        <v>2</v>
      </c>
    </row>
    <row r="3378" spans="1:22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100.01</v>
      </c>
      <c r="P3378">
        <f t="shared" si="417"/>
        <v>421.11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42059.701319444444</v>
      </c>
      <c r="T3378" s="11">
        <f t="shared" si="421"/>
        <v>42119.659652777773</v>
      </c>
      <c r="U3378">
        <f t="shared" si="422"/>
        <v>9</v>
      </c>
      <c r="V3378">
        <f t="shared" si="423"/>
        <v>9</v>
      </c>
    </row>
    <row r="3379" spans="1:22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101.05</v>
      </c>
      <c r="P3379">
        <f t="shared" si="417"/>
        <v>104.99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42053.732627314814</v>
      </c>
      <c r="T3379" s="11">
        <f t="shared" si="421"/>
        <v>42083.705555555556</v>
      </c>
      <c r="U3379">
        <f t="shared" si="422"/>
        <v>4</v>
      </c>
      <c r="V3379">
        <f t="shared" si="423"/>
        <v>4</v>
      </c>
    </row>
    <row r="3380" spans="1:22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107.64</v>
      </c>
      <c r="P3380">
        <f t="shared" si="417"/>
        <v>28.19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41858.355393518519</v>
      </c>
      <c r="T3380" s="11">
        <f t="shared" si="421"/>
        <v>41882.547222222223</v>
      </c>
      <c r="U3380">
        <f t="shared" si="422"/>
        <v>3</v>
      </c>
      <c r="V3380">
        <f t="shared" si="423"/>
        <v>3</v>
      </c>
    </row>
    <row r="3381" spans="1:22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103.65</v>
      </c>
      <c r="P3381">
        <f t="shared" si="417"/>
        <v>54.55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42225.513888888891</v>
      </c>
      <c r="T3381" s="11">
        <f t="shared" si="421"/>
        <v>42242.958333333328</v>
      </c>
      <c r="U3381">
        <f t="shared" si="422"/>
        <v>2</v>
      </c>
      <c r="V3381">
        <f t="shared" si="423"/>
        <v>2</v>
      </c>
    </row>
    <row r="3382" spans="1:22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104.43</v>
      </c>
      <c r="P3382">
        <f t="shared" si="417"/>
        <v>111.89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41937.953449074077</v>
      </c>
      <c r="T3382" s="11">
        <f t="shared" si="421"/>
        <v>41972.995115740741</v>
      </c>
      <c r="U3382">
        <f t="shared" si="422"/>
        <v>5</v>
      </c>
      <c r="V3382">
        <f t="shared" si="423"/>
        <v>5</v>
      </c>
    </row>
    <row r="3383" spans="1:22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102.25</v>
      </c>
      <c r="P3383">
        <f t="shared" si="417"/>
        <v>85.21</v>
      </c>
      <c r="Q3383" t="str">
        <f t="shared" si="418"/>
        <v>theater</v>
      </c>
      <c r="R3383" t="str">
        <f t="shared" si="419"/>
        <v>plays</v>
      </c>
      <c r="S3383" s="11">
        <f t="shared" si="420"/>
        <v>42044.184988425928</v>
      </c>
      <c r="T3383" s="11">
        <f t="shared" si="421"/>
        <v>42074.143321759257</v>
      </c>
      <c r="U3383">
        <f t="shared" si="422"/>
        <v>4</v>
      </c>
      <c r="V3383">
        <f t="shared" si="423"/>
        <v>4</v>
      </c>
    </row>
    <row r="3384" spans="1:22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100.74</v>
      </c>
      <c r="P3384">
        <f t="shared" si="417"/>
        <v>76.650000000000006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42559.431203703702</v>
      </c>
      <c r="T3384" s="11">
        <f t="shared" si="421"/>
        <v>42583.957638888889</v>
      </c>
      <c r="U3384">
        <f t="shared" si="422"/>
        <v>4</v>
      </c>
      <c r="V3384">
        <f t="shared" si="423"/>
        <v>4</v>
      </c>
    </row>
    <row r="3385" spans="1:22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111.71</v>
      </c>
      <c r="P3385">
        <f t="shared" si="417"/>
        <v>65.17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42524.782638888893</v>
      </c>
      <c r="T3385" s="11">
        <f t="shared" si="421"/>
        <v>42544.782638888893</v>
      </c>
      <c r="U3385">
        <f t="shared" si="422"/>
        <v>3</v>
      </c>
      <c r="V3385">
        <f t="shared" si="423"/>
        <v>3</v>
      </c>
    </row>
    <row r="3386" spans="1:22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100.01</v>
      </c>
      <c r="P3386">
        <f t="shared" si="417"/>
        <v>93.76</v>
      </c>
      <c r="Q3386" t="str">
        <f t="shared" si="418"/>
        <v>theater</v>
      </c>
      <c r="R3386" t="str">
        <f t="shared" si="419"/>
        <v>plays</v>
      </c>
      <c r="S3386" s="11">
        <f t="shared" si="420"/>
        <v>42292.087592592594</v>
      </c>
      <c r="T3386" s="11">
        <f t="shared" si="421"/>
        <v>42329.125</v>
      </c>
      <c r="U3386">
        <f t="shared" si="422"/>
        <v>5</v>
      </c>
      <c r="V3386">
        <f t="shared" si="423"/>
        <v>5</v>
      </c>
    </row>
    <row r="3387" spans="1:22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133.33000000000001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41953.8675</v>
      </c>
      <c r="T3387" s="11">
        <f t="shared" si="421"/>
        <v>41983.8675</v>
      </c>
      <c r="U3387">
        <f t="shared" si="422"/>
        <v>4</v>
      </c>
      <c r="V3387">
        <f t="shared" si="423"/>
        <v>4</v>
      </c>
    </row>
    <row r="3388" spans="1:22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51.22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41946.644745370373</v>
      </c>
      <c r="T3388" s="11">
        <f t="shared" si="421"/>
        <v>41976.644745370373</v>
      </c>
      <c r="U3388">
        <f t="shared" si="422"/>
        <v>4</v>
      </c>
      <c r="V3388">
        <f t="shared" si="423"/>
        <v>4</v>
      </c>
    </row>
    <row r="3389" spans="1:22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116.87</v>
      </c>
      <c r="P3389">
        <f t="shared" si="417"/>
        <v>100.17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41947.762592592597</v>
      </c>
      <c r="T3389" s="11">
        <f t="shared" si="421"/>
        <v>41987.762592592597</v>
      </c>
      <c r="U3389">
        <f t="shared" si="422"/>
        <v>6</v>
      </c>
      <c r="V3389">
        <f t="shared" si="423"/>
        <v>6</v>
      </c>
    </row>
    <row r="3390" spans="1:22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103.8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42143.461122685185</v>
      </c>
      <c r="T3390" s="11">
        <f t="shared" si="421"/>
        <v>42173.461122685185</v>
      </c>
      <c r="U3390">
        <f t="shared" si="422"/>
        <v>4</v>
      </c>
      <c r="V3390">
        <f t="shared" si="423"/>
        <v>4</v>
      </c>
    </row>
    <row r="3391" spans="1:22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114.5</v>
      </c>
      <c r="P3391">
        <f t="shared" si="417"/>
        <v>184.68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42494.563449074078</v>
      </c>
      <c r="T3391" s="11">
        <f t="shared" si="421"/>
        <v>42524.563449074078</v>
      </c>
      <c r="U3391">
        <f t="shared" si="422"/>
        <v>4</v>
      </c>
      <c r="V3391">
        <f t="shared" si="423"/>
        <v>4</v>
      </c>
    </row>
    <row r="3392" spans="1:22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102.4</v>
      </c>
      <c r="P3392">
        <f t="shared" si="417"/>
        <v>69.819999999999993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41815.774826388893</v>
      </c>
      <c r="T3392" s="11">
        <f t="shared" si="421"/>
        <v>41830.774826388893</v>
      </c>
      <c r="U3392">
        <f t="shared" si="422"/>
        <v>2</v>
      </c>
      <c r="V3392">
        <f t="shared" si="423"/>
        <v>2</v>
      </c>
    </row>
    <row r="3393" spans="1:22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61.94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41830.545694444445</v>
      </c>
      <c r="T3393" s="11">
        <f t="shared" si="421"/>
        <v>41859.936111111107</v>
      </c>
      <c r="U3393">
        <f t="shared" si="422"/>
        <v>4</v>
      </c>
      <c r="V3393">
        <f t="shared" si="423"/>
        <v>4</v>
      </c>
    </row>
    <row r="3394" spans="1:22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>
        <f t="shared" si="417"/>
        <v>41.67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42446.845543981486</v>
      </c>
      <c r="T3394" s="11">
        <f t="shared" si="421"/>
        <v>42496.845543981486</v>
      </c>
      <c r="U3394">
        <f t="shared" si="422"/>
        <v>7</v>
      </c>
      <c r="V3394">
        <f t="shared" si="423"/>
        <v>7</v>
      </c>
    </row>
    <row r="3395" spans="1:22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>ROUND(SUM((E3395/D3395)*100),2)</f>
        <v>105.8</v>
      </c>
      <c r="P3395">
        <f t="shared" ref="P3395:P3458" si="425">ROUND(AVERAGE(E3395/L3395),2)</f>
        <v>36.07</v>
      </c>
      <c r="Q3395" t="str">
        <f t="shared" ref="Q3395:Q3458" si="426">LEFT(N3395,SEARCH("/",N3395)-1)</f>
        <v>theater</v>
      </c>
      <c r="R3395" t="str">
        <f t="shared" ref="R3395:R3458" si="427">RIGHT(N3395,LEN(N3395)-SEARCH("/",N3395))</f>
        <v>plays</v>
      </c>
      <c r="S3395" s="11">
        <f t="shared" ref="S3395:S3458" si="428">(J3395/86400)+DATE(1970,1,1)</f>
        <v>41923.921643518523</v>
      </c>
      <c r="T3395" s="11">
        <f t="shared" ref="T3395:T3458" si="429">(I3395/86400)+DATE(1970,1,1)</f>
        <v>41949.031944444447</v>
      </c>
      <c r="U3395">
        <f t="shared" ref="U3395:U3458" si="430">ROUND(((T3395-S3395)/7),0)</f>
        <v>4</v>
      </c>
      <c r="V3395">
        <f t="shared" ref="V3395:V3458" si="431">U3395</f>
        <v>4</v>
      </c>
    </row>
    <row r="3396" spans="1:22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142.36000000000001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41817.59542824074</v>
      </c>
      <c r="T3396" s="11">
        <f t="shared" si="429"/>
        <v>41847.59542824074</v>
      </c>
      <c r="U3396">
        <f t="shared" si="430"/>
        <v>4</v>
      </c>
      <c r="V3396">
        <f t="shared" si="431"/>
        <v>4</v>
      </c>
    </row>
    <row r="3397" spans="1:22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24.21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42140.712314814809</v>
      </c>
      <c r="T3397" s="11">
        <f t="shared" si="429"/>
        <v>42154.756944444445</v>
      </c>
      <c r="U3397">
        <f t="shared" si="430"/>
        <v>2</v>
      </c>
      <c r="V3397">
        <f t="shared" si="431"/>
        <v>2</v>
      </c>
    </row>
    <row r="3398" spans="1:22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104.33</v>
      </c>
      <c r="P3398">
        <f t="shared" si="425"/>
        <v>55.89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41764.446631944447</v>
      </c>
      <c r="T3398" s="11">
        <f t="shared" si="429"/>
        <v>41791.165972222225</v>
      </c>
      <c r="U3398">
        <f t="shared" si="430"/>
        <v>4</v>
      </c>
      <c r="V3398">
        <f t="shared" si="431"/>
        <v>4</v>
      </c>
    </row>
    <row r="3399" spans="1:22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>
        <f t="shared" si="425"/>
        <v>11.67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42378.478344907402</v>
      </c>
      <c r="T3399" s="11">
        <f t="shared" si="429"/>
        <v>42418.916666666672</v>
      </c>
      <c r="U3399">
        <f t="shared" si="430"/>
        <v>6</v>
      </c>
      <c r="V3399">
        <f t="shared" si="431"/>
        <v>6</v>
      </c>
    </row>
    <row r="3400" spans="1:22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111.08</v>
      </c>
      <c r="P3400">
        <f t="shared" si="425"/>
        <v>68.349999999999994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41941.752037037033</v>
      </c>
      <c r="T3400" s="11">
        <f t="shared" si="429"/>
        <v>41964.708333333328</v>
      </c>
      <c r="U3400">
        <f t="shared" si="430"/>
        <v>3</v>
      </c>
      <c r="V3400">
        <f t="shared" si="431"/>
        <v>3</v>
      </c>
    </row>
    <row r="3401" spans="1:22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103.75</v>
      </c>
      <c r="P3401">
        <f t="shared" si="425"/>
        <v>27.07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42026.920428240745</v>
      </c>
      <c r="T3401" s="11">
        <f t="shared" si="429"/>
        <v>42056.920428240745</v>
      </c>
      <c r="U3401">
        <f t="shared" si="430"/>
        <v>4</v>
      </c>
      <c r="V3401">
        <f t="shared" si="431"/>
        <v>4</v>
      </c>
    </row>
    <row r="3402" spans="1:22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100.41</v>
      </c>
      <c r="P3402">
        <f t="shared" si="425"/>
        <v>118.13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41834.953865740739</v>
      </c>
      <c r="T3402" s="11">
        <f t="shared" si="429"/>
        <v>41879.953865740739</v>
      </c>
      <c r="U3402">
        <f t="shared" si="430"/>
        <v>6</v>
      </c>
      <c r="V3402">
        <f t="shared" si="431"/>
        <v>6</v>
      </c>
    </row>
    <row r="3403" spans="1:22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101.86</v>
      </c>
      <c r="P3403">
        <f t="shared" si="425"/>
        <v>44.76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42193.723912037036</v>
      </c>
      <c r="T3403" s="11">
        <f t="shared" si="429"/>
        <v>42223.723912037036</v>
      </c>
      <c r="U3403">
        <f t="shared" si="430"/>
        <v>4</v>
      </c>
      <c r="V3403">
        <f t="shared" si="431"/>
        <v>4</v>
      </c>
    </row>
    <row r="3404" spans="1:22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109.77</v>
      </c>
      <c r="P3404">
        <f t="shared" si="425"/>
        <v>99.79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42290.61855324074</v>
      </c>
      <c r="T3404" s="11">
        <f t="shared" si="429"/>
        <v>42320.104861111111</v>
      </c>
      <c r="U3404">
        <f t="shared" si="430"/>
        <v>4</v>
      </c>
      <c r="V3404">
        <f t="shared" si="431"/>
        <v>4</v>
      </c>
    </row>
    <row r="3405" spans="1:22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117.65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42150.462083333332</v>
      </c>
      <c r="T3405" s="11">
        <f t="shared" si="429"/>
        <v>42180.462083333332</v>
      </c>
      <c r="U3405">
        <f t="shared" si="430"/>
        <v>4</v>
      </c>
      <c r="V3405">
        <f t="shared" si="431"/>
        <v>4</v>
      </c>
    </row>
    <row r="3406" spans="1:22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203.33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42152.503495370373</v>
      </c>
      <c r="T3406" s="11">
        <f t="shared" si="429"/>
        <v>42172.503495370373</v>
      </c>
      <c r="U3406">
        <f t="shared" si="430"/>
        <v>3</v>
      </c>
      <c r="V3406">
        <f t="shared" si="431"/>
        <v>3</v>
      </c>
    </row>
    <row r="3407" spans="1:22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137.57</v>
      </c>
      <c r="P3407">
        <f t="shared" si="425"/>
        <v>28.32</v>
      </c>
      <c r="Q3407" t="str">
        <f t="shared" si="426"/>
        <v>theater</v>
      </c>
      <c r="R3407" t="str">
        <f t="shared" si="427"/>
        <v>plays</v>
      </c>
      <c r="S3407" s="11">
        <f t="shared" si="428"/>
        <v>42410.017199074078</v>
      </c>
      <c r="T3407" s="11">
        <f t="shared" si="429"/>
        <v>42430.999305555553</v>
      </c>
      <c r="U3407">
        <f t="shared" si="430"/>
        <v>3</v>
      </c>
      <c r="V3407">
        <f t="shared" si="431"/>
        <v>3</v>
      </c>
    </row>
    <row r="3408" spans="1:22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100.31</v>
      </c>
      <c r="P3408">
        <f t="shared" si="425"/>
        <v>110.23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41791.492777777778</v>
      </c>
      <c r="T3408" s="11">
        <f t="shared" si="429"/>
        <v>41836.492777777778</v>
      </c>
      <c r="U3408">
        <f t="shared" si="430"/>
        <v>6</v>
      </c>
      <c r="V3408">
        <f t="shared" si="431"/>
        <v>6</v>
      </c>
    </row>
    <row r="3409" spans="1:22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107.1</v>
      </c>
      <c r="P3409">
        <f t="shared" si="425"/>
        <v>31.97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41796.422326388885</v>
      </c>
      <c r="T3409" s="11">
        <f t="shared" si="429"/>
        <v>41826.422326388885</v>
      </c>
      <c r="U3409">
        <f t="shared" si="430"/>
        <v>4</v>
      </c>
      <c r="V3409">
        <f t="shared" si="431"/>
        <v>4</v>
      </c>
    </row>
    <row r="3410" spans="1:22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58.61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41808.991944444446</v>
      </c>
      <c r="T3410" s="11">
        <f t="shared" si="429"/>
        <v>41838.991944444446</v>
      </c>
      <c r="U3410">
        <f t="shared" si="430"/>
        <v>4</v>
      </c>
      <c r="V3410">
        <f t="shared" si="431"/>
        <v>4</v>
      </c>
    </row>
    <row r="3411" spans="1:22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123.6</v>
      </c>
      <c r="P3411">
        <f t="shared" si="425"/>
        <v>29.43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42544.814328703702</v>
      </c>
      <c r="T3411" s="11">
        <f t="shared" si="429"/>
        <v>42582.873611111107</v>
      </c>
      <c r="U3411">
        <f t="shared" si="430"/>
        <v>5</v>
      </c>
      <c r="V3411">
        <f t="shared" si="431"/>
        <v>5</v>
      </c>
    </row>
    <row r="3412" spans="1:22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108.5</v>
      </c>
      <c r="P3412">
        <f t="shared" si="425"/>
        <v>81.38</v>
      </c>
      <c r="Q3412" t="str">
        <f t="shared" si="426"/>
        <v>theater</v>
      </c>
      <c r="R3412" t="str">
        <f t="shared" si="427"/>
        <v>plays</v>
      </c>
      <c r="S3412" s="11">
        <f t="shared" si="428"/>
        <v>42500.041550925926</v>
      </c>
      <c r="T3412" s="11">
        <f t="shared" si="429"/>
        <v>42527.291666666672</v>
      </c>
      <c r="U3412">
        <f t="shared" si="430"/>
        <v>4</v>
      </c>
      <c r="V3412">
        <f t="shared" si="431"/>
        <v>4</v>
      </c>
    </row>
    <row r="3413" spans="1:22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103.57</v>
      </c>
      <c r="P3413">
        <f t="shared" si="425"/>
        <v>199.17</v>
      </c>
      <c r="Q3413" t="str">
        <f t="shared" si="426"/>
        <v>theater</v>
      </c>
      <c r="R3413" t="str">
        <f t="shared" si="427"/>
        <v>plays</v>
      </c>
      <c r="S3413" s="11">
        <f t="shared" si="428"/>
        <v>42265.022824074069</v>
      </c>
      <c r="T3413" s="11">
        <f t="shared" si="429"/>
        <v>42285.022824074069</v>
      </c>
      <c r="U3413">
        <f t="shared" si="430"/>
        <v>3</v>
      </c>
      <c r="V3413">
        <f t="shared" si="431"/>
        <v>3</v>
      </c>
    </row>
    <row r="3414" spans="1:22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115.38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41879.959050925929</v>
      </c>
      <c r="T3414" s="11">
        <f t="shared" si="429"/>
        <v>41909.959050925929</v>
      </c>
      <c r="U3414">
        <f t="shared" si="430"/>
        <v>4</v>
      </c>
      <c r="V3414">
        <f t="shared" si="431"/>
        <v>4</v>
      </c>
    </row>
    <row r="3415" spans="1:22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46.43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42053.733078703706</v>
      </c>
      <c r="T3415" s="11">
        <f t="shared" si="429"/>
        <v>42063.207638888889</v>
      </c>
      <c r="U3415">
        <f t="shared" si="430"/>
        <v>1</v>
      </c>
      <c r="V3415">
        <f t="shared" si="431"/>
        <v>1</v>
      </c>
    </row>
    <row r="3416" spans="1:22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103.5</v>
      </c>
      <c r="P3416">
        <f t="shared" si="425"/>
        <v>70.569999999999993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42675.832465277781</v>
      </c>
      <c r="T3416" s="11">
        <f t="shared" si="429"/>
        <v>42705.332638888889</v>
      </c>
      <c r="U3416">
        <f t="shared" si="430"/>
        <v>4</v>
      </c>
      <c r="V3416">
        <f t="shared" si="431"/>
        <v>4</v>
      </c>
    </row>
    <row r="3417" spans="1:22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22.22</v>
      </c>
      <c r="Q3417" t="str">
        <f t="shared" si="426"/>
        <v>theater</v>
      </c>
      <c r="R3417" t="str">
        <f t="shared" si="427"/>
        <v>plays</v>
      </c>
      <c r="S3417" s="11">
        <f t="shared" si="428"/>
        <v>42467.144166666665</v>
      </c>
      <c r="T3417" s="11">
        <f t="shared" si="429"/>
        <v>42477.979166666672</v>
      </c>
      <c r="U3417">
        <f t="shared" si="430"/>
        <v>2</v>
      </c>
      <c r="V3417">
        <f t="shared" si="431"/>
        <v>2</v>
      </c>
    </row>
    <row r="3418" spans="1:22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119.6</v>
      </c>
      <c r="P3418">
        <f t="shared" si="425"/>
        <v>159.47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42089.412557870368</v>
      </c>
      <c r="T3418" s="11">
        <f t="shared" si="429"/>
        <v>42117.770833333328</v>
      </c>
      <c r="U3418">
        <f t="shared" si="430"/>
        <v>4</v>
      </c>
      <c r="V3418">
        <f t="shared" si="431"/>
        <v>4</v>
      </c>
    </row>
    <row r="3419" spans="1:22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</v>
      </c>
      <c r="P3419">
        <f t="shared" si="425"/>
        <v>37.78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41894.91375</v>
      </c>
      <c r="T3419" s="11">
        <f t="shared" si="429"/>
        <v>41938.029861111107</v>
      </c>
      <c r="U3419">
        <f t="shared" si="430"/>
        <v>6</v>
      </c>
      <c r="V3419">
        <f t="shared" si="431"/>
        <v>6</v>
      </c>
    </row>
    <row r="3420" spans="1:22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100.88</v>
      </c>
      <c r="P3420">
        <f t="shared" si="425"/>
        <v>72.05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41752.83457175926</v>
      </c>
      <c r="T3420" s="11">
        <f t="shared" si="429"/>
        <v>41782.83457175926</v>
      </c>
      <c r="U3420">
        <f t="shared" si="430"/>
        <v>4</v>
      </c>
      <c r="V3420">
        <f t="shared" si="431"/>
        <v>4</v>
      </c>
    </row>
    <row r="3421" spans="1:22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106.55</v>
      </c>
      <c r="P3421">
        <f t="shared" si="425"/>
        <v>63.7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42448.821585648147</v>
      </c>
      <c r="T3421" s="11">
        <f t="shared" si="429"/>
        <v>42466.895833333328</v>
      </c>
      <c r="U3421">
        <f t="shared" si="430"/>
        <v>3</v>
      </c>
      <c r="V3421">
        <f t="shared" si="431"/>
        <v>3</v>
      </c>
    </row>
    <row r="3422" spans="1:22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28.41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42405.090300925927</v>
      </c>
      <c r="T3422" s="11">
        <f t="shared" si="429"/>
        <v>42414</v>
      </c>
      <c r="U3422">
        <f t="shared" si="430"/>
        <v>1</v>
      </c>
      <c r="V3422">
        <f t="shared" si="431"/>
        <v>1</v>
      </c>
    </row>
    <row r="3423" spans="1:22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101.15</v>
      </c>
      <c r="P3423">
        <f t="shared" si="425"/>
        <v>103.21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42037.791238425925</v>
      </c>
      <c r="T3423" s="11">
        <f t="shared" si="429"/>
        <v>42067.791238425925</v>
      </c>
      <c r="U3423">
        <f t="shared" si="430"/>
        <v>4</v>
      </c>
      <c r="V3423">
        <f t="shared" si="431"/>
        <v>4</v>
      </c>
    </row>
    <row r="3424" spans="1:22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109.1</v>
      </c>
      <c r="P3424">
        <f t="shared" si="425"/>
        <v>71.150000000000006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42323.562222222223</v>
      </c>
      <c r="T3424" s="11">
        <f t="shared" si="429"/>
        <v>42352</v>
      </c>
      <c r="U3424">
        <f t="shared" si="430"/>
        <v>4</v>
      </c>
      <c r="V3424">
        <f t="shared" si="431"/>
        <v>4</v>
      </c>
    </row>
    <row r="3425" spans="1:22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42088.911354166667</v>
      </c>
      <c r="T3425" s="11">
        <f t="shared" si="429"/>
        <v>42118.911354166667</v>
      </c>
      <c r="U3425">
        <f t="shared" si="430"/>
        <v>4</v>
      </c>
      <c r="V3425">
        <f t="shared" si="431"/>
        <v>4</v>
      </c>
    </row>
    <row r="3426" spans="1:22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103.58</v>
      </c>
      <c r="P3426">
        <f t="shared" si="425"/>
        <v>81.78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42018.676898148144</v>
      </c>
      <c r="T3426" s="11">
        <f t="shared" si="429"/>
        <v>42040.290972222225</v>
      </c>
      <c r="U3426">
        <f t="shared" si="430"/>
        <v>3</v>
      </c>
      <c r="V3426">
        <f t="shared" si="431"/>
        <v>3</v>
      </c>
    </row>
    <row r="3427" spans="1:22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102.97</v>
      </c>
      <c r="P3427">
        <f t="shared" si="425"/>
        <v>297.02999999999997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41884.617314814815</v>
      </c>
      <c r="T3427" s="11">
        <f t="shared" si="429"/>
        <v>41916.617314814815</v>
      </c>
      <c r="U3427">
        <f t="shared" si="430"/>
        <v>5</v>
      </c>
      <c r="V3427">
        <f t="shared" si="431"/>
        <v>5</v>
      </c>
    </row>
    <row r="3428" spans="1:22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108.13</v>
      </c>
      <c r="P3428">
        <f t="shared" si="425"/>
        <v>46.61</v>
      </c>
      <c r="Q3428" t="str">
        <f t="shared" si="426"/>
        <v>theater</v>
      </c>
      <c r="R3428" t="str">
        <f t="shared" si="427"/>
        <v>plays</v>
      </c>
      <c r="S3428" s="11">
        <f t="shared" si="428"/>
        <v>41884.056747685187</v>
      </c>
      <c r="T3428" s="11">
        <f t="shared" si="429"/>
        <v>41903.083333333336</v>
      </c>
      <c r="U3428">
        <f t="shared" si="430"/>
        <v>3</v>
      </c>
      <c r="V3428">
        <f t="shared" si="431"/>
        <v>3</v>
      </c>
    </row>
    <row r="3429" spans="1:22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51.72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41792.645277777774</v>
      </c>
      <c r="T3429" s="11">
        <f t="shared" si="429"/>
        <v>41822.645277777774</v>
      </c>
      <c r="U3429">
        <f t="shared" si="430"/>
        <v>4</v>
      </c>
      <c r="V3429">
        <f t="shared" si="431"/>
        <v>4</v>
      </c>
    </row>
    <row r="3430" spans="1:22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102.75</v>
      </c>
      <c r="P3430">
        <f t="shared" si="425"/>
        <v>40.29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42038.720451388886</v>
      </c>
      <c r="T3430" s="11">
        <f t="shared" si="429"/>
        <v>42063.708333333328</v>
      </c>
      <c r="U3430">
        <f t="shared" si="430"/>
        <v>4</v>
      </c>
      <c r="V3430">
        <f t="shared" si="431"/>
        <v>4</v>
      </c>
    </row>
    <row r="3431" spans="1:22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42662.021539351852</v>
      </c>
      <c r="T3431" s="11">
        <f t="shared" si="429"/>
        <v>42676.021539351852</v>
      </c>
      <c r="U3431">
        <f t="shared" si="430"/>
        <v>2</v>
      </c>
      <c r="V3431">
        <f t="shared" si="431"/>
        <v>2</v>
      </c>
    </row>
    <row r="3432" spans="1:22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108.55</v>
      </c>
      <c r="P3432">
        <f t="shared" si="425"/>
        <v>30.15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41820.945613425924</v>
      </c>
      <c r="T3432" s="11">
        <f t="shared" si="429"/>
        <v>41850.945613425924</v>
      </c>
      <c r="U3432">
        <f t="shared" si="430"/>
        <v>4</v>
      </c>
      <c r="V3432">
        <f t="shared" si="431"/>
        <v>4</v>
      </c>
    </row>
    <row r="3433" spans="1:22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95.24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41839.730937500004</v>
      </c>
      <c r="T3433" s="11">
        <f t="shared" si="429"/>
        <v>41869.730937500004</v>
      </c>
      <c r="U3433">
        <f t="shared" si="430"/>
        <v>4</v>
      </c>
      <c r="V3433">
        <f t="shared" si="431"/>
        <v>4</v>
      </c>
    </row>
    <row r="3434" spans="1:22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109.65</v>
      </c>
      <c r="P3434">
        <f t="shared" si="425"/>
        <v>52.21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42380.581180555557</v>
      </c>
      <c r="T3434" s="11">
        <f t="shared" si="429"/>
        <v>42405.916666666672</v>
      </c>
      <c r="U3434">
        <f t="shared" si="430"/>
        <v>4</v>
      </c>
      <c r="V3434">
        <f t="shared" si="431"/>
        <v>4</v>
      </c>
    </row>
    <row r="3435" spans="1:22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100.26</v>
      </c>
      <c r="P3435">
        <f t="shared" si="425"/>
        <v>134.15</v>
      </c>
      <c r="Q3435" t="str">
        <f t="shared" si="426"/>
        <v>theater</v>
      </c>
      <c r="R3435" t="str">
        <f t="shared" si="427"/>
        <v>plays</v>
      </c>
      <c r="S3435" s="11">
        <f t="shared" si="428"/>
        <v>41776.06313657407</v>
      </c>
      <c r="T3435" s="11">
        <f t="shared" si="429"/>
        <v>41807.125</v>
      </c>
      <c r="U3435">
        <f t="shared" si="430"/>
        <v>4</v>
      </c>
      <c r="V3435">
        <f t="shared" si="431"/>
        <v>4</v>
      </c>
    </row>
    <row r="3436" spans="1:22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105.55</v>
      </c>
      <c r="P3436">
        <f t="shared" si="425"/>
        <v>62.83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41800.380428240736</v>
      </c>
      <c r="T3436" s="11">
        <f t="shared" si="429"/>
        <v>41830.380428240736</v>
      </c>
      <c r="U3436">
        <f t="shared" si="430"/>
        <v>4</v>
      </c>
      <c r="V3436">
        <f t="shared" si="431"/>
        <v>4</v>
      </c>
    </row>
    <row r="3437" spans="1:22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>
        <f t="shared" si="425"/>
        <v>58.95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42572.61681712963</v>
      </c>
      <c r="T3437" s="11">
        <f t="shared" si="429"/>
        <v>42589.125</v>
      </c>
      <c r="U3437">
        <f t="shared" si="430"/>
        <v>2</v>
      </c>
      <c r="V3437">
        <f t="shared" si="431"/>
        <v>2</v>
      </c>
    </row>
    <row r="3438" spans="1:22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105.9</v>
      </c>
      <c r="P3438">
        <f t="shared" si="425"/>
        <v>143.11000000000001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41851.541585648149</v>
      </c>
      <c r="T3438" s="11">
        <f t="shared" si="429"/>
        <v>41872.686111111107</v>
      </c>
      <c r="U3438">
        <f t="shared" si="430"/>
        <v>3</v>
      </c>
      <c r="V3438">
        <f t="shared" si="431"/>
        <v>3</v>
      </c>
    </row>
    <row r="3439" spans="1:22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84.17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42205.710879629631</v>
      </c>
      <c r="T3439" s="11">
        <f t="shared" si="429"/>
        <v>42235.710879629631</v>
      </c>
      <c r="U3439">
        <f t="shared" si="430"/>
        <v>4</v>
      </c>
      <c r="V3439">
        <f t="shared" si="431"/>
        <v>4</v>
      </c>
    </row>
    <row r="3440" spans="1:22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104.2</v>
      </c>
      <c r="P3440">
        <f t="shared" si="425"/>
        <v>186.07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42100.927858796298</v>
      </c>
      <c r="T3440" s="11">
        <f t="shared" si="429"/>
        <v>42126.875</v>
      </c>
      <c r="U3440">
        <f t="shared" si="430"/>
        <v>4</v>
      </c>
      <c r="V3440">
        <f t="shared" si="431"/>
        <v>4</v>
      </c>
    </row>
    <row r="3441" spans="1:22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134.68</v>
      </c>
      <c r="P3441">
        <f t="shared" si="425"/>
        <v>89.79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42374.911226851851</v>
      </c>
      <c r="T3441" s="11">
        <f t="shared" si="429"/>
        <v>42388.207638888889</v>
      </c>
      <c r="U3441">
        <f t="shared" si="430"/>
        <v>2</v>
      </c>
      <c r="V3441">
        <f t="shared" si="431"/>
        <v>2</v>
      </c>
    </row>
    <row r="3442" spans="1:22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105.22</v>
      </c>
      <c r="P3442">
        <f t="shared" si="425"/>
        <v>64.16</v>
      </c>
      <c r="Q3442" t="str">
        <f t="shared" si="426"/>
        <v>theater</v>
      </c>
      <c r="R3442" t="str">
        <f t="shared" si="427"/>
        <v>plays</v>
      </c>
      <c r="S3442" s="11">
        <f t="shared" si="428"/>
        <v>41809.12300925926</v>
      </c>
      <c r="T3442" s="11">
        <f t="shared" si="429"/>
        <v>41831.677083333336</v>
      </c>
      <c r="U3442">
        <f t="shared" si="430"/>
        <v>3</v>
      </c>
      <c r="V3442">
        <f t="shared" si="431"/>
        <v>3</v>
      </c>
    </row>
    <row r="3443" spans="1:22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102.6</v>
      </c>
      <c r="P3443">
        <f t="shared" si="425"/>
        <v>59.65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42294.429641203707</v>
      </c>
      <c r="T3443" s="11">
        <f t="shared" si="429"/>
        <v>42321.845138888893</v>
      </c>
      <c r="U3443">
        <f t="shared" si="430"/>
        <v>4</v>
      </c>
      <c r="V3443">
        <f t="shared" si="431"/>
        <v>4</v>
      </c>
    </row>
    <row r="3444" spans="1:22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42124.841111111113</v>
      </c>
      <c r="T3444" s="11">
        <f t="shared" si="429"/>
        <v>42154.841111111113</v>
      </c>
      <c r="U3444">
        <f t="shared" si="430"/>
        <v>4</v>
      </c>
      <c r="V3444">
        <f t="shared" si="431"/>
        <v>4</v>
      </c>
    </row>
    <row r="3445" spans="1:22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185.5</v>
      </c>
      <c r="P3445">
        <f t="shared" si="425"/>
        <v>41.22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41861.524837962963</v>
      </c>
      <c r="T3445" s="11">
        <f t="shared" si="429"/>
        <v>41891.524837962963</v>
      </c>
      <c r="U3445">
        <f t="shared" si="430"/>
        <v>4</v>
      </c>
      <c r="V3445">
        <f t="shared" si="431"/>
        <v>4</v>
      </c>
    </row>
    <row r="3446" spans="1:22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42521.291504629626</v>
      </c>
      <c r="T3446" s="11">
        <f t="shared" si="429"/>
        <v>42529.582638888889</v>
      </c>
      <c r="U3446">
        <f t="shared" si="430"/>
        <v>1</v>
      </c>
      <c r="V3446">
        <f t="shared" si="431"/>
        <v>1</v>
      </c>
    </row>
    <row r="3447" spans="1:22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64.52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42272.530509259261</v>
      </c>
      <c r="T3447" s="11">
        <f t="shared" si="429"/>
        <v>42300.530509259261</v>
      </c>
      <c r="U3447">
        <f t="shared" si="430"/>
        <v>4</v>
      </c>
      <c r="V3447">
        <f t="shared" si="431"/>
        <v>4</v>
      </c>
    </row>
    <row r="3448" spans="1:22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108.2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42016.832465277781</v>
      </c>
      <c r="T3448" s="11">
        <f t="shared" si="429"/>
        <v>42040.513888888891</v>
      </c>
      <c r="U3448">
        <f t="shared" si="430"/>
        <v>3</v>
      </c>
      <c r="V3448">
        <f t="shared" si="431"/>
        <v>3</v>
      </c>
    </row>
    <row r="3449" spans="1:22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107.8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42402.889027777783</v>
      </c>
      <c r="T3449" s="11">
        <f t="shared" si="429"/>
        <v>42447.847361111111</v>
      </c>
      <c r="U3449">
        <f t="shared" si="430"/>
        <v>6</v>
      </c>
      <c r="V3449">
        <f t="shared" si="431"/>
        <v>6</v>
      </c>
    </row>
    <row r="3450" spans="1:22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109.76</v>
      </c>
      <c r="P3450">
        <f t="shared" si="425"/>
        <v>51.22</v>
      </c>
      <c r="Q3450" t="str">
        <f t="shared" si="426"/>
        <v>theater</v>
      </c>
      <c r="R3450" t="str">
        <f t="shared" si="427"/>
        <v>plays</v>
      </c>
      <c r="S3450" s="11">
        <f t="shared" si="428"/>
        <v>41960.119085648148</v>
      </c>
      <c r="T3450" s="11">
        <f t="shared" si="429"/>
        <v>41990.119085648148</v>
      </c>
      <c r="U3450">
        <f t="shared" si="430"/>
        <v>4</v>
      </c>
      <c r="V3450">
        <f t="shared" si="431"/>
        <v>4</v>
      </c>
    </row>
    <row r="3451" spans="1:22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170.63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42532.052523148144</v>
      </c>
      <c r="T3451" s="11">
        <f t="shared" si="429"/>
        <v>42560.166666666672</v>
      </c>
      <c r="U3451">
        <f t="shared" si="430"/>
        <v>4</v>
      </c>
      <c r="V3451">
        <f t="shared" si="431"/>
        <v>4</v>
      </c>
    </row>
    <row r="3452" spans="1:22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19.489999999999998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42036.704525462963</v>
      </c>
      <c r="T3452" s="11">
        <f t="shared" si="429"/>
        <v>42096.662858796291</v>
      </c>
      <c r="U3452">
        <f t="shared" si="430"/>
        <v>9</v>
      </c>
      <c r="V3452">
        <f t="shared" si="431"/>
        <v>9</v>
      </c>
    </row>
    <row r="3453" spans="1:22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101.23</v>
      </c>
      <c r="P3453">
        <f t="shared" si="425"/>
        <v>41.13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42088.723692129628</v>
      </c>
      <c r="T3453" s="11">
        <f t="shared" si="429"/>
        <v>42115.723692129628</v>
      </c>
      <c r="U3453">
        <f t="shared" si="430"/>
        <v>4</v>
      </c>
      <c r="V3453">
        <f t="shared" si="431"/>
        <v>4</v>
      </c>
    </row>
    <row r="3454" spans="1:22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153.19999999999999</v>
      </c>
      <c r="P3454">
        <f t="shared" si="425"/>
        <v>41.41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41820.639189814814</v>
      </c>
      <c r="T3454" s="11">
        <f t="shared" si="429"/>
        <v>41843.165972222225</v>
      </c>
      <c r="U3454">
        <f t="shared" si="430"/>
        <v>3</v>
      </c>
      <c r="V3454">
        <f t="shared" si="431"/>
        <v>3</v>
      </c>
    </row>
    <row r="3455" spans="1:22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128.33000000000001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42535.97865740741</v>
      </c>
      <c r="T3455" s="11">
        <f t="shared" si="429"/>
        <v>42595.97865740741</v>
      </c>
      <c r="U3455">
        <f t="shared" si="430"/>
        <v>9</v>
      </c>
      <c r="V3455">
        <f t="shared" si="431"/>
        <v>9</v>
      </c>
    </row>
    <row r="3456" spans="1:22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100.71</v>
      </c>
      <c r="P3456">
        <f t="shared" si="425"/>
        <v>33.57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41821.698599537034</v>
      </c>
      <c r="T3456" s="11">
        <f t="shared" si="429"/>
        <v>41851.698599537034</v>
      </c>
      <c r="U3456">
        <f t="shared" si="430"/>
        <v>4</v>
      </c>
      <c r="V3456">
        <f t="shared" si="431"/>
        <v>4</v>
      </c>
    </row>
    <row r="3457" spans="1:22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100.65</v>
      </c>
      <c r="P3457">
        <f t="shared" si="425"/>
        <v>145.87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42626.7503125</v>
      </c>
      <c r="T3457" s="11">
        <f t="shared" si="429"/>
        <v>42656.7503125</v>
      </c>
      <c r="U3457">
        <f t="shared" si="430"/>
        <v>4</v>
      </c>
      <c r="V3457">
        <f t="shared" si="431"/>
        <v>4</v>
      </c>
    </row>
    <row r="3458" spans="1:22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191.3</v>
      </c>
      <c r="P3458">
        <f t="shared" si="425"/>
        <v>358.69</v>
      </c>
      <c r="Q3458" t="str">
        <f t="shared" si="426"/>
        <v>theater</v>
      </c>
      <c r="R3458" t="str">
        <f t="shared" si="427"/>
        <v>plays</v>
      </c>
      <c r="S3458" s="11">
        <f t="shared" si="428"/>
        <v>41821.205636574072</v>
      </c>
      <c r="T3458" s="11">
        <f t="shared" si="429"/>
        <v>41852.290972222225</v>
      </c>
      <c r="U3458">
        <f t="shared" si="430"/>
        <v>4</v>
      </c>
      <c r="V3458">
        <f t="shared" si="431"/>
        <v>4</v>
      </c>
    </row>
    <row r="3459" spans="1:22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>ROUND(SUM((E3459/D3459)*100),2)</f>
        <v>140.19999999999999</v>
      </c>
      <c r="P3459">
        <f t="shared" ref="P3459:P3522" si="433">ROUND(AVERAGE(E3459/L3459),2)</f>
        <v>50.98</v>
      </c>
      <c r="Q3459" t="str">
        <f t="shared" ref="Q3459:Q3522" si="434">LEFT(N3459,SEARCH("/",N3459)-1)</f>
        <v>theater</v>
      </c>
      <c r="R3459" t="str">
        <f t="shared" ref="R3459:R3522" si="435">RIGHT(N3459,LEN(N3459)-SEARCH("/",N3459))</f>
        <v>plays</v>
      </c>
      <c r="S3459" s="11">
        <f t="shared" ref="S3459:S3522" si="436">(J3459/86400)+DATE(1970,1,1)</f>
        <v>42016.706678240742</v>
      </c>
      <c r="T3459" s="11">
        <f t="shared" ref="T3459:T3522" si="437">(I3459/86400)+DATE(1970,1,1)</f>
        <v>42047.249305555553</v>
      </c>
      <c r="U3459">
        <f t="shared" ref="U3459:U3522" si="438">ROUND(((T3459-S3459)/7),0)</f>
        <v>4</v>
      </c>
      <c r="V3459">
        <f t="shared" ref="V3459:V3522" si="439">U3459</f>
        <v>4</v>
      </c>
    </row>
    <row r="3460" spans="1:22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124.34</v>
      </c>
      <c r="P3460">
        <f t="shared" si="433"/>
        <v>45.04</v>
      </c>
      <c r="Q3460" t="str">
        <f t="shared" si="434"/>
        <v>theater</v>
      </c>
      <c r="R3460" t="str">
        <f t="shared" si="435"/>
        <v>plays</v>
      </c>
      <c r="S3460" s="11">
        <f t="shared" si="436"/>
        <v>42011.202581018515</v>
      </c>
      <c r="T3460" s="11">
        <f t="shared" si="437"/>
        <v>42038.185416666667</v>
      </c>
      <c r="U3460">
        <f t="shared" si="438"/>
        <v>4</v>
      </c>
      <c r="V3460">
        <f t="shared" si="439"/>
        <v>4</v>
      </c>
    </row>
    <row r="3461" spans="1:22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126.2</v>
      </c>
      <c r="P3461">
        <f t="shared" si="433"/>
        <v>17.53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42480.479861111111</v>
      </c>
      <c r="T3461" s="11">
        <f t="shared" si="437"/>
        <v>42510.479861111111</v>
      </c>
      <c r="U3461">
        <f t="shared" si="438"/>
        <v>4</v>
      </c>
      <c r="V3461">
        <f t="shared" si="439"/>
        <v>4</v>
      </c>
    </row>
    <row r="3462" spans="1:22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41852.527222222227</v>
      </c>
      <c r="T3462" s="11">
        <f t="shared" si="437"/>
        <v>41866.527222222227</v>
      </c>
      <c r="U3462">
        <f t="shared" si="438"/>
        <v>2</v>
      </c>
      <c r="V3462">
        <f t="shared" si="439"/>
        <v>2</v>
      </c>
    </row>
    <row r="3463" spans="1:22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57.92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42643.632858796293</v>
      </c>
      <c r="T3463" s="11">
        <f t="shared" si="437"/>
        <v>42672.125</v>
      </c>
      <c r="U3463">
        <f t="shared" si="438"/>
        <v>4</v>
      </c>
      <c r="V3463">
        <f t="shared" si="439"/>
        <v>4</v>
      </c>
    </row>
    <row r="3464" spans="1:22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29.71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42179.898472222223</v>
      </c>
      <c r="T3464" s="11">
        <f t="shared" si="437"/>
        <v>42195.75</v>
      </c>
      <c r="U3464">
        <f t="shared" si="438"/>
        <v>2</v>
      </c>
      <c r="V3464">
        <f t="shared" si="439"/>
        <v>2</v>
      </c>
    </row>
    <row r="3465" spans="1:22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103.38</v>
      </c>
      <c r="P3465">
        <f t="shared" si="433"/>
        <v>90.68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42612.918807870374</v>
      </c>
      <c r="T3465" s="11">
        <f t="shared" si="437"/>
        <v>42654.165972222225</v>
      </c>
      <c r="U3465">
        <f t="shared" si="438"/>
        <v>6</v>
      </c>
      <c r="V3465">
        <f t="shared" si="439"/>
        <v>6</v>
      </c>
    </row>
    <row r="3466" spans="1:22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102.32</v>
      </c>
      <c r="P3466">
        <f t="shared" si="433"/>
        <v>55.01</v>
      </c>
      <c r="Q3466" t="str">
        <f t="shared" si="434"/>
        <v>theater</v>
      </c>
      <c r="R3466" t="str">
        <f t="shared" si="435"/>
        <v>plays</v>
      </c>
      <c r="S3466" s="11">
        <f t="shared" si="436"/>
        <v>42575.130057870367</v>
      </c>
      <c r="T3466" s="11">
        <f t="shared" si="437"/>
        <v>42605.130057870367</v>
      </c>
      <c r="U3466">
        <f t="shared" si="438"/>
        <v>4</v>
      </c>
      <c r="V3466">
        <f t="shared" si="439"/>
        <v>4</v>
      </c>
    </row>
    <row r="3467" spans="1:22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57.22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42200.625833333332</v>
      </c>
      <c r="T3467" s="11">
        <f t="shared" si="437"/>
        <v>42225.666666666672</v>
      </c>
      <c r="U3467">
        <f t="shared" si="438"/>
        <v>4</v>
      </c>
      <c r="V3467">
        <f t="shared" si="439"/>
        <v>4</v>
      </c>
    </row>
    <row r="3468" spans="1:22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127.14</v>
      </c>
      <c r="P3468">
        <f t="shared" si="433"/>
        <v>72.95</v>
      </c>
      <c r="Q3468" t="str">
        <f t="shared" si="434"/>
        <v>theater</v>
      </c>
      <c r="R3468" t="str">
        <f t="shared" si="435"/>
        <v>plays</v>
      </c>
      <c r="S3468" s="11">
        <f t="shared" si="436"/>
        <v>42420.019097222219</v>
      </c>
      <c r="T3468" s="11">
        <f t="shared" si="437"/>
        <v>42479.977430555555</v>
      </c>
      <c r="U3468">
        <f t="shared" si="438"/>
        <v>9</v>
      </c>
      <c r="V3468">
        <f t="shared" si="439"/>
        <v>9</v>
      </c>
    </row>
    <row r="3469" spans="1:22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64.47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42053.671666666662</v>
      </c>
      <c r="T3469" s="11">
        <f t="shared" si="437"/>
        <v>42083.630000000005</v>
      </c>
      <c r="U3469">
        <f t="shared" si="438"/>
        <v>4</v>
      </c>
      <c r="V3469">
        <f t="shared" si="439"/>
        <v>4</v>
      </c>
    </row>
    <row r="3470" spans="1:22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121.78</v>
      </c>
      <c r="P3470">
        <f t="shared" si="433"/>
        <v>716.35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42605.765381944446</v>
      </c>
      <c r="T3470" s="11">
        <f t="shared" si="437"/>
        <v>42634.125</v>
      </c>
      <c r="U3470">
        <f t="shared" si="438"/>
        <v>4</v>
      </c>
      <c r="V3470">
        <f t="shared" si="439"/>
        <v>4</v>
      </c>
    </row>
    <row r="3471" spans="1:22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113.39</v>
      </c>
      <c r="P3471">
        <f t="shared" si="433"/>
        <v>50.4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42458.641724537039</v>
      </c>
      <c r="T3471" s="11">
        <f t="shared" si="437"/>
        <v>42488.641724537039</v>
      </c>
      <c r="U3471">
        <f t="shared" si="438"/>
        <v>4</v>
      </c>
      <c r="V3471">
        <f t="shared" si="439"/>
        <v>4</v>
      </c>
    </row>
    <row r="3472" spans="1:22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41.67</v>
      </c>
      <c r="Q3472" t="str">
        <f t="shared" si="434"/>
        <v>theater</v>
      </c>
      <c r="R3472" t="str">
        <f t="shared" si="435"/>
        <v>plays</v>
      </c>
      <c r="S3472" s="11">
        <f t="shared" si="436"/>
        <v>42529.022013888884</v>
      </c>
      <c r="T3472" s="11">
        <f t="shared" si="437"/>
        <v>42566.901388888888</v>
      </c>
      <c r="U3472">
        <f t="shared" si="438"/>
        <v>5</v>
      </c>
      <c r="V3472">
        <f t="shared" si="439"/>
        <v>5</v>
      </c>
    </row>
    <row r="3473" spans="1:22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214.6</v>
      </c>
      <c r="P3473">
        <f t="shared" si="433"/>
        <v>35.770000000000003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41841.820486111115</v>
      </c>
      <c r="T3473" s="11">
        <f t="shared" si="437"/>
        <v>41882.833333333336</v>
      </c>
      <c r="U3473">
        <f t="shared" si="438"/>
        <v>6</v>
      </c>
      <c r="V3473">
        <f t="shared" si="439"/>
        <v>6</v>
      </c>
    </row>
    <row r="3474" spans="1:22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102.05</v>
      </c>
      <c r="P3474">
        <f t="shared" si="433"/>
        <v>88.74</v>
      </c>
      <c r="Q3474" t="str">
        <f t="shared" si="434"/>
        <v>theater</v>
      </c>
      <c r="R3474" t="str">
        <f t="shared" si="435"/>
        <v>plays</v>
      </c>
      <c r="S3474" s="11">
        <f t="shared" si="436"/>
        <v>41928.170497685183</v>
      </c>
      <c r="T3474" s="11">
        <f t="shared" si="437"/>
        <v>41949.249305555553</v>
      </c>
      <c r="U3474">
        <f t="shared" si="438"/>
        <v>3</v>
      </c>
      <c r="V3474">
        <f t="shared" si="439"/>
        <v>3</v>
      </c>
    </row>
    <row r="3475" spans="1:22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148.47999999999999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42062.834444444445</v>
      </c>
      <c r="T3475" s="11">
        <f t="shared" si="437"/>
        <v>42083.852083333331</v>
      </c>
      <c r="U3475">
        <f t="shared" si="438"/>
        <v>3</v>
      </c>
      <c r="V3475">
        <f t="shared" si="439"/>
        <v>3</v>
      </c>
    </row>
    <row r="3476" spans="1:22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51.79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42541.501516203702</v>
      </c>
      <c r="T3476" s="11">
        <f t="shared" si="437"/>
        <v>42571.501516203702</v>
      </c>
      <c r="U3476">
        <f t="shared" si="438"/>
        <v>4</v>
      </c>
      <c r="V3476">
        <f t="shared" si="439"/>
        <v>4</v>
      </c>
    </row>
    <row r="3477" spans="1:22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113.33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41918.880833333329</v>
      </c>
      <c r="T3477" s="11">
        <f t="shared" si="437"/>
        <v>41946</v>
      </c>
      <c r="U3477">
        <f t="shared" si="438"/>
        <v>4</v>
      </c>
      <c r="V3477">
        <f t="shared" si="439"/>
        <v>4</v>
      </c>
    </row>
    <row r="3478" spans="1:22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41921.279976851853</v>
      </c>
      <c r="T3478" s="11">
        <f t="shared" si="437"/>
        <v>41939.125</v>
      </c>
      <c r="U3478">
        <f t="shared" si="438"/>
        <v>3</v>
      </c>
      <c r="V3478">
        <f t="shared" si="439"/>
        <v>3</v>
      </c>
    </row>
    <row r="3479" spans="1:22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115.33</v>
      </c>
      <c r="P3479">
        <f t="shared" si="433"/>
        <v>53.23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42128.736608796295</v>
      </c>
      <c r="T3479" s="11">
        <f t="shared" si="437"/>
        <v>42141.125</v>
      </c>
      <c r="U3479">
        <f t="shared" si="438"/>
        <v>2</v>
      </c>
      <c r="V3479">
        <f t="shared" si="439"/>
        <v>2</v>
      </c>
    </row>
    <row r="3480" spans="1:22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112.85</v>
      </c>
      <c r="P3480">
        <f t="shared" si="433"/>
        <v>39.6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42053.916921296295</v>
      </c>
      <c r="T3480" s="11">
        <f t="shared" si="437"/>
        <v>42079.875</v>
      </c>
      <c r="U3480">
        <f t="shared" si="438"/>
        <v>4</v>
      </c>
      <c r="V3480">
        <f t="shared" si="439"/>
        <v>4</v>
      </c>
    </row>
    <row r="3481" spans="1:22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127.87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41781.855092592596</v>
      </c>
      <c r="T3481" s="11">
        <f t="shared" si="437"/>
        <v>41811.855092592596</v>
      </c>
      <c r="U3481">
        <f t="shared" si="438"/>
        <v>4</v>
      </c>
      <c r="V3481">
        <f t="shared" si="439"/>
        <v>4</v>
      </c>
    </row>
    <row r="3482" spans="1:22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142.66999999999999</v>
      </c>
      <c r="P3482">
        <f t="shared" si="433"/>
        <v>164.62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42171.317442129628</v>
      </c>
      <c r="T3482" s="11">
        <f t="shared" si="437"/>
        <v>42195.875</v>
      </c>
      <c r="U3482">
        <f t="shared" si="438"/>
        <v>4</v>
      </c>
      <c r="V3482">
        <f t="shared" si="439"/>
        <v>4</v>
      </c>
    </row>
    <row r="3483" spans="1:22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118.8</v>
      </c>
      <c r="P3483">
        <f t="shared" si="433"/>
        <v>125.05</v>
      </c>
      <c r="Q3483" t="str">
        <f t="shared" si="434"/>
        <v>theater</v>
      </c>
      <c r="R3483" t="str">
        <f t="shared" si="435"/>
        <v>plays</v>
      </c>
      <c r="S3483" s="11">
        <f t="shared" si="436"/>
        <v>41989.247546296298</v>
      </c>
      <c r="T3483" s="11">
        <f t="shared" si="437"/>
        <v>42006.247546296298</v>
      </c>
      <c r="U3483">
        <f t="shared" si="438"/>
        <v>2</v>
      </c>
      <c r="V3483">
        <f t="shared" si="439"/>
        <v>2</v>
      </c>
    </row>
    <row r="3484" spans="1:22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138.33000000000001</v>
      </c>
      <c r="P3484">
        <f t="shared" si="433"/>
        <v>51.88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41796.771597222221</v>
      </c>
      <c r="T3484" s="11">
        <f t="shared" si="437"/>
        <v>41826.771597222221</v>
      </c>
      <c r="U3484">
        <f t="shared" si="438"/>
        <v>4</v>
      </c>
      <c r="V3484">
        <f t="shared" si="439"/>
        <v>4</v>
      </c>
    </row>
    <row r="3485" spans="1:22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159.94</v>
      </c>
      <c r="P3485">
        <f t="shared" si="433"/>
        <v>40.29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41793.668761574074</v>
      </c>
      <c r="T3485" s="11">
        <f t="shared" si="437"/>
        <v>41823.668761574074</v>
      </c>
      <c r="U3485">
        <f t="shared" si="438"/>
        <v>4</v>
      </c>
      <c r="V3485">
        <f t="shared" si="439"/>
        <v>4</v>
      </c>
    </row>
    <row r="3486" spans="1:22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114.24</v>
      </c>
      <c r="P3486">
        <f t="shared" si="433"/>
        <v>64.91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42506.760405092587</v>
      </c>
      <c r="T3486" s="11">
        <f t="shared" si="437"/>
        <v>42536.760405092587</v>
      </c>
      <c r="U3486">
        <f t="shared" si="438"/>
        <v>4</v>
      </c>
      <c r="V3486">
        <f t="shared" si="439"/>
        <v>4</v>
      </c>
    </row>
    <row r="3487" spans="1:22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100.61</v>
      </c>
      <c r="P3487">
        <f t="shared" si="433"/>
        <v>55.33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42372.693055555559</v>
      </c>
      <c r="T3487" s="11">
        <f t="shared" si="437"/>
        <v>42402.693055555559</v>
      </c>
      <c r="U3487">
        <f t="shared" si="438"/>
        <v>4</v>
      </c>
      <c r="V3487">
        <f t="shared" si="439"/>
        <v>4</v>
      </c>
    </row>
    <row r="3488" spans="1:22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155.19999999999999</v>
      </c>
      <c r="P3488">
        <f t="shared" si="433"/>
        <v>83.14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42126.87501157407</v>
      </c>
      <c r="T3488" s="11">
        <f t="shared" si="437"/>
        <v>42158.290972222225</v>
      </c>
      <c r="U3488">
        <f t="shared" si="438"/>
        <v>4</v>
      </c>
      <c r="V3488">
        <f t="shared" si="439"/>
        <v>4</v>
      </c>
    </row>
    <row r="3489" spans="1:22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127.75</v>
      </c>
      <c r="P3489">
        <f t="shared" si="433"/>
        <v>38.71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42149.940416666665</v>
      </c>
      <c r="T3489" s="11">
        <f t="shared" si="437"/>
        <v>42179.940416666665</v>
      </c>
      <c r="U3489">
        <f t="shared" si="438"/>
        <v>4</v>
      </c>
      <c r="V3489">
        <f t="shared" si="439"/>
        <v>4</v>
      </c>
    </row>
    <row r="3490" spans="1:22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121.2</v>
      </c>
      <c r="P3490">
        <f t="shared" si="433"/>
        <v>125.38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42087.768055555556</v>
      </c>
      <c r="T3490" s="11">
        <f t="shared" si="437"/>
        <v>42111.666666666672</v>
      </c>
      <c r="U3490">
        <f t="shared" si="438"/>
        <v>3</v>
      </c>
      <c r="V3490">
        <f t="shared" si="439"/>
        <v>3</v>
      </c>
    </row>
    <row r="3491" spans="1:22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112.7</v>
      </c>
      <c r="P3491">
        <f t="shared" si="433"/>
        <v>78.260000000000005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41753.635775462964</v>
      </c>
      <c r="T3491" s="11">
        <f t="shared" si="437"/>
        <v>41783.875</v>
      </c>
      <c r="U3491">
        <f t="shared" si="438"/>
        <v>4</v>
      </c>
      <c r="V3491">
        <f t="shared" si="439"/>
        <v>4</v>
      </c>
    </row>
    <row r="3492" spans="1:22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127.5</v>
      </c>
      <c r="P3492">
        <f t="shared" si="433"/>
        <v>47.22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42443.802361111113</v>
      </c>
      <c r="T3492" s="11">
        <f t="shared" si="437"/>
        <v>42473.802361111113</v>
      </c>
      <c r="U3492">
        <f t="shared" si="438"/>
        <v>4</v>
      </c>
      <c r="V3492">
        <f t="shared" si="439"/>
        <v>4</v>
      </c>
    </row>
    <row r="3493" spans="1:22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158.19999999999999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42121.249814814815</v>
      </c>
      <c r="T3493" s="11">
        <f t="shared" si="437"/>
        <v>42142.249814814815</v>
      </c>
      <c r="U3493">
        <f t="shared" si="438"/>
        <v>3</v>
      </c>
      <c r="V3493">
        <f t="shared" si="439"/>
        <v>3</v>
      </c>
    </row>
    <row r="3494" spans="1:22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105.27</v>
      </c>
      <c r="P3494">
        <f t="shared" si="433"/>
        <v>114.29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42268.009224537032</v>
      </c>
      <c r="T3494" s="11">
        <f t="shared" si="437"/>
        <v>42303.009224537032</v>
      </c>
      <c r="U3494">
        <f t="shared" si="438"/>
        <v>5</v>
      </c>
      <c r="V3494">
        <f t="shared" si="439"/>
        <v>5</v>
      </c>
    </row>
    <row r="3495" spans="1:22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51.72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41848.866157407407</v>
      </c>
      <c r="T3495" s="11">
        <f t="shared" si="437"/>
        <v>41868.21597222222</v>
      </c>
      <c r="U3495">
        <f t="shared" si="438"/>
        <v>3</v>
      </c>
      <c r="V3495">
        <f t="shared" si="439"/>
        <v>3</v>
      </c>
    </row>
    <row r="3496" spans="1:22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30.77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42689.214988425927</v>
      </c>
      <c r="T3496" s="11">
        <f t="shared" si="437"/>
        <v>42700.25</v>
      </c>
      <c r="U3496">
        <f t="shared" si="438"/>
        <v>2</v>
      </c>
      <c r="V3496">
        <f t="shared" si="439"/>
        <v>2</v>
      </c>
    </row>
    <row r="3497" spans="1:22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106.86</v>
      </c>
      <c r="P3497">
        <f t="shared" si="433"/>
        <v>74.209999999999994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41915.762835648144</v>
      </c>
      <c r="T3497" s="11">
        <f t="shared" si="437"/>
        <v>41944.720833333333</v>
      </c>
      <c r="U3497">
        <f t="shared" si="438"/>
        <v>4</v>
      </c>
      <c r="V3497">
        <f t="shared" si="439"/>
        <v>4</v>
      </c>
    </row>
    <row r="3498" spans="1:22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124.4</v>
      </c>
      <c r="P3498">
        <f t="shared" si="433"/>
        <v>47.85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42584.846828703703</v>
      </c>
      <c r="T3498" s="11">
        <f t="shared" si="437"/>
        <v>42624.846828703703</v>
      </c>
      <c r="U3498">
        <f t="shared" si="438"/>
        <v>6</v>
      </c>
      <c r="V3498">
        <f t="shared" si="439"/>
        <v>6</v>
      </c>
    </row>
    <row r="3499" spans="1:22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108.7</v>
      </c>
      <c r="P3499">
        <f t="shared" si="433"/>
        <v>34.409999999999997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42511.741944444446</v>
      </c>
      <c r="T3499" s="11">
        <f t="shared" si="437"/>
        <v>42523.916666666672</v>
      </c>
      <c r="U3499">
        <f t="shared" si="438"/>
        <v>2</v>
      </c>
      <c r="V3499">
        <f t="shared" si="439"/>
        <v>2</v>
      </c>
    </row>
    <row r="3500" spans="1:22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102.42</v>
      </c>
      <c r="P3500">
        <f t="shared" si="433"/>
        <v>40.24</v>
      </c>
      <c r="Q3500" t="str">
        <f t="shared" si="434"/>
        <v>theater</v>
      </c>
      <c r="R3500" t="str">
        <f t="shared" si="435"/>
        <v>plays</v>
      </c>
      <c r="S3500" s="11">
        <f t="shared" si="436"/>
        <v>42459.15861111111</v>
      </c>
      <c r="T3500" s="11">
        <f t="shared" si="437"/>
        <v>42518.905555555553</v>
      </c>
      <c r="U3500">
        <f t="shared" si="438"/>
        <v>9</v>
      </c>
      <c r="V3500">
        <f t="shared" si="439"/>
        <v>9</v>
      </c>
    </row>
    <row r="3501" spans="1:22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105.5</v>
      </c>
      <c r="P3501">
        <f t="shared" si="433"/>
        <v>60.29</v>
      </c>
      <c r="Q3501" t="str">
        <f t="shared" si="434"/>
        <v>theater</v>
      </c>
      <c r="R3501" t="str">
        <f t="shared" si="435"/>
        <v>plays</v>
      </c>
      <c r="S3501" s="11">
        <f t="shared" si="436"/>
        <v>42132.036168981482</v>
      </c>
      <c r="T3501" s="11">
        <f t="shared" si="437"/>
        <v>42186.290972222225</v>
      </c>
      <c r="U3501">
        <f t="shared" si="438"/>
        <v>8</v>
      </c>
      <c r="V3501">
        <f t="shared" si="439"/>
        <v>8</v>
      </c>
    </row>
    <row r="3502" spans="1:22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106.3</v>
      </c>
      <c r="P3502">
        <f t="shared" si="433"/>
        <v>25.31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42419.919421296298</v>
      </c>
      <c r="T3502" s="11">
        <f t="shared" si="437"/>
        <v>42436.207638888889</v>
      </c>
      <c r="U3502">
        <f t="shared" si="438"/>
        <v>2</v>
      </c>
      <c r="V3502">
        <f t="shared" si="439"/>
        <v>2</v>
      </c>
    </row>
    <row r="3503" spans="1:22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100.67</v>
      </c>
      <c r="P3503">
        <f t="shared" si="433"/>
        <v>35.950000000000003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42233.763831018514</v>
      </c>
      <c r="T3503" s="11">
        <f t="shared" si="437"/>
        <v>42258.763831018514</v>
      </c>
      <c r="U3503">
        <f t="shared" si="438"/>
        <v>4</v>
      </c>
      <c r="V3503">
        <f t="shared" si="439"/>
        <v>4</v>
      </c>
    </row>
    <row r="3504" spans="1:22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105.4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42430.839398148149</v>
      </c>
      <c r="T3504" s="11">
        <f t="shared" si="437"/>
        <v>42445.165972222225</v>
      </c>
      <c r="U3504">
        <f t="shared" si="438"/>
        <v>2</v>
      </c>
      <c r="V3504">
        <f t="shared" si="439"/>
        <v>2</v>
      </c>
    </row>
    <row r="3505" spans="1:22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107.56</v>
      </c>
      <c r="P3505">
        <f t="shared" si="433"/>
        <v>70.760000000000005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42545.478333333333</v>
      </c>
      <c r="T3505" s="11">
        <f t="shared" si="437"/>
        <v>42575.478333333333</v>
      </c>
      <c r="U3505">
        <f t="shared" si="438"/>
        <v>4</v>
      </c>
      <c r="V3505">
        <f t="shared" si="439"/>
        <v>4</v>
      </c>
    </row>
    <row r="3506" spans="1:22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42297.748738425929</v>
      </c>
      <c r="T3506" s="11">
        <f t="shared" si="437"/>
        <v>42327.790405092594</v>
      </c>
      <c r="U3506">
        <f t="shared" si="438"/>
        <v>4</v>
      </c>
      <c r="V3506">
        <f t="shared" si="439"/>
        <v>4</v>
      </c>
    </row>
    <row r="3507" spans="1:22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103.76</v>
      </c>
      <c r="P3507">
        <f t="shared" si="433"/>
        <v>66.510000000000005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41760.935706018521</v>
      </c>
      <c r="T3507" s="11">
        <f t="shared" si="437"/>
        <v>41772.166666666664</v>
      </c>
      <c r="U3507">
        <f t="shared" si="438"/>
        <v>2</v>
      </c>
      <c r="V3507">
        <f t="shared" si="439"/>
        <v>2</v>
      </c>
    </row>
    <row r="3508" spans="1:22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101.5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41829.734259259261</v>
      </c>
      <c r="T3508" s="11">
        <f t="shared" si="437"/>
        <v>41874.734259259261</v>
      </c>
      <c r="U3508">
        <f t="shared" si="438"/>
        <v>6</v>
      </c>
      <c r="V3508">
        <f t="shared" si="439"/>
        <v>6</v>
      </c>
    </row>
    <row r="3509" spans="1:22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104.4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42491.92288194444</v>
      </c>
      <c r="T3509" s="11">
        <f t="shared" si="437"/>
        <v>42521.92288194444</v>
      </c>
      <c r="U3509">
        <f t="shared" si="438"/>
        <v>4</v>
      </c>
      <c r="V3509">
        <f t="shared" si="439"/>
        <v>4</v>
      </c>
    </row>
    <row r="3510" spans="1:22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42477.729780092588</v>
      </c>
      <c r="T3510" s="11">
        <f t="shared" si="437"/>
        <v>42500.875</v>
      </c>
      <c r="U3510">
        <f t="shared" si="438"/>
        <v>3</v>
      </c>
      <c r="V3510">
        <f t="shared" si="439"/>
        <v>3</v>
      </c>
    </row>
    <row r="3511" spans="1:22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106.33</v>
      </c>
      <c r="P3511">
        <f t="shared" si="433"/>
        <v>96.67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41950.859560185185</v>
      </c>
      <c r="T3511" s="11">
        <f t="shared" si="437"/>
        <v>41964.204861111109</v>
      </c>
      <c r="U3511">
        <f t="shared" si="438"/>
        <v>2</v>
      </c>
      <c r="V3511">
        <f t="shared" si="439"/>
        <v>2</v>
      </c>
    </row>
    <row r="3512" spans="1:22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100.56</v>
      </c>
      <c r="P3512">
        <f t="shared" si="433"/>
        <v>60.33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41802.62090277778</v>
      </c>
      <c r="T3512" s="11">
        <f t="shared" si="437"/>
        <v>41822.62090277778</v>
      </c>
      <c r="U3512">
        <f t="shared" si="438"/>
        <v>3</v>
      </c>
      <c r="V3512">
        <f t="shared" si="439"/>
        <v>3</v>
      </c>
    </row>
    <row r="3513" spans="1:22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101.2</v>
      </c>
      <c r="P3513">
        <f t="shared" si="433"/>
        <v>79.89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41927.873784722222</v>
      </c>
      <c r="T3513" s="11">
        <f t="shared" si="437"/>
        <v>41950.770833333336</v>
      </c>
      <c r="U3513">
        <f t="shared" si="438"/>
        <v>3</v>
      </c>
      <c r="V3513">
        <f t="shared" si="439"/>
        <v>3</v>
      </c>
    </row>
    <row r="3514" spans="1:22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58.82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42057.536944444444</v>
      </c>
      <c r="T3514" s="11">
        <f t="shared" si="437"/>
        <v>42117.49527777778</v>
      </c>
      <c r="U3514">
        <f t="shared" si="438"/>
        <v>9</v>
      </c>
      <c r="V3514">
        <f t="shared" si="439"/>
        <v>9</v>
      </c>
    </row>
    <row r="3515" spans="1:22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118.39</v>
      </c>
      <c r="P3515">
        <f t="shared" si="433"/>
        <v>75.34</v>
      </c>
      <c r="Q3515" t="str">
        <f t="shared" si="434"/>
        <v>theater</v>
      </c>
      <c r="R3515" t="str">
        <f t="shared" si="435"/>
        <v>plays</v>
      </c>
      <c r="S3515" s="11">
        <f t="shared" si="436"/>
        <v>41781.096203703702</v>
      </c>
      <c r="T3515" s="11">
        <f t="shared" si="437"/>
        <v>41794.207638888889</v>
      </c>
      <c r="U3515">
        <f t="shared" si="438"/>
        <v>2</v>
      </c>
      <c r="V3515">
        <f t="shared" si="439"/>
        <v>2</v>
      </c>
    </row>
    <row r="3516" spans="1:22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42020.846666666665</v>
      </c>
      <c r="T3516" s="11">
        <f t="shared" si="437"/>
        <v>42037.207638888889</v>
      </c>
      <c r="U3516">
        <f t="shared" si="438"/>
        <v>2</v>
      </c>
      <c r="V3516">
        <f t="shared" si="439"/>
        <v>2</v>
      </c>
    </row>
    <row r="3517" spans="1:22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102.67</v>
      </c>
      <c r="P3517">
        <f t="shared" si="433"/>
        <v>66.959999999999994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42125.772812499999</v>
      </c>
      <c r="T3517" s="11">
        <f t="shared" si="437"/>
        <v>42155.772812499999</v>
      </c>
      <c r="U3517">
        <f t="shared" si="438"/>
        <v>4</v>
      </c>
      <c r="V3517">
        <f t="shared" si="439"/>
        <v>4</v>
      </c>
    </row>
    <row r="3518" spans="1:22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227.27</v>
      </c>
      <c r="Q3518" t="str">
        <f t="shared" si="434"/>
        <v>theater</v>
      </c>
      <c r="R3518" t="str">
        <f t="shared" si="435"/>
        <v>plays</v>
      </c>
      <c r="S3518" s="11">
        <f t="shared" si="436"/>
        <v>41856.010069444441</v>
      </c>
      <c r="T3518" s="11">
        <f t="shared" si="437"/>
        <v>41890.125</v>
      </c>
      <c r="U3518">
        <f t="shared" si="438"/>
        <v>5</v>
      </c>
      <c r="V3518">
        <f t="shared" si="439"/>
        <v>5</v>
      </c>
    </row>
    <row r="3519" spans="1:22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307.69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41794.817523148144</v>
      </c>
      <c r="T3519" s="11">
        <f t="shared" si="437"/>
        <v>41824.458333333336</v>
      </c>
      <c r="U3519">
        <f t="shared" si="438"/>
        <v>4</v>
      </c>
      <c r="V3519">
        <f t="shared" si="439"/>
        <v>4</v>
      </c>
    </row>
    <row r="3520" spans="1:22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110.05</v>
      </c>
      <c r="P3520">
        <f t="shared" si="433"/>
        <v>50.02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41893.783553240741</v>
      </c>
      <c r="T3520" s="11">
        <f t="shared" si="437"/>
        <v>41914.597916666666</v>
      </c>
      <c r="U3520">
        <f t="shared" si="438"/>
        <v>3</v>
      </c>
      <c r="V3520">
        <f t="shared" si="439"/>
        <v>3</v>
      </c>
    </row>
    <row r="3521" spans="1:22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101.35</v>
      </c>
      <c r="P3521">
        <f t="shared" si="433"/>
        <v>72.39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42037.598958333328</v>
      </c>
      <c r="T3521" s="11">
        <f t="shared" si="437"/>
        <v>42067.598958333328</v>
      </c>
      <c r="U3521">
        <f t="shared" si="438"/>
        <v>4</v>
      </c>
      <c r="V3521">
        <f t="shared" si="439"/>
        <v>4</v>
      </c>
    </row>
    <row r="3522" spans="1:22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100.75</v>
      </c>
      <c r="P3522">
        <f t="shared" si="433"/>
        <v>95.95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42227.824212962965</v>
      </c>
      <c r="T3522" s="11">
        <f t="shared" si="437"/>
        <v>42253.57430555555</v>
      </c>
      <c r="U3522">
        <f t="shared" si="438"/>
        <v>4</v>
      </c>
      <c r="V3522">
        <f t="shared" si="439"/>
        <v>4</v>
      </c>
    </row>
    <row r="3523" spans="1:22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>ROUND(SUM((E3523/D3523)*100),2)</f>
        <v>169.43</v>
      </c>
      <c r="P3523">
        <f t="shared" ref="P3523:P3586" si="441">ROUND(AVERAGE(E3523/L3523),2)</f>
        <v>45.62</v>
      </c>
      <c r="Q3523" t="str">
        <f t="shared" ref="Q3523:Q3586" si="442">LEFT(N3523,SEARCH("/",N3523)-1)</f>
        <v>theater</v>
      </c>
      <c r="R3523" t="str">
        <f t="shared" ref="R3523:R3586" si="443">RIGHT(N3523,LEN(N3523)-SEARCH("/",N3523))</f>
        <v>plays</v>
      </c>
      <c r="S3523" s="11">
        <f t="shared" ref="S3523:S3586" si="444">(J3523/86400)+DATE(1970,1,1)</f>
        <v>41881.361342592594</v>
      </c>
      <c r="T3523" s="11">
        <f t="shared" ref="T3523:T3586" si="445">(I3523/86400)+DATE(1970,1,1)</f>
        <v>41911.361342592594</v>
      </c>
      <c r="U3523">
        <f t="shared" ref="U3523:U3586" si="446">ROUND(((T3523-S3523)/7),0)</f>
        <v>4</v>
      </c>
      <c r="V3523">
        <f t="shared" ref="V3523:V3586" si="447">U3523</f>
        <v>4</v>
      </c>
    </row>
    <row r="3524" spans="1:22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41.03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42234.789884259255</v>
      </c>
      <c r="T3524" s="11">
        <f t="shared" si="445"/>
        <v>42262.420833333337</v>
      </c>
      <c r="U3524">
        <f t="shared" si="446"/>
        <v>4</v>
      </c>
      <c r="V3524">
        <f t="shared" si="447"/>
        <v>4</v>
      </c>
    </row>
    <row r="3525" spans="1:22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113.65</v>
      </c>
      <c r="P3525">
        <f t="shared" si="441"/>
        <v>56.83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42581.397546296299</v>
      </c>
      <c r="T3525" s="11">
        <f t="shared" si="445"/>
        <v>42638.958333333328</v>
      </c>
      <c r="U3525">
        <f t="shared" si="446"/>
        <v>8</v>
      </c>
      <c r="V3525">
        <f t="shared" si="447"/>
        <v>8</v>
      </c>
    </row>
    <row r="3526" spans="1:22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101.56</v>
      </c>
      <c r="P3526">
        <f t="shared" si="441"/>
        <v>137.24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41880.76357638889</v>
      </c>
      <c r="T3526" s="11">
        <f t="shared" si="445"/>
        <v>41895.166666666664</v>
      </c>
      <c r="U3526">
        <f t="shared" si="446"/>
        <v>2</v>
      </c>
      <c r="V3526">
        <f t="shared" si="447"/>
        <v>2</v>
      </c>
    </row>
    <row r="3527" spans="1:22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75.709999999999994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42214.6956712963</v>
      </c>
      <c r="T3527" s="11">
        <f t="shared" si="445"/>
        <v>42225.666666666672</v>
      </c>
      <c r="U3527">
        <f t="shared" si="446"/>
        <v>2</v>
      </c>
      <c r="V3527">
        <f t="shared" si="447"/>
        <v>2</v>
      </c>
    </row>
    <row r="3528" spans="1:22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42460.335312499999</v>
      </c>
      <c r="T3528" s="11">
        <f t="shared" si="445"/>
        <v>42488.249305555553</v>
      </c>
      <c r="U3528">
        <f t="shared" si="446"/>
        <v>4</v>
      </c>
      <c r="V3528">
        <f t="shared" si="447"/>
        <v>4</v>
      </c>
    </row>
    <row r="3529" spans="1:22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116.92</v>
      </c>
      <c r="P3529">
        <f t="shared" si="441"/>
        <v>81.569999999999993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42167.023206018523</v>
      </c>
      <c r="T3529" s="11">
        <f t="shared" si="445"/>
        <v>42196.165972222225</v>
      </c>
      <c r="U3529">
        <f t="shared" si="446"/>
        <v>4</v>
      </c>
      <c r="V3529">
        <f t="shared" si="447"/>
        <v>4</v>
      </c>
    </row>
    <row r="3530" spans="1:22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101.15</v>
      </c>
      <c r="P3530">
        <f t="shared" si="441"/>
        <v>45.11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42733.50136574074</v>
      </c>
      <c r="T3530" s="11">
        <f t="shared" si="445"/>
        <v>42753.50136574074</v>
      </c>
      <c r="U3530">
        <f t="shared" si="446"/>
        <v>3</v>
      </c>
      <c r="V3530">
        <f t="shared" si="447"/>
        <v>3</v>
      </c>
    </row>
    <row r="3531" spans="1:22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36.67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42177.761782407411</v>
      </c>
      <c r="T3531" s="11">
        <f t="shared" si="445"/>
        <v>42198.041666666672</v>
      </c>
      <c r="U3531">
        <f t="shared" si="446"/>
        <v>3</v>
      </c>
      <c r="V3531">
        <f t="shared" si="447"/>
        <v>3</v>
      </c>
    </row>
    <row r="3532" spans="1:22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42442.623344907406</v>
      </c>
      <c r="T3532" s="11">
        <f t="shared" si="445"/>
        <v>42470.833333333328</v>
      </c>
      <c r="U3532">
        <f t="shared" si="446"/>
        <v>4</v>
      </c>
      <c r="V3532">
        <f t="shared" si="447"/>
        <v>4</v>
      </c>
    </row>
    <row r="3533" spans="1:22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49.23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42521.654328703706</v>
      </c>
      <c r="T3533" s="11">
        <f t="shared" si="445"/>
        <v>42551.654328703706</v>
      </c>
      <c r="U3533">
        <f t="shared" si="446"/>
        <v>4</v>
      </c>
      <c r="V3533">
        <f t="shared" si="447"/>
        <v>4</v>
      </c>
    </row>
    <row r="3534" spans="1:22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118.96</v>
      </c>
      <c r="P3534">
        <f t="shared" si="441"/>
        <v>42.3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41884.599849537037</v>
      </c>
      <c r="T3534" s="11">
        <f t="shared" si="445"/>
        <v>41900.165972222225</v>
      </c>
      <c r="U3534">
        <f t="shared" si="446"/>
        <v>2</v>
      </c>
      <c r="V3534">
        <f t="shared" si="447"/>
        <v>2</v>
      </c>
    </row>
    <row r="3535" spans="1:22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126.2</v>
      </c>
      <c r="P3535">
        <f t="shared" si="441"/>
        <v>78.88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42289.761192129634</v>
      </c>
      <c r="T3535" s="11">
        <f t="shared" si="445"/>
        <v>42319.802858796298</v>
      </c>
      <c r="U3535">
        <f t="shared" si="446"/>
        <v>4</v>
      </c>
      <c r="V3535">
        <f t="shared" si="447"/>
        <v>4</v>
      </c>
    </row>
    <row r="3536" spans="1:22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156.19999999999999</v>
      </c>
      <c r="P3536">
        <f t="shared" si="441"/>
        <v>38.28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42243.6252662037</v>
      </c>
      <c r="T3536" s="11">
        <f t="shared" si="445"/>
        <v>42278.6252662037</v>
      </c>
      <c r="U3536">
        <f t="shared" si="446"/>
        <v>5</v>
      </c>
      <c r="V3536">
        <f t="shared" si="447"/>
        <v>5</v>
      </c>
    </row>
    <row r="3537" spans="1:22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103.15</v>
      </c>
      <c r="P3537">
        <f t="shared" si="441"/>
        <v>44.85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42248.640162037038</v>
      </c>
      <c r="T3537" s="11">
        <f t="shared" si="445"/>
        <v>42279.75</v>
      </c>
      <c r="U3537">
        <f t="shared" si="446"/>
        <v>4</v>
      </c>
      <c r="V3537">
        <f t="shared" si="447"/>
        <v>4</v>
      </c>
    </row>
    <row r="3538" spans="1:22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153.33000000000001</v>
      </c>
      <c r="P3538">
        <f t="shared" si="441"/>
        <v>13.53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42328.727141203708</v>
      </c>
      <c r="T3538" s="11">
        <f t="shared" si="445"/>
        <v>42358.499305555553</v>
      </c>
      <c r="U3538">
        <f t="shared" si="446"/>
        <v>4</v>
      </c>
      <c r="V3538">
        <f t="shared" si="447"/>
        <v>4</v>
      </c>
    </row>
    <row r="3539" spans="1:22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180.44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41923.354351851856</v>
      </c>
      <c r="T3539" s="11">
        <f t="shared" si="445"/>
        <v>41960.332638888889</v>
      </c>
      <c r="U3539">
        <f t="shared" si="446"/>
        <v>5</v>
      </c>
      <c r="V3539">
        <f t="shared" si="447"/>
        <v>5</v>
      </c>
    </row>
    <row r="3540" spans="1:22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128.44999999999999</v>
      </c>
      <c r="P3540">
        <f t="shared" si="441"/>
        <v>30.95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42571.420601851853</v>
      </c>
      <c r="T3540" s="11">
        <f t="shared" si="445"/>
        <v>42599.420601851853</v>
      </c>
      <c r="U3540">
        <f t="shared" si="446"/>
        <v>4</v>
      </c>
      <c r="V3540">
        <f t="shared" si="447"/>
        <v>4</v>
      </c>
    </row>
    <row r="3541" spans="1:22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119.67</v>
      </c>
      <c r="P3541">
        <f t="shared" si="441"/>
        <v>55.23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42600.756041666667</v>
      </c>
      <c r="T3541" s="11">
        <f t="shared" si="445"/>
        <v>42621.756041666667</v>
      </c>
      <c r="U3541">
        <f t="shared" si="446"/>
        <v>3</v>
      </c>
      <c r="V3541">
        <f t="shared" si="447"/>
        <v>3</v>
      </c>
    </row>
    <row r="3542" spans="1:22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46.13</v>
      </c>
      <c r="Q3542" t="str">
        <f t="shared" si="442"/>
        <v>theater</v>
      </c>
      <c r="R3542" t="str">
        <f t="shared" si="443"/>
        <v>plays</v>
      </c>
      <c r="S3542" s="11">
        <f t="shared" si="444"/>
        <v>42517.003368055557</v>
      </c>
      <c r="T3542" s="11">
        <f t="shared" si="445"/>
        <v>42547.003368055557</v>
      </c>
      <c r="U3542">
        <f t="shared" si="446"/>
        <v>4</v>
      </c>
      <c r="V3542">
        <f t="shared" si="447"/>
        <v>4</v>
      </c>
    </row>
    <row r="3543" spans="1:22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39.380000000000003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42222.730034722219</v>
      </c>
      <c r="T3543" s="11">
        <f t="shared" si="445"/>
        <v>42247.730034722219</v>
      </c>
      <c r="U3543">
        <f t="shared" si="446"/>
        <v>4</v>
      </c>
      <c r="V3543">
        <f t="shared" si="447"/>
        <v>4</v>
      </c>
    </row>
    <row r="3544" spans="1:22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102.24</v>
      </c>
      <c r="P3544">
        <f t="shared" si="441"/>
        <v>66.150000000000006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41829.599791666667</v>
      </c>
      <c r="T3544" s="11">
        <f t="shared" si="445"/>
        <v>41889.599791666667</v>
      </c>
      <c r="U3544">
        <f t="shared" si="446"/>
        <v>9</v>
      </c>
      <c r="V3544">
        <f t="shared" si="447"/>
        <v>9</v>
      </c>
    </row>
    <row r="3545" spans="1:22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104.67</v>
      </c>
      <c r="P3545">
        <f t="shared" si="441"/>
        <v>54.14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42150.755312499998</v>
      </c>
      <c r="T3545" s="11">
        <f t="shared" si="445"/>
        <v>42180.755312499998</v>
      </c>
      <c r="U3545">
        <f t="shared" si="446"/>
        <v>4</v>
      </c>
      <c r="V3545">
        <f t="shared" si="447"/>
        <v>4</v>
      </c>
    </row>
    <row r="3546" spans="1:22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104.17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42040.831678240742</v>
      </c>
      <c r="T3546" s="11">
        <f t="shared" si="445"/>
        <v>42070.831678240742</v>
      </c>
      <c r="U3546">
        <f t="shared" si="446"/>
        <v>4</v>
      </c>
      <c r="V3546">
        <f t="shared" si="447"/>
        <v>4</v>
      </c>
    </row>
    <row r="3547" spans="1:22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100.4</v>
      </c>
      <c r="P3547">
        <f t="shared" si="441"/>
        <v>31.38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42075.807395833333</v>
      </c>
      <c r="T3547" s="11">
        <f t="shared" si="445"/>
        <v>42105.807395833333</v>
      </c>
      <c r="U3547">
        <f t="shared" si="446"/>
        <v>4</v>
      </c>
      <c r="V3547">
        <f t="shared" si="447"/>
        <v>4</v>
      </c>
    </row>
    <row r="3548" spans="1:22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102.27</v>
      </c>
      <c r="P3548">
        <f t="shared" si="441"/>
        <v>59.21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42073.660694444443</v>
      </c>
      <c r="T3548" s="11">
        <f t="shared" si="445"/>
        <v>42095.165972222225</v>
      </c>
      <c r="U3548">
        <f t="shared" si="446"/>
        <v>3</v>
      </c>
      <c r="V3548">
        <f t="shared" si="447"/>
        <v>3</v>
      </c>
    </row>
    <row r="3549" spans="1:22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114.41</v>
      </c>
      <c r="P3549">
        <f t="shared" si="441"/>
        <v>119.18</v>
      </c>
      <c r="Q3549" t="str">
        <f t="shared" si="442"/>
        <v>theater</v>
      </c>
      <c r="R3549" t="str">
        <f t="shared" si="443"/>
        <v>plays</v>
      </c>
      <c r="S3549" s="11">
        <f t="shared" si="444"/>
        <v>42480.078715277778</v>
      </c>
      <c r="T3549" s="11">
        <f t="shared" si="445"/>
        <v>42504.165972222225</v>
      </c>
      <c r="U3549">
        <f t="shared" si="446"/>
        <v>3</v>
      </c>
      <c r="V3549">
        <f t="shared" si="447"/>
        <v>3</v>
      </c>
    </row>
    <row r="3550" spans="1:22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101.9</v>
      </c>
      <c r="P3550">
        <f t="shared" si="441"/>
        <v>164.62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42411.942291666666</v>
      </c>
      <c r="T3550" s="11">
        <f t="shared" si="445"/>
        <v>42434.041666666672</v>
      </c>
      <c r="U3550">
        <f t="shared" si="446"/>
        <v>3</v>
      </c>
      <c r="V3550">
        <f t="shared" si="447"/>
        <v>3</v>
      </c>
    </row>
    <row r="3551" spans="1:22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24.29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42223.394363425927</v>
      </c>
      <c r="T3551" s="11">
        <f t="shared" si="445"/>
        <v>42251.394363425927</v>
      </c>
      <c r="U3551">
        <f t="shared" si="446"/>
        <v>4</v>
      </c>
      <c r="V3551">
        <f t="shared" si="447"/>
        <v>4</v>
      </c>
    </row>
    <row r="3552" spans="1:22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104.8</v>
      </c>
      <c r="P3552">
        <f t="shared" si="441"/>
        <v>40.94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42462.893495370372</v>
      </c>
      <c r="T3552" s="11">
        <f t="shared" si="445"/>
        <v>42492.893495370372</v>
      </c>
      <c r="U3552">
        <f t="shared" si="446"/>
        <v>4</v>
      </c>
      <c r="V3552">
        <f t="shared" si="447"/>
        <v>4</v>
      </c>
    </row>
    <row r="3553" spans="1:22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101.83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41753.515856481477</v>
      </c>
      <c r="T3553" s="11">
        <f t="shared" si="445"/>
        <v>41781.921527777777</v>
      </c>
      <c r="U3553">
        <f t="shared" si="446"/>
        <v>4</v>
      </c>
      <c r="V3553">
        <f t="shared" si="447"/>
        <v>4</v>
      </c>
    </row>
    <row r="3554" spans="1:22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41788.587083333332</v>
      </c>
      <c r="T3554" s="11">
        <f t="shared" si="445"/>
        <v>41818.587083333332</v>
      </c>
      <c r="U3554">
        <f t="shared" si="446"/>
        <v>4</v>
      </c>
      <c r="V3554">
        <f t="shared" si="447"/>
        <v>4</v>
      </c>
    </row>
    <row r="3555" spans="1:22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106.27</v>
      </c>
      <c r="P3555">
        <f t="shared" si="441"/>
        <v>56.2</v>
      </c>
      <c r="Q3555" t="str">
        <f t="shared" si="442"/>
        <v>theater</v>
      </c>
      <c r="R3555" t="str">
        <f t="shared" si="443"/>
        <v>plays</v>
      </c>
      <c r="S3555" s="11">
        <f t="shared" si="444"/>
        <v>42196.028703703705</v>
      </c>
      <c r="T3555" s="11">
        <f t="shared" si="445"/>
        <v>42228</v>
      </c>
      <c r="U3555">
        <f t="shared" si="446"/>
        <v>5</v>
      </c>
      <c r="V3555">
        <f t="shared" si="447"/>
        <v>5</v>
      </c>
    </row>
    <row r="3556" spans="1:22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113.42</v>
      </c>
      <c r="P3556">
        <f t="shared" si="441"/>
        <v>107</v>
      </c>
      <c r="Q3556" t="str">
        <f t="shared" si="442"/>
        <v>theater</v>
      </c>
      <c r="R3556" t="str">
        <f t="shared" si="443"/>
        <v>plays</v>
      </c>
      <c r="S3556" s="11">
        <f t="shared" si="444"/>
        <v>42016.050451388888</v>
      </c>
      <c r="T3556" s="11">
        <f t="shared" si="445"/>
        <v>42046.708333333328</v>
      </c>
      <c r="U3556">
        <f t="shared" si="446"/>
        <v>4</v>
      </c>
      <c r="V3556">
        <f t="shared" si="447"/>
        <v>4</v>
      </c>
    </row>
    <row r="3557" spans="1:22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171.43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42661.442060185189</v>
      </c>
      <c r="T3557" s="11">
        <f t="shared" si="445"/>
        <v>42691.483726851853</v>
      </c>
      <c r="U3557">
        <f t="shared" si="446"/>
        <v>4</v>
      </c>
      <c r="V3557">
        <f t="shared" si="447"/>
        <v>4</v>
      </c>
    </row>
    <row r="3558" spans="1:22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100.45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41808.649583333332</v>
      </c>
      <c r="T3558" s="11">
        <f t="shared" si="445"/>
        <v>41868.649583333332</v>
      </c>
      <c r="U3558">
        <f t="shared" si="446"/>
        <v>9</v>
      </c>
      <c r="V3558">
        <f t="shared" si="447"/>
        <v>9</v>
      </c>
    </row>
    <row r="3559" spans="1:22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100.04</v>
      </c>
      <c r="P3559">
        <f t="shared" si="441"/>
        <v>179.28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41730.276747685188</v>
      </c>
      <c r="T3559" s="11">
        <f t="shared" si="445"/>
        <v>41764.276747685188</v>
      </c>
      <c r="U3559">
        <f t="shared" si="446"/>
        <v>5</v>
      </c>
      <c r="V3559">
        <f t="shared" si="447"/>
        <v>5</v>
      </c>
    </row>
    <row r="3560" spans="1:22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22.91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42139.816840277781</v>
      </c>
      <c r="T3560" s="11">
        <f t="shared" si="445"/>
        <v>42181.875</v>
      </c>
      <c r="U3560">
        <f t="shared" si="446"/>
        <v>6</v>
      </c>
      <c r="V3560">
        <f t="shared" si="447"/>
        <v>6</v>
      </c>
    </row>
    <row r="3561" spans="1:22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103.5</v>
      </c>
      <c r="P3561">
        <f t="shared" si="441"/>
        <v>43.13</v>
      </c>
      <c r="Q3561" t="str">
        <f t="shared" si="442"/>
        <v>theater</v>
      </c>
      <c r="R3561" t="str">
        <f t="shared" si="443"/>
        <v>plays</v>
      </c>
      <c r="S3561" s="11">
        <f t="shared" si="444"/>
        <v>42194.096157407403</v>
      </c>
      <c r="T3561" s="11">
        <f t="shared" si="445"/>
        <v>42216.373611111107</v>
      </c>
      <c r="U3561">
        <f t="shared" si="446"/>
        <v>3</v>
      </c>
      <c r="V3561">
        <f t="shared" si="447"/>
        <v>3</v>
      </c>
    </row>
    <row r="3562" spans="1:22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108.44</v>
      </c>
      <c r="P3562">
        <f t="shared" si="441"/>
        <v>46.89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42115.889652777776</v>
      </c>
      <c r="T3562" s="11">
        <f t="shared" si="445"/>
        <v>42151.114583333328</v>
      </c>
      <c r="U3562">
        <f t="shared" si="446"/>
        <v>5</v>
      </c>
      <c r="V3562">
        <f t="shared" si="447"/>
        <v>5</v>
      </c>
    </row>
    <row r="3563" spans="1:22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102.4</v>
      </c>
      <c r="P3563">
        <f t="shared" si="441"/>
        <v>47.41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42203.680300925931</v>
      </c>
      <c r="T3563" s="11">
        <f t="shared" si="445"/>
        <v>42221.775000000001</v>
      </c>
      <c r="U3563">
        <f t="shared" si="446"/>
        <v>3</v>
      </c>
      <c r="V3563">
        <f t="shared" si="447"/>
        <v>3</v>
      </c>
    </row>
    <row r="3564" spans="1:22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148.88999999999999</v>
      </c>
      <c r="P3564">
        <f t="shared" si="441"/>
        <v>15.13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42433.761886574073</v>
      </c>
      <c r="T3564" s="11">
        <f t="shared" si="445"/>
        <v>42442.916666666672</v>
      </c>
      <c r="U3564">
        <f t="shared" si="446"/>
        <v>1</v>
      </c>
      <c r="V3564">
        <f t="shared" si="447"/>
        <v>1</v>
      </c>
    </row>
    <row r="3565" spans="1:22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105.49</v>
      </c>
      <c r="P3565">
        <f t="shared" si="441"/>
        <v>21.1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42555.671944444446</v>
      </c>
      <c r="T3565" s="11">
        <f t="shared" si="445"/>
        <v>42583.791666666672</v>
      </c>
      <c r="U3565">
        <f t="shared" si="446"/>
        <v>4</v>
      </c>
      <c r="V3565">
        <f t="shared" si="447"/>
        <v>4</v>
      </c>
    </row>
    <row r="3566" spans="1:22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100.5</v>
      </c>
      <c r="P3566">
        <f t="shared" si="441"/>
        <v>59.12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42236.623252314814</v>
      </c>
      <c r="T3566" s="11">
        <f t="shared" si="445"/>
        <v>42282.666666666672</v>
      </c>
      <c r="U3566">
        <f t="shared" si="446"/>
        <v>7</v>
      </c>
      <c r="V3566">
        <f t="shared" si="447"/>
        <v>7</v>
      </c>
    </row>
    <row r="3567" spans="1:22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130.56</v>
      </c>
      <c r="P3567">
        <f t="shared" si="441"/>
        <v>97.92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41974.743148148147</v>
      </c>
      <c r="T3567" s="11">
        <f t="shared" si="445"/>
        <v>42004.743148148147</v>
      </c>
      <c r="U3567">
        <f t="shared" si="446"/>
        <v>4</v>
      </c>
      <c r="V3567">
        <f t="shared" si="447"/>
        <v>4</v>
      </c>
    </row>
    <row r="3568" spans="1:22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104.75</v>
      </c>
      <c r="P3568">
        <f t="shared" si="441"/>
        <v>55.13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41997.507905092592</v>
      </c>
      <c r="T3568" s="11">
        <f t="shared" si="445"/>
        <v>42027.507905092592</v>
      </c>
      <c r="U3568">
        <f t="shared" si="446"/>
        <v>4</v>
      </c>
      <c r="V3568">
        <f t="shared" si="447"/>
        <v>4</v>
      </c>
    </row>
    <row r="3569" spans="1:22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108.8</v>
      </c>
      <c r="P3569">
        <f t="shared" si="441"/>
        <v>26.54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42135.810694444444</v>
      </c>
      <c r="T3569" s="11">
        <f t="shared" si="445"/>
        <v>42165.810694444444</v>
      </c>
      <c r="U3569">
        <f t="shared" si="446"/>
        <v>4</v>
      </c>
      <c r="V3569">
        <f t="shared" si="447"/>
        <v>4</v>
      </c>
    </row>
    <row r="3570" spans="1:22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>
        <f t="shared" si="441"/>
        <v>58.42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41869.740671296298</v>
      </c>
      <c r="T3570" s="11">
        <f t="shared" si="445"/>
        <v>41899.740671296298</v>
      </c>
      <c r="U3570">
        <f t="shared" si="446"/>
        <v>4</v>
      </c>
      <c r="V3570">
        <f t="shared" si="447"/>
        <v>4</v>
      </c>
    </row>
    <row r="3571" spans="1:22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100.48</v>
      </c>
      <c r="P3571">
        <f t="shared" si="441"/>
        <v>122.54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41982.688611111109</v>
      </c>
      <c r="T3571" s="11">
        <f t="shared" si="445"/>
        <v>42012.688611111109</v>
      </c>
      <c r="U3571">
        <f t="shared" si="446"/>
        <v>4</v>
      </c>
      <c r="V3571">
        <f t="shared" si="447"/>
        <v>4</v>
      </c>
    </row>
    <row r="3572" spans="1:22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114.35</v>
      </c>
      <c r="P3572">
        <f t="shared" si="441"/>
        <v>87.96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41976.331979166665</v>
      </c>
      <c r="T3572" s="11">
        <f t="shared" si="445"/>
        <v>42004.291666666672</v>
      </c>
      <c r="U3572">
        <f t="shared" si="446"/>
        <v>4</v>
      </c>
      <c r="V3572">
        <f t="shared" si="447"/>
        <v>4</v>
      </c>
    </row>
    <row r="3573" spans="1:22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122.07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41912.858946759261</v>
      </c>
      <c r="T3573" s="11">
        <f t="shared" si="445"/>
        <v>41942.858946759261</v>
      </c>
      <c r="U3573">
        <f t="shared" si="446"/>
        <v>4</v>
      </c>
      <c r="V3573">
        <f t="shared" si="447"/>
        <v>4</v>
      </c>
    </row>
    <row r="3574" spans="1:22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55.56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42146.570393518516</v>
      </c>
      <c r="T3574" s="11">
        <f t="shared" si="445"/>
        <v>42176.570393518516</v>
      </c>
      <c r="U3574">
        <f t="shared" si="446"/>
        <v>4</v>
      </c>
      <c r="V3574">
        <f t="shared" si="447"/>
        <v>4</v>
      </c>
    </row>
    <row r="3575" spans="1:22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102.8</v>
      </c>
      <c r="P3575">
        <f t="shared" si="441"/>
        <v>39.54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41921.375532407408</v>
      </c>
      <c r="T3575" s="11">
        <f t="shared" si="445"/>
        <v>41951.417199074072</v>
      </c>
      <c r="U3575">
        <f t="shared" si="446"/>
        <v>4</v>
      </c>
      <c r="V3575">
        <f t="shared" si="447"/>
        <v>4</v>
      </c>
    </row>
    <row r="3576" spans="1:22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106.12</v>
      </c>
      <c r="P3576">
        <f t="shared" si="441"/>
        <v>136.78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41926.942685185189</v>
      </c>
      <c r="T3576" s="11">
        <f t="shared" si="445"/>
        <v>41956.984351851846</v>
      </c>
      <c r="U3576">
        <f t="shared" si="446"/>
        <v>4</v>
      </c>
      <c r="V3576">
        <f t="shared" si="447"/>
        <v>4</v>
      </c>
    </row>
    <row r="3577" spans="1:22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101.33</v>
      </c>
      <c r="P3577">
        <f t="shared" si="441"/>
        <v>99.34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42561.783877314811</v>
      </c>
      <c r="T3577" s="11">
        <f t="shared" si="445"/>
        <v>42593.165972222225</v>
      </c>
      <c r="U3577">
        <f t="shared" si="446"/>
        <v>4</v>
      </c>
      <c r="V3577">
        <f t="shared" si="447"/>
        <v>4</v>
      </c>
    </row>
    <row r="3578" spans="1:22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42649.54923611111</v>
      </c>
      <c r="T3578" s="11">
        <f t="shared" si="445"/>
        <v>42709.590902777782</v>
      </c>
      <c r="U3578">
        <f t="shared" si="446"/>
        <v>9</v>
      </c>
      <c r="V3578">
        <f t="shared" si="447"/>
        <v>9</v>
      </c>
    </row>
    <row r="3579" spans="1:22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28.89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42093.786840277782</v>
      </c>
      <c r="T3579" s="11">
        <f t="shared" si="445"/>
        <v>42120.26944444445</v>
      </c>
      <c r="U3579">
        <f t="shared" si="446"/>
        <v>4</v>
      </c>
      <c r="V3579">
        <f t="shared" si="447"/>
        <v>4</v>
      </c>
    </row>
    <row r="3580" spans="1:22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100.01</v>
      </c>
      <c r="P3580">
        <f t="shared" si="441"/>
        <v>40.549999999999997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42460.733530092592</v>
      </c>
      <c r="T3580" s="11">
        <f t="shared" si="445"/>
        <v>42490.733530092592</v>
      </c>
      <c r="U3580">
        <f t="shared" si="446"/>
        <v>4</v>
      </c>
      <c r="V3580">
        <f t="shared" si="447"/>
        <v>4</v>
      </c>
    </row>
    <row r="3581" spans="1:22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35.71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42430.762222222227</v>
      </c>
      <c r="T3581" s="11">
        <f t="shared" si="445"/>
        <v>42460.720555555556</v>
      </c>
      <c r="U3581">
        <f t="shared" si="446"/>
        <v>4</v>
      </c>
      <c r="V3581">
        <f t="shared" si="447"/>
        <v>4</v>
      </c>
    </row>
    <row r="3582" spans="1:22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113.89</v>
      </c>
      <c r="P3582">
        <f t="shared" si="441"/>
        <v>37.96</v>
      </c>
      <c r="Q3582" t="str">
        <f t="shared" si="442"/>
        <v>theater</v>
      </c>
      <c r="R3582" t="str">
        <f t="shared" si="443"/>
        <v>plays</v>
      </c>
      <c r="S3582" s="11">
        <f t="shared" si="444"/>
        <v>42026.176180555558</v>
      </c>
      <c r="T3582" s="11">
        <f t="shared" si="445"/>
        <v>42064.207638888889</v>
      </c>
      <c r="U3582">
        <f t="shared" si="446"/>
        <v>5</v>
      </c>
      <c r="V3582">
        <f t="shared" si="447"/>
        <v>5</v>
      </c>
    </row>
    <row r="3583" spans="1:22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33.33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41836.471180555556</v>
      </c>
      <c r="T3583" s="11">
        <f t="shared" si="445"/>
        <v>41850.471180555556</v>
      </c>
      <c r="U3583">
        <f t="shared" si="446"/>
        <v>2</v>
      </c>
      <c r="V3583">
        <f t="shared" si="447"/>
        <v>2</v>
      </c>
    </row>
    <row r="3584" spans="1:22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58.57</v>
      </c>
      <c r="Q3584" t="str">
        <f t="shared" si="442"/>
        <v>theater</v>
      </c>
      <c r="R3584" t="str">
        <f t="shared" si="443"/>
        <v>plays</v>
      </c>
      <c r="S3584" s="11">
        <f t="shared" si="444"/>
        <v>42451.095856481479</v>
      </c>
      <c r="T3584" s="11">
        <f t="shared" si="445"/>
        <v>42465.095856481479</v>
      </c>
      <c r="U3584">
        <f t="shared" si="446"/>
        <v>2</v>
      </c>
      <c r="V3584">
        <f t="shared" si="447"/>
        <v>2</v>
      </c>
    </row>
    <row r="3585" spans="1:22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108.5</v>
      </c>
      <c r="P3585">
        <f t="shared" si="441"/>
        <v>135.63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42418.425983796296</v>
      </c>
      <c r="T3585" s="11">
        <f t="shared" si="445"/>
        <v>42478.384317129632</v>
      </c>
      <c r="U3585">
        <f t="shared" si="446"/>
        <v>9</v>
      </c>
      <c r="V3585">
        <f t="shared" si="447"/>
        <v>9</v>
      </c>
    </row>
    <row r="3586" spans="1:22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115.5</v>
      </c>
      <c r="P3586">
        <f t="shared" si="441"/>
        <v>30.94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42168.316481481481</v>
      </c>
      <c r="T3586" s="11">
        <f t="shared" si="445"/>
        <v>42198.316481481481</v>
      </c>
      <c r="U3586">
        <f t="shared" si="446"/>
        <v>4</v>
      </c>
      <c r="V3586">
        <f t="shared" si="447"/>
        <v>4</v>
      </c>
    </row>
    <row r="3587" spans="1:22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>ROUND(SUM((E3587/D3587)*100),2)</f>
        <v>119.12</v>
      </c>
      <c r="P3587">
        <f t="shared" ref="P3587:P3650" si="449">ROUND(AVERAGE(E3587/L3587),2)</f>
        <v>176.09</v>
      </c>
      <c r="Q3587" t="str">
        <f t="shared" ref="Q3587:Q3650" si="450">LEFT(N3587,SEARCH("/",N3587)-1)</f>
        <v>theater</v>
      </c>
      <c r="R3587" t="str">
        <f t="shared" ref="R3587:R3650" si="451">RIGHT(N3587,LEN(N3587)-SEARCH("/",N3587))</f>
        <v>plays</v>
      </c>
      <c r="S3587" s="11">
        <f t="shared" ref="S3587:S3650" si="452">(J3587/86400)+DATE(1970,1,1)</f>
        <v>41964.716319444444</v>
      </c>
      <c r="T3587" s="11">
        <f t="shared" ref="T3587:T3650" si="453">(I3587/86400)+DATE(1970,1,1)</f>
        <v>41994.716319444444</v>
      </c>
      <c r="U3587">
        <f t="shared" ref="U3587:U3650" si="454">ROUND(((T3587-S3587)/7),0)</f>
        <v>4</v>
      </c>
      <c r="V3587">
        <f t="shared" ref="V3587:V3650" si="455">U3587</f>
        <v>4</v>
      </c>
    </row>
    <row r="3588" spans="1:22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109.43</v>
      </c>
      <c r="P3588">
        <f t="shared" si="449"/>
        <v>151.97999999999999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42576.697569444441</v>
      </c>
      <c r="T3588" s="11">
        <f t="shared" si="453"/>
        <v>42636.697569444441</v>
      </c>
      <c r="U3588">
        <f t="shared" si="454"/>
        <v>9</v>
      </c>
      <c r="V3588">
        <f t="shared" si="455"/>
        <v>9</v>
      </c>
    </row>
    <row r="3589" spans="1:22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126.6</v>
      </c>
      <c r="P3589">
        <f t="shared" si="449"/>
        <v>22.61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42503.539976851855</v>
      </c>
      <c r="T3589" s="11">
        <f t="shared" si="453"/>
        <v>42548.791666666672</v>
      </c>
      <c r="U3589">
        <f t="shared" si="454"/>
        <v>6</v>
      </c>
      <c r="V3589">
        <f t="shared" si="455"/>
        <v>6</v>
      </c>
    </row>
    <row r="3590" spans="1:22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100.5</v>
      </c>
      <c r="P3590">
        <f t="shared" si="449"/>
        <v>18.27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42101.828819444447</v>
      </c>
      <c r="T3590" s="11">
        <f t="shared" si="453"/>
        <v>42123.958333333328</v>
      </c>
      <c r="U3590">
        <f t="shared" si="454"/>
        <v>3</v>
      </c>
      <c r="V3590">
        <f t="shared" si="455"/>
        <v>3</v>
      </c>
    </row>
    <row r="3591" spans="1:22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127.5</v>
      </c>
      <c r="P3591">
        <f t="shared" si="449"/>
        <v>82.26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42125.647534722222</v>
      </c>
      <c r="T3591" s="11">
        <f t="shared" si="453"/>
        <v>42150.647534722222</v>
      </c>
      <c r="U3591">
        <f t="shared" si="454"/>
        <v>4</v>
      </c>
      <c r="V3591">
        <f t="shared" si="455"/>
        <v>4</v>
      </c>
    </row>
    <row r="3592" spans="1:22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100.06</v>
      </c>
      <c r="P3592">
        <f t="shared" si="449"/>
        <v>68.53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41902.333726851852</v>
      </c>
      <c r="T3592" s="11">
        <f t="shared" si="453"/>
        <v>41932.333726851852</v>
      </c>
      <c r="U3592">
        <f t="shared" si="454"/>
        <v>4</v>
      </c>
      <c r="V3592">
        <f t="shared" si="455"/>
        <v>4</v>
      </c>
    </row>
    <row r="3593" spans="1:22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68.06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42003.948425925926</v>
      </c>
      <c r="T3593" s="11">
        <f t="shared" si="453"/>
        <v>42028.207638888889</v>
      </c>
      <c r="U3593">
        <f t="shared" si="454"/>
        <v>3</v>
      </c>
      <c r="V3593">
        <f t="shared" si="455"/>
        <v>3</v>
      </c>
    </row>
    <row r="3594" spans="1:22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127.25</v>
      </c>
      <c r="P3594">
        <f t="shared" si="449"/>
        <v>72.709999999999994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41988.829942129625</v>
      </c>
      <c r="T3594" s="11">
        <f t="shared" si="453"/>
        <v>42046.207638888889</v>
      </c>
      <c r="U3594">
        <f t="shared" si="454"/>
        <v>8</v>
      </c>
      <c r="V3594">
        <f t="shared" si="455"/>
        <v>8</v>
      </c>
    </row>
    <row r="3595" spans="1:22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110.63</v>
      </c>
      <c r="P3595">
        <f t="shared" si="449"/>
        <v>77.19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41974.898599537039</v>
      </c>
      <c r="T3595" s="11">
        <f t="shared" si="453"/>
        <v>42009.851388888885</v>
      </c>
      <c r="U3595">
        <f t="shared" si="454"/>
        <v>5</v>
      </c>
      <c r="V3595">
        <f t="shared" si="455"/>
        <v>5</v>
      </c>
    </row>
    <row r="3596" spans="1:22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125.94</v>
      </c>
      <c r="P3596">
        <f t="shared" si="449"/>
        <v>55.97</v>
      </c>
      <c r="Q3596" t="str">
        <f t="shared" si="450"/>
        <v>theater</v>
      </c>
      <c r="R3596" t="str">
        <f t="shared" si="451"/>
        <v>plays</v>
      </c>
      <c r="S3596" s="11">
        <f t="shared" si="452"/>
        <v>42592.066921296297</v>
      </c>
      <c r="T3596" s="11">
        <f t="shared" si="453"/>
        <v>42617.066921296297</v>
      </c>
      <c r="U3596">
        <f t="shared" si="454"/>
        <v>4</v>
      </c>
      <c r="V3596">
        <f t="shared" si="455"/>
        <v>4</v>
      </c>
    </row>
    <row r="3597" spans="1:22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118.5</v>
      </c>
      <c r="P3597">
        <f t="shared" si="449"/>
        <v>49.69</v>
      </c>
      <c r="Q3597" t="str">
        <f t="shared" si="450"/>
        <v>theater</v>
      </c>
      <c r="R3597" t="str">
        <f t="shared" si="451"/>
        <v>plays</v>
      </c>
      <c r="S3597" s="11">
        <f t="shared" si="452"/>
        <v>42050.008368055554</v>
      </c>
      <c r="T3597" s="11">
        <f t="shared" si="453"/>
        <v>42076.290972222225</v>
      </c>
      <c r="U3597">
        <f t="shared" si="454"/>
        <v>4</v>
      </c>
      <c r="V3597">
        <f t="shared" si="455"/>
        <v>4</v>
      </c>
    </row>
    <row r="3598" spans="1:22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107.73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41856.715069444443</v>
      </c>
      <c r="T3598" s="11">
        <f t="shared" si="453"/>
        <v>41877.715069444443</v>
      </c>
      <c r="U3598">
        <f t="shared" si="454"/>
        <v>3</v>
      </c>
      <c r="V3598">
        <f t="shared" si="455"/>
        <v>3</v>
      </c>
    </row>
    <row r="3599" spans="1:22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102.6</v>
      </c>
      <c r="P3599">
        <f t="shared" si="449"/>
        <v>77.73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42417.585532407407</v>
      </c>
      <c r="T3599" s="11">
        <f t="shared" si="453"/>
        <v>42432.249305555553</v>
      </c>
      <c r="U3599">
        <f t="shared" si="454"/>
        <v>2</v>
      </c>
      <c r="V3599">
        <f t="shared" si="455"/>
        <v>2</v>
      </c>
    </row>
    <row r="3600" spans="1:22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110.1</v>
      </c>
      <c r="P3600">
        <f t="shared" si="449"/>
        <v>40.78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41866.79886574074</v>
      </c>
      <c r="T3600" s="11">
        <f t="shared" si="453"/>
        <v>41885.207638888889</v>
      </c>
      <c r="U3600">
        <f t="shared" si="454"/>
        <v>3</v>
      </c>
      <c r="V3600">
        <f t="shared" si="455"/>
        <v>3</v>
      </c>
    </row>
    <row r="3601" spans="1:22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59.41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42220.79487268519</v>
      </c>
      <c r="T3601" s="11">
        <f t="shared" si="453"/>
        <v>42246</v>
      </c>
      <c r="U3601">
        <f t="shared" si="454"/>
        <v>4</v>
      </c>
      <c r="V3601">
        <f t="shared" si="455"/>
        <v>4</v>
      </c>
    </row>
    <row r="3602" spans="1:22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42628.849120370374</v>
      </c>
      <c r="T3602" s="11">
        <f t="shared" si="453"/>
        <v>42656.849120370374</v>
      </c>
      <c r="U3602">
        <f t="shared" si="454"/>
        <v>4</v>
      </c>
      <c r="V3602">
        <f t="shared" si="455"/>
        <v>4</v>
      </c>
    </row>
    <row r="3603" spans="1:22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104.35</v>
      </c>
      <c r="P3603">
        <f t="shared" si="449"/>
        <v>39.380000000000003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41990.99863425926</v>
      </c>
      <c r="T3603" s="11">
        <f t="shared" si="453"/>
        <v>42020.99863425926</v>
      </c>
      <c r="U3603">
        <f t="shared" si="454"/>
        <v>4</v>
      </c>
      <c r="V3603">
        <f t="shared" si="455"/>
        <v>4</v>
      </c>
    </row>
    <row r="3604" spans="1:22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100.05</v>
      </c>
      <c r="P3604">
        <f t="shared" si="449"/>
        <v>81.67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42447.894432870366</v>
      </c>
      <c r="T3604" s="11">
        <f t="shared" si="453"/>
        <v>42507.894432870366</v>
      </c>
      <c r="U3604">
        <f t="shared" si="454"/>
        <v>9</v>
      </c>
      <c r="V3604">
        <f t="shared" si="455"/>
        <v>9</v>
      </c>
    </row>
    <row r="3605" spans="1:22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170.67</v>
      </c>
      <c r="P3605">
        <f t="shared" si="449"/>
        <v>44.91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42283.864351851851</v>
      </c>
      <c r="T3605" s="11">
        <f t="shared" si="453"/>
        <v>42313.906018518523</v>
      </c>
      <c r="U3605">
        <f t="shared" si="454"/>
        <v>4</v>
      </c>
      <c r="V3605">
        <f t="shared" si="455"/>
        <v>4</v>
      </c>
    </row>
    <row r="3606" spans="1:22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112.83</v>
      </c>
      <c r="P3606">
        <f t="shared" si="449"/>
        <v>49.06</v>
      </c>
      <c r="Q3606" t="str">
        <f t="shared" si="450"/>
        <v>theater</v>
      </c>
      <c r="R3606" t="str">
        <f t="shared" si="451"/>
        <v>plays</v>
      </c>
      <c r="S3606" s="11">
        <f t="shared" si="452"/>
        <v>42483.015694444446</v>
      </c>
      <c r="T3606" s="11">
        <f t="shared" si="453"/>
        <v>42489.290972222225</v>
      </c>
      <c r="U3606">
        <f t="shared" si="454"/>
        <v>1</v>
      </c>
      <c r="V3606">
        <f t="shared" si="455"/>
        <v>1</v>
      </c>
    </row>
    <row r="3607" spans="1:22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30.67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42383.793124999997</v>
      </c>
      <c r="T3607" s="11">
        <f t="shared" si="453"/>
        <v>42413.793124999997</v>
      </c>
      <c r="U3607">
        <f t="shared" si="454"/>
        <v>4</v>
      </c>
      <c r="V3607">
        <f t="shared" si="455"/>
        <v>4</v>
      </c>
    </row>
    <row r="3608" spans="1:22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130.27000000000001</v>
      </c>
      <c r="P3608">
        <f t="shared" si="449"/>
        <v>61.06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42566.604826388888</v>
      </c>
      <c r="T3608" s="11">
        <f t="shared" si="453"/>
        <v>42596.604826388888</v>
      </c>
      <c r="U3608">
        <f t="shared" si="454"/>
        <v>4</v>
      </c>
      <c r="V3608">
        <f t="shared" si="455"/>
        <v>4</v>
      </c>
    </row>
    <row r="3609" spans="1:22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105.45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42338.963912037041</v>
      </c>
      <c r="T3609" s="11">
        <f t="shared" si="453"/>
        <v>42353</v>
      </c>
      <c r="U3609">
        <f t="shared" si="454"/>
        <v>2</v>
      </c>
      <c r="V3609">
        <f t="shared" si="455"/>
        <v>2</v>
      </c>
    </row>
    <row r="3610" spans="1:22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29.63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42506.709374999999</v>
      </c>
      <c r="T3610" s="11">
        <f t="shared" si="453"/>
        <v>42538.583333333328</v>
      </c>
      <c r="U3610">
        <f t="shared" si="454"/>
        <v>5</v>
      </c>
      <c r="V3610">
        <f t="shared" si="455"/>
        <v>5</v>
      </c>
    </row>
    <row r="3611" spans="1:22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153.32</v>
      </c>
      <c r="P3611">
        <f t="shared" si="449"/>
        <v>143.1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42429.991724537038</v>
      </c>
      <c r="T3611" s="11">
        <f t="shared" si="453"/>
        <v>42459.950057870374</v>
      </c>
      <c r="U3611">
        <f t="shared" si="454"/>
        <v>4</v>
      </c>
      <c r="V3611">
        <f t="shared" si="455"/>
        <v>4</v>
      </c>
    </row>
    <row r="3612" spans="1:22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162.30000000000001</v>
      </c>
      <c r="P3612">
        <f t="shared" si="449"/>
        <v>52.35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42203.432129629626</v>
      </c>
      <c r="T3612" s="11">
        <f t="shared" si="453"/>
        <v>42233.432129629626</v>
      </c>
      <c r="U3612">
        <f t="shared" si="454"/>
        <v>4</v>
      </c>
      <c r="V3612">
        <f t="shared" si="455"/>
        <v>4</v>
      </c>
    </row>
    <row r="3613" spans="1:22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66.67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42072.370381944449</v>
      </c>
      <c r="T3613" s="11">
        <f t="shared" si="453"/>
        <v>42102.370381944449</v>
      </c>
      <c r="U3613">
        <f t="shared" si="454"/>
        <v>4</v>
      </c>
      <c r="V3613">
        <f t="shared" si="455"/>
        <v>4</v>
      </c>
    </row>
    <row r="3614" spans="1:22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144.4</v>
      </c>
      <c r="P3614">
        <f t="shared" si="449"/>
        <v>126.67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41789.726979166662</v>
      </c>
      <c r="T3614" s="11">
        <f t="shared" si="453"/>
        <v>41799.726979166662</v>
      </c>
      <c r="U3614">
        <f t="shared" si="454"/>
        <v>1</v>
      </c>
      <c r="V3614">
        <f t="shared" si="455"/>
        <v>1</v>
      </c>
    </row>
    <row r="3615" spans="1:22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41788.58997685185</v>
      </c>
      <c r="T3615" s="11">
        <f t="shared" si="453"/>
        <v>41818.58997685185</v>
      </c>
      <c r="U3615">
        <f t="shared" si="454"/>
        <v>4</v>
      </c>
      <c r="V3615">
        <f t="shared" si="455"/>
        <v>4</v>
      </c>
    </row>
    <row r="3616" spans="1:22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100.8</v>
      </c>
      <c r="P3616">
        <f t="shared" si="449"/>
        <v>35.49</v>
      </c>
      <c r="Q3616" t="str">
        <f t="shared" si="450"/>
        <v>theater</v>
      </c>
      <c r="R3616" t="str">
        <f t="shared" si="451"/>
        <v>plays</v>
      </c>
      <c r="S3616" s="11">
        <f t="shared" si="452"/>
        <v>42144.041851851856</v>
      </c>
      <c r="T3616" s="11">
        <f t="shared" si="453"/>
        <v>42174.041851851856</v>
      </c>
      <c r="U3616">
        <f t="shared" si="454"/>
        <v>4</v>
      </c>
      <c r="V3616">
        <f t="shared" si="455"/>
        <v>4</v>
      </c>
    </row>
    <row r="3617" spans="1:22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106.8</v>
      </c>
      <c r="P3617">
        <f t="shared" si="449"/>
        <v>37.08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42318.593703703707</v>
      </c>
      <c r="T3617" s="11">
        <f t="shared" si="453"/>
        <v>42348.593703703707</v>
      </c>
      <c r="U3617">
        <f t="shared" si="454"/>
        <v>4</v>
      </c>
      <c r="V3617">
        <f t="shared" si="455"/>
        <v>4</v>
      </c>
    </row>
    <row r="3618" spans="1:22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124.8</v>
      </c>
      <c r="P3618">
        <f t="shared" si="449"/>
        <v>69.33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42052.949814814812</v>
      </c>
      <c r="T3618" s="11">
        <f t="shared" si="453"/>
        <v>42082.908148148148</v>
      </c>
      <c r="U3618">
        <f t="shared" si="454"/>
        <v>4</v>
      </c>
      <c r="V3618">
        <f t="shared" si="455"/>
        <v>4</v>
      </c>
    </row>
    <row r="3619" spans="1:22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118.92</v>
      </c>
      <c r="P3619">
        <f t="shared" si="449"/>
        <v>17.25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42779.610289351855</v>
      </c>
      <c r="T3619" s="11">
        <f t="shared" si="453"/>
        <v>42794</v>
      </c>
      <c r="U3619">
        <f t="shared" si="454"/>
        <v>2</v>
      </c>
      <c r="V3619">
        <f t="shared" si="455"/>
        <v>2</v>
      </c>
    </row>
    <row r="3620" spans="1:22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36.07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42128.627893518518</v>
      </c>
      <c r="T3620" s="11">
        <f t="shared" si="453"/>
        <v>42158.627893518518</v>
      </c>
      <c r="U3620">
        <f t="shared" si="454"/>
        <v>4</v>
      </c>
      <c r="V3620">
        <f t="shared" si="455"/>
        <v>4</v>
      </c>
    </row>
    <row r="3621" spans="1:22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>
        <f t="shared" si="449"/>
        <v>66.47</v>
      </c>
      <c r="Q3621" t="str">
        <f t="shared" si="450"/>
        <v>theater</v>
      </c>
      <c r="R3621" t="str">
        <f t="shared" si="451"/>
        <v>plays</v>
      </c>
      <c r="S3621" s="11">
        <f t="shared" si="452"/>
        <v>42661.132245370369</v>
      </c>
      <c r="T3621" s="11">
        <f t="shared" si="453"/>
        <v>42693.916666666672</v>
      </c>
      <c r="U3621">
        <f t="shared" si="454"/>
        <v>5</v>
      </c>
      <c r="V3621">
        <f t="shared" si="455"/>
        <v>5</v>
      </c>
    </row>
    <row r="3622" spans="1:22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105.19</v>
      </c>
      <c r="P3622">
        <f t="shared" si="449"/>
        <v>56.07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42037.938206018516</v>
      </c>
      <c r="T3622" s="11">
        <f t="shared" si="453"/>
        <v>42068.166666666672</v>
      </c>
      <c r="U3622">
        <f t="shared" si="454"/>
        <v>4</v>
      </c>
      <c r="V3622">
        <f t="shared" si="455"/>
        <v>4</v>
      </c>
    </row>
    <row r="3623" spans="1:22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109.73</v>
      </c>
      <c r="P3623">
        <f t="shared" si="449"/>
        <v>47.03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42619.935694444444</v>
      </c>
      <c r="T3623" s="11">
        <f t="shared" si="453"/>
        <v>42643.875</v>
      </c>
      <c r="U3623">
        <f t="shared" si="454"/>
        <v>3</v>
      </c>
      <c r="V3623">
        <f t="shared" si="455"/>
        <v>3</v>
      </c>
    </row>
    <row r="3624" spans="1:22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100.1</v>
      </c>
      <c r="P3624">
        <f t="shared" si="449"/>
        <v>47.67</v>
      </c>
      <c r="Q3624" t="str">
        <f t="shared" si="450"/>
        <v>theater</v>
      </c>
      <c r="R3624" t="str">
        <f t="shared" si="451"/>
        <v>plays</v>
      </c>
      <c r="S3624" s="11">
        <f t="shared" si="452"/>
        <v>41877.221886574072</v>
      </c>
      <c r="T3624" s="11">
        <f t="shared" si="453"/>
        <v>41910.140972222223</v>
      </c>
      <c r="U3624">
        <f t="shared" si="454"/>
        <v>5</v>
      </c>
      <c r="V3624">
        <f t="shared" si="455"/>
        <v>5</v>
      </c>
    </row>
    <row r="3625" spans="1:22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88.24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41828.736921296295</v>
      </c>
      <c r="T3625" s="11">
        <f t="shared" si="453"/>
        <v>41846.291666666664</v>
      </c>
      <c r="U3625">
        <f t="shared" si="454"/>
        <v>3</v>
      </c>
      <c r="V3625">
        <f t="shared" si="455"/>
        <v>3</v>
      </c>
    </row>
    <row r="3626" spans="1:22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104.93</v>
      </c>
      <c r="P3626">
        <f t="shared" si="449"/>
        <v>80.72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42545.774189814816</v>
      </c>
      <c r="T3626" s="11">
        <f t="shared" si="453"/>
        <v>42605.774189814816</v>
      </c>
      <c r="U3626">
        <f t="shared" si="454"/>
        <v>9</v>
      </c>
      <c r="V3626">
        <f t="shared" si="455"/>
        <v>9</v>
      </c>
    </row>
    <row r="3627" spans="1:22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102.67</v>
      </c>
      <c r="P3627">
        <f t="shared" si="449"/>
        <v>39.49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42157.652511574073</v>
      </c>
      <c r="T3627" s="11">
        <f t="shared" si="453"/>
        <v>42187.652511574073</v>
      </c>
      <c r="U3627">
        <f t="shared" si="454"/>
        <v>4</v>
      </c>
      <c r="V3627">
        <f t="shared" si="455"/>
        <v>4</v>
      </c>
    </row>
    <row r="3628" spans="1:22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101.83</v>
      </c>
      <c r="P3628">
        <f t="shared" si="449"/>
        <v>84.85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41846.667326388888</v>
      </c>
      <c r="T3628" s="11">
        <f t="shared" si="453"/>
        <v>41867.667326388888</v>
      </c>
      <c r="U3628">
        <f t="shared" si="454"/>
        <v>3</v>
      </c>
      <c r="V3628">
        <f t="shared" si="455"/>
        <v>3</v>
      </c>
    </row>
    <row r="3629" spans="1:22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68.97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42460.741747685184</v>
      </c>
      <c r="T3629" s="11">
        <f t="shared" si="453"/>
        <v>42511.165972222225</v>
      </c>
      <c r="U3629">
        <f t="shared" si="454"/>
        <v>7</v>
      </c>
      <c r="V3629">
        <f t="shared" si="455"/>
        <v>7</v>
      </c>
    </row>
    <row r="3630" spans="1:22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U3630">
        <f t="shared" si="454"/>
        <v>9</v>
      </c>
      <c r="V3630">
        <f t="shared" si="455"/>
        <v>9</v>
      </c>
    </row>
    <row r="3631" spans="1:22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0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U3631">
        <f t="shared" si="454"/>
        <v>8</v>
      </c>
      <c r="V3631">
        <f t="shared" si="455"/>
        <v>8</v>
      </c>
    </row>
    <row r="3632" spans="1:22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0.03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U3632">
        <f t="shared" si="454"/>
        <v>4</v>
      </c>
      <c r="V3632">
        <f t="shared" si="455"/>
        <v>4</v>
      </c>
    </row>
    <row r="3633" spans="1:22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51.02</v>
      </c>
      <c r="P3633">
        <f t="shared" si="449"/>
        <v>147.88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U3633">
        <f t="shared" si="454"/>
        <v>3</v>
      </c>
      <c r="V3633">
        <f t="shared" si="455"/>
        <v>3</v>
      </c>
    </row>
    <row r="3634" spans="1:22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U3634">
        <f t="shared" si="454"/>
        <v>3</v>
      </c>
      <c r="V3634">
        <f t="shared" si="455"/>
        <v>3</v>
      </c>
    </row>
    <row r="3635" spans="1:22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35.24</v>
      </c>
      <c r="P3635">
        <f t="shared" si="449"/>
        <v>56.84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U3635">
        <f t="shared" si="454"/>
        <v>6</v>
      </c>
      <c r="V3635">
        <f t="shared" si="455"/>
        <v>6</v>
      </c>
    </row>
    <row r="3636" spans="1:22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4.25</v>
      </c>
      <c r="P3636">
        <f t="shared" si="449"/>
        <v>176.94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U3636">
        <f t="shared" si="454"/>
        <v>7</v>
      </c>
      <c r="V3636">
        <f t="shared" si="455"/>
        <v>7</v>
      </c>
    </row>
    <row r="3637" spans="1:22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36.46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U3637">
        <f t="shared" si="454"/>
        <v>4</v>
      </c>
      <c r="V3637">
        <f t="shared" si="455"/>
        <v>4</v>
      </c>
    </row>
    <row r="3638" spans="1:22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42226.694780092592</v>
      </c>
      <c r="T3638" s="11">
        <f t="shared" si="453"/>
        <v>42261.694780092592</v>
      </c>
      <c r="U3638">
        <f t="shared" si="454"/>
        <v>5</v>
      </c>
      <c r="V3638">
        <f t="shared" si="455"/>
        <v>5</v>
      </c>
    </row>
    <row r="3639" spans="1:22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30.87</v>
      </c>
      <c r="P3639">
        <f t="shared" si="449"/>
        <v>66.14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U3639">
        <f t="shared" si="454"/>
        <v>4</v>
      </c>
      <c r="V3639">
        <f t="shared" si="455"/>
        <v>4</v>
      </c>
    </row>
    <row r="3640" spans="1:22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6.55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U3640">
        <f t="shared" si="454"/>
        <v>9</v>
      </c>
      <c r="V3640">
        <f t="shared" si="455"/>
        <v>9</v>
      </c>
    </row>
    <row r="3641" spans="1:22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0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U3641">
        <f t="shared" si="454"/>
        <v>9</v>
      </c>
      <c r="V3641">
        <f t="shared" si="455"/>
        <v>9</v>
      </c>
    </row>
    <row r="3642" spans="1:22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5.5</v>
      </c>
      <c r="P3642">
        <f t="shared" si="449"/>
        <v>18.329999999999998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U3642">
        <f t="shared" si="454"/>
        <v>4</v>
      </c>
      <c r="V3642">
        <f t="shared" si="455"/>
        <v>4</v>
      </c>
    </row>
    <row r="3643" spans="1:22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41899.627071759256</v>
      </c>
      <c r="T3643" s="11">
        <f t="shared" si="453"/>
        <v>41917.208333333336</v>
      </c>
      <c r="U3643">
        <f t="shared" si="454"/>
        <v>3</v>
      </c>
      <c r="V3643">
        <f t="shared" si="455"/>
        <v>3</v>
      </c>
    </row>
    <row r="3644" spans="1:22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2.14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U3644">
        <f t="shared" si="454"/>
        <v>6</v>
      </c>
      <c r="V3644">
        <f t="shared" si="455"/>
        <v>6</v>
      </c>
    </row>
    <row r="3645" spans="1:22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U3645">
        <f t="shared" si="454"/>
        <v>6</v>
      </c>
      <c r="V3645">
        <f t="shared" si="455"/>
        <v>6</v>
      </c>
    </row>
    <row r="3646" spans="1:22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16.420000000000002</v>
      </c>
      <c r="P3646">
        <f t="shared" si="449"/>
        <v>68.42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U3646">
        <f t="shared" si="454"/>
        <v>4</v>
      </c>
      <c r="V3646">
        <f t="shared" si="455"/>
        <v>4</v>
      </c>
    </row>
    <row r="3647" spans="1:22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0.1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U3647">
        <f t="shared" si="454"/>
        <v>4</v>
      </c>
      <c r="V3647">
        <f t="shared" si="455"/>
        <v>4</v>
      </c>
    </row>
    <row r="3648" spans="1:22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4.8099999999999996</v>
      </c>
      <c r="P3648">
        <f t="shared" si="449"/>
        <v>60.13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U3648">
        <f t="shared" si="454"/>
        <v>5</v>
      </c>
      <c r="V3648">
        <f t="shared" si="455"/>
        <v>5</v>
      </c>
    </row>
    <row r="3649" spans="1:22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U3649">
        <f t="shared" si="454"/>
        <v>6</v>
      </c>
      <c r="V3649">
        <f t="shared" si="455"/>
        <v>6</v>
      </c>
    </row>
    <row r="3650" spans="1:22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100.38</v>
      </c>
      <c r="P3650">
        <f t="shared" si="449"/>
        <v>550.04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41887.292187500003</v>
      </c>
      <c r="T3650" s="11">
        <f t="shared" si="453"/>
        <v>41917.292187500003</v>
      </c>
      <c r="U3650">
        <f t="shared" si="454"/>
        <v>4</v>
      </c>
      <c r="V3650">
        <f t="shared" si="455"/>
        <v>4</v>
      </c>
    </row>
    <row r="3651" spans="1:22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>ROUND(SUM((E3651/D3651)*100),2)</f>
        <v>104</v>
      </c>
      <c r="P3651">
        <f t="shared" ref="P3651:P3714" si="457">ROUND(AVERAGE(E3651/L3651),2)</f>
        <v>97.5</v>
      </c>
      <c r="Q3651" t="str">
        <f t="shared" ref="Q3651:Q3714" si="458">LEFT(N3651,SEARCH("/",N3651)-1)</f>
        <v>theater</v>
      </c>
      <c r="R3651" t="str">
        <f t="shared" ref="R3651:R3714" si="459">RIGHT(N3651,LEN(N3651)-SEARCH("/",N3651))</f>
        <v>plays</v>
      </c>
      <c r="S3651" s="11">
        <f t="shared" ref="S3651:S3714" si="460">(J3651/86400)+DATE(1970,1,1)</f>
        <v>41780.712893518517</v>
      </c>
      <c r="T3651" s="11">
        <f t="shared" ref="T3651:T3714" si="461">(I3651/86400)+DATE(1970,1,1)</f>
        <v>41806.712893518517</v>
      </c>
      <c r="U3651">
        <f t="shared" ref="U3651:U3714" si="462">ROUND(((T3651-S3651)/7),0)</f>
        <v>4</v>
      </c>
      <c r="V3651">
        <f t="shared" ref="V3651:V3714" si="463">U3651</f>
        <v>4</v>
      </c>
    </row>
    <row r="3652" spans="1:22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29.41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42381.478981481487</v>
      </c>
      <c r="T3652" s="11">
        <f t="shared" si="461"/>
        <v>42402.478981481487</v>
      </c>
      <c r="U3652">
        <f t="shared" si="462"/>
        <v>3</v>
      </c>
      <c r="V3652">
        <f t="shared" si="463"/>
        <v>3</v>
      </c>
    </row>
    <row r="3653" spans="1:22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57.78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41828.646319444444</v>
      </c>
      <c r="T3653" s="11">
        <f t="shared" si="461"/>
        <v>41861.665972222225</v>
      </c>
      <c r="U3653">
        <f t="shared" si="462"/>
        <v>5</v>
      </c>
      <c r="V3653">
        <f t="shared" si="463"/>
        <v>5</v>
      </c>
    </row>
    <row r="3654" spans="1:22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250.67</v>
      </c>
      <c r="P3654">
        <f t="shared" si="457"/>
        <v>44.24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42596.644699074073</v>
      </c>
      <c r="T3654" s="11">
        <f t="shared" si="461"/>
        <v>42607.165972222225</v>
      </c>
      <c r="U3654">
        <f t="shared" si="462"/>
        <v>2</v>
      </c>
      <c r="V3654">
        <f t="shared" si="463"/>
        <v>2</v>
      </c>
    </row>
    <row r="3655" spans="1:22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100.5</v>
      </c>
      <c r="P3655">
        <f t="shared" si="457"/>
        <v>60.91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42191.363506944443</v>
      </c>
      <c r="T3655" s="11">
        <f t="shared" si="461"/>
        <v>42221.363506944443</v>
      </c>
      <c r="U3655">
        <f t="shared" si="462"/>
        <v>4</v>
      </c>
      <c r="V3655">
        <f t="shared" si="463"/>
        <v>4</v>
      </c>
    </row>
    <row r="3656" spans="1:22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174.4</v>
      </c>
      <c r="P3656">
        <f t="shared" si="457"/>
        <v>68.84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42440.416504629626</v>
      </c>
      <c r="T3656" s="11">
        <f t="shared" si="461"/>
        <v>42463.708333333328</v>
      </c>
      <c r="U3656">
        <f t="shared" si="462"/>
        <v>3</v>
      </c>
      <c r="V3656">
        <f t="shared" si="463"/>
        <v>3</v>
      </c>
    </row>
    <row r="3657" spans="1:22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116.26</v>
      </c>
      <c r="P3657">
        <f t="shared" si="457"/>
        <v>73.58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42173.803217592591</v>
      </c>
      <c r="T3657" s="11">
        <f t="shared" si="461"/>
        <v>42203.290972222225</v>
      </c>
      <c r="U3657">
        <f t="shared" si="462"/>
        <v>4</v>
      </c>
      <c r="V3657">
        <f t="shared" si="463"/>
        <v>4</v>
      </c>
    </row>
    <row r="3658" spans="1:22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105.82</v>
      </c>
      <c r="P3658">
        <f t="shared" si="457"/>
        <v>115.02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42737.910138888888</v>
      </c>
      <c r="T3658" s="11">
        <f t="shared" si="461"/>
        <v>42767.957638888889</v>
      </c>
      <c r="U3658">
        <f t="shared" si="462"/>
        <v>4</v>
      </c>
      <c r="V3658">
        <f t="shared" si="463"/>
        <v>4</v>
      </c>
    </row>
    <row r="3659" spans="1:22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110.75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42499.629849537036</v>
      </c>
      <c r="T3659" s="11">
        <f t="shared" si="461"/>
        <v>42522.904166666667</v>
      </c>
      <c r="U3659">
        <f t="shared" si="462"/>
        <v>3</v>
      </c>
      <c r="V3659">
        <f t="shared" si="463"/>
        <v>3</v>
      </c>
    </row>
    <row r="3660" spans="1:22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100.67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41775.858564814815</v>
      </c>
      <c r="T3660" s="11">
        <f t="shared" si="461"/>
        <v>41822.165972222225</v>
      </c>
      <c r="U3660">
        <f t="shared" si="462"/>
        <v>7</v>
      </c>
      <c r="V3660">
        <f t="shared" si="463"/>
        <v>7</v>
      </c>
    </row>
    <row r="3661" spans="1:22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102.03</v>
      </c>
      <c r="P3661">
        <f t="shared" si="457"/>
        <v>235.46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42055.277199074073</v>
      </c>
      <c r="T3661" s="11">
        <f t="shared" si="461"/>
        <v>42082.610416666663</v>
      </c>
      <c r="U3661">
        <f t="shared" si="462"/>
        <v>4</v>
      </c>
      <c r="V3661">
        <f t="shared" si="463"/>
        <v>4</v>
      </c>
    </row>
    <row r="3662" spans="1:22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11.36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41971.881076388891</v>
      </c>
      <c r="T3662" s="11">
        <f t="shared" si="461"/>
        <v>41996.881076388891</v>
      </c>
      <c r="U3662">
        <f t="shared" si="462"/>
        <v>4</v>
      </c>
      <c r="V3662">
        <f t="shared" si="463"/>
        <v>4</v>
      </c>
    </row>
    <row r="3663" spans="1:22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42447.896666666667</v>
      </c>
      <c r="T3663" s="11">
        <f t="shared" si="461"/>
        <v>42470.166666666672</v>
      </c>
      <c r="U3663">
        <f t="shared" si="462"/>
        <v>3</v>
      </c>
      <c r="V3663">
        <f t="shared" si="463"/>
        <v>3</v>
      </c>
    </row>
    <row r="3664" spans="1:22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101.43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42064.220069444447</v>
      </c>
      <c r="T3664" s="11">
        <f t="shared" si="461"/>
        <v>42094.178402777776</v>
      </c>
      <c r="U3664">
        <f t="shared" si="462"/>
        <v>4</v>
      </c>
      <c r="V3664">
        <f t="shared" si="463"/>
        <v>4</v>
      </c>
    </row>
    <row r="3665" spans="1:22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42665.451736111107</v>
      </c>
      <c r="T3665" s="11">
        <f t="shared" si="461"/>
        <v>42725.493402777778</v>
      </c>
      <c r="U3665">
        <f t="shared" si="462"/>
        <v>9</v>
      </c>
      <c r="V3665">
        <f t="shared" si="463"/>
        <v>9</v>
      </c>
    </row>
    <row r="3666" spans="1:22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109.38</v>
      </c>
      <c r="P3666">
        <f t="shared" si="457"/>
        <v>46.05</v>
      </c>
      <c r="Q3666" t="str">
        <f t="shared" si="458"/>
        <v>theater</v>
      </c>
      <c r="R3666" t="str">
        <f t="shared" si="459"/>
        <v>plays</v>
      </c>
      <c r="S3666" s="11">
        <f t="shared" si="460"/>
        <v>42523.248715277776</v>
      </c>
      <c r="T3666" s="11">
        <f t="shared" si="461"/>
        <v>42537.248715277776</v>
      </c>
      <c r="U3666">
        <f t="shared" si="462"/>
        <v>2</v>
      </c>
      <c r="V3666">
        <f t="shared" si="463"/>
        <v>2</v>
      </c>
    </row>
    <row r="3667" spans="1:22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115.16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42294.808124999996</v>
      </c>
      <c r="T3667" s="11">
        <f t="shared" si="461"/>
        <v>42305.829166666663</v>
      </c>
      <c r="U3667">
        <f t="shared" si="462"/>
        <v>2</v>
      </c>
      <c r="V3667">
        <f t="shared" si="463"/>
        <v>2</v>
      </c>
    </row>
    <row r="3668" spans="1:22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31.58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41822.90488425926</v>
      </c>
      <c r="T3668" s="11">
        <f t="shared" si="461"/>
        <v>41844.291666666664</v>
      </c>
      <c r="U3668">
        <f t="shared" si="462"/>
        <v>3</v>
      </c>
      <c r="V3668">
        <f t="shared" si="463"/>
        <v>3</v>
      </c>
    </row>
    <row r="3669" spans="1:22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103.17</v>
      </c>
      <c r="P3669">
        <f t="shared" si="457"/>
        <v>53.36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42173.970127314809</v>
      </c>
      <c r="T3669" s="11">
        <f t="shared" si="461"/>
        <v>42203.970127314809</v>
      </c>
      <c r="U3669">
        <f t="shared" si="462"/>
        <v>4</v>
      </c>
      <c r="V3669">
        <f t="shared" si="463"/>
        <v>4</v>
      </c>
    </row>
    <row r="3670" spans="1:22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103.5</v>
      </c>
      <c r="P3670">
        <f t="shared" si="457"/>
        <v>36.96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42185.556157407409</v>
      </c>
      <c r="T3670" s="11">
        <f t="shared" si="461"/>
        <v>42208.772916666669</v>
      </c>
      <c r="U3670">
        <f t="shared" si="462"/>
        <v>3</v>
      </c>
      <c r="V3670">
        <f t="shared" si="463"/>
        <v>3</v>
      </c>
    </row>
    <row r="3671" spans="1:22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138.19999999999999</v>
      </c>
      <c r="P3671">
        <f t="shared" si="457"/>
        <v>81.290000000000006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42136.675196759257</v>
      </c>
      <c r="T3671" s="11">
        <f t="shared" si="461"/>
        <v>42166.675196759257</v>
      </c>
      <c r="U3671">
        <f t="shared" si="462"/>
        <v>4</v>
      </c>
      <c r="V3671">
        <f t="shared" si="463"/>
        <v>4</v>
      </c>
    </row>
    <row r="3672" spans="1:22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109.55</v>
      </c>
      <c r="P3672">
        <f t="shared" si="457"/>
        <v>20.079999999999998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42142.514016203699</v>
      </c>
      <c r="T3672" s="11">
        <f t="shared" si="461"/>
        <v>42155.958333333328</v>
      </c>
      <c r="U3672">
        <f t="shared" si="462"/>
        <v>2</v>
      </c>
      <c r="V3672">
        <f t="shared" si="463"/>
        <v>2</v>
      </c>
    </row>
    <row r="3673" spans="1:22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100.86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41820.62809027778</v>
      </c>
      <c r="T3673" s="11">
        <f t="shared" si="461"/>
        <v>41841.165972222225</v>
      </c>
      <c r="U3673">
        <f t="shared" si="462"/>
        <v>3</v>
      </c>
      <c r="V3673">
        <f t="shared" si="463"/>
        <v>3</v>
      </c>
    </row>
    <row r="3674" spans="1:22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101.53</v>
      </c>
      <c r="P3674">
        <f t="shared" si="457"/>
        <v>53.44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41878.946574074071</v>
      </c>
      <c r="T3674" s="11">
        <f t="shared" si="461"/>
        <v>41908.946574074071</v>
      </c>
      <c r="U3674">
        <f t="shared" si="462"/>
        <v>4</v>
      </c>
      <c r="V3674">
        <f t="shared" si="463"/>
        <v>4</v>
      </c>
    </row>
    <row r="3675" spans="1:22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113.63</v>
      </c>
      <c r="P3675">
        <f t="shared" si="457"/>
        <v>39.869999999999997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41914.295104166667</v>
      </c>
      <c r="T3675" s="11">
        <f t="shared" si="461"/>
        <v>41948.536111111112</v>
      </c>
      <c r="U3675">
        <f t="shared" si="462"/>
        <v>5</v>
      </c>
      <c r="V3675">
        <f t="shared" si="463"/>
        <v>5</v>
      </c>
    </row>
    <row r="3676" spans="1:22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145.16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42556.873020833329</v>
      </c>
      <c r="T3676" s="11">
        <f t="shared" si="461"/>
        <v>42616.873020833329</v>
      </c>
      <c r="U3676">
        <f t="shared" si="462"/>
        <v>9</v>
      </c>
      <c r="V3676">
        <f t="shared" si="463"/>
        <v>9</v>
      </c>
    </row>
    <row r="3677" spans="1:22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23.33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42493.597013888888</v>
      </c>
      <c r="T3677" s="11">
        <f t="shared" si="461"/>
        <v>42505.958333333328</v>
      </c>
      <c r="U3677">
        <f t="shared" si="462"/>
        <v>2</v>
      </c>
      <c r="V3677">
        <f t="shared" si="463"/>
        <v>2</v>
      </c>
    </row>
    <row r="3678" spans="1:22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128.75</v>
      </c>
      <c r="P3678">
        <f t="shared" si="457"/>
        <v>64.38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41876.815787037034</v>
      </c>
      <c r="T3678" s="11">
        <f t="shared" si="461"/>
        <v>41894.815787037034</v>
      </c>
      <c r="U3678">
        <f t="shared" si="462"/>
        <v>3</v>
      </c>
      <c r="V3678">
        <f t="shared" si="463"/>
        <v>3</v>
      </c>
    </row>
    <row r="3679" spans="1:22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102.9</v>
      </c>
      <c r="P3679">
        <f t="shared" si="457"/>
        <v>62.05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41802.574282407411</v>
      </c>
      <c r="T3679" s="11">
        <f t="shared" si="461"/>
        <v>41823.165972222225</v>
      </c>
      <c r="U3679">
        <f t="shared" si="462"/>
        <v>3</v>
      </c>
      <c r="V3679">
        <f t="shared" si="463"/>
        <v>3</v>
      </c>
    </row>
    <row r="3680" spans="1:22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102.5</v>
      </c>
      <c r="P3680">
        <f t="shared" si="457"/>
        <v>66.13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42120.531226851846</v>
      </c>
      <c r="T3680" s="11">
        <f t="shared" si="461"/>
        <v>42155.531226851846</v>
      </c>
      <c r="U3680">
        <f t="shared" si="462"/>
        <v>5</v>
      </c>
      <c r="V3680">
        <f t="shared" si="463"/>
        <v>5</v>
      </c>
    </row>
    <row r="3681" spans="1:22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110.1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41786.761354166665</v>
      </c>
      <c r="T3681" s="11">
        <f t="shared" si="461"/>
        <v>41821.207638888889</v>
      </c>
      <c r="U3681">
        <f t="shared" si="462"/>
        <v>5</v>
      </c>
      <c r="V3681">
        <f t="shared" si="463"/>
        <v>5</v>
      </c>
    </row>
    <row r="3682" spans="1:22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112.77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42627.454097222224</v>
      </c>
      <c r="T3682" s="11">
        <f t="shared" si="461"/>
        <v>42648.454097222224</v>
      </c>
      <c r="U3682">
        <f t="shared" si="462"/>
        <v>3</v>
      </c>
      <c r="V3682">
        <f t="shared" si="463"/>
        <v>3</v>
      </c>
    </row>
    <row r="3683" spans="1:22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111.9</v>
      </c>
      <c r="P3683">
        <f t="shared" si="457"/>
        <v>62.17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42374.651504629626</v>
      </c>
      <c r="T3683" s="11">
        <f t="shared" si="461"/>
        <v>42384.651504629626</v>
      </c>
      <c r="U3683">
        <f t="shared" si="462"/>
        <v>1</v>
      </c>
      <c r="V3683">
        <f t="shared" si="463"/>
        <v>1</v>
      </c>
    </row>
    <row r="3684" spans="1:22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139.19999999999999</v>
      </c>
      <c r="P3684">
        <f t="shared" si="457"/>
        <v>62.33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41772.685393518521</v>
      </c>
      <c r="T3684" s="11">
        <f t="shared" si="461"/>
        <v>41806.290972222225</v>
      </c>
      <c r="U3684">
        <f t="shared" si="462"/>
        <v>5</v>
      </c>
      <c r="V3684">
        <f t="shared" si="463"/>
        <v>5</v>
      </c>
    </row>
    <row r="3685" spans="1:22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110.86</v>
      </c>
      <c r="P3685">
        <f t="shared" si="457"/>
        <v>58.79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42633.116851851853</v>
      </c>
      <c r="T3685" s="11">
        <f t="shared" si="461"/>
        <v>42663.116851851853</v>
      </c>
      <c r="U3685">
        <f t="shared" si="462"/>
        <v>4</v>
      </c>
      <c r="V3685">
        <f t="shared" si="463"/>
        <v>4</v>
      </c>
    </row>
    <row r="3686" spans="1:22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139.07</v>
      </c>
      <c r="P3686">
        <f t="shared" si="457"/>
        <v>45.35</v>
      </c>
      <c r="Q3686" t="str">
        <f t="shared" si="458"/>
        <v>theater</v>
      </c>
      <c r="R3686" t="str">
        <f t="shared" si="459"/>
        <v>plays</v>
      </c>
      <c r="S3686" s="11">
        <f t="shared" si="460"/>
        <v>42219.180393518516</v>
      </c>
      <c r="T3686" s="11">
        <f t="shared" si="461"/>
        <v>42249.180393518516</v>
      </c>
      <c r="U3686">
        <f t="shared" si="462"/>
        <v>4</v>
      </c>
      <c r="V3686">
        <f t="shared" si="463"/>
        <v>4</v>
      </c>
    </row>
    <row r="3687" spans="1:22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105.7</v>
      </c>
      <c r="P3687">
        <f t="shared" si="457"/>
        <v>41.94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41753.593275462961</v>
      </c>
      <c r="T3687" s="11">
        <f t="shared" si="461"/>
        <v>41778.875</v>
      </c>
      <c r="U3687">
        <f t="shared" si="462"/>
        <v>4</v>
      </c>
      <c r="V3687">
        <f t="shared" si="463"/>
        <v>4</v>
      </c>
    </row>
    <row r="3688" spans="1:22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101.43</v>
      </c>
      <c r="P3688">
        <f t="shared" si="457"/>
        <v>59.17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42230.662731481483</v>
      </c>
      <c r="T3688" s="11">
        <f t="shared" si="461"/>
        <v>42245.165972222225</v>
      </c>
      <c r="U3688">
        <f t="shared" si="462"/>
        <v>2</v>
      </c>
      <c r="V3688">
        <f t="shared" si="463"/>
        <v>2</v>
      </c>
    </row>
    <row r="3689" spans="1:22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100.25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41787.218229166669</v>
      </c>
      <c r="T3689" s="11">
        <f t="shared" si="461"/>
        <v>41817.218229166669</v>
      </c>
      <c r="U3689">
        <f t="shared" si="462"/>
        <v>4</v>
      </c>
      <c r="V3689">
        <f t="shared" si="463"/>
        <v>4</v>
      </c>
    </row>
    <row r="3690" spans="1:22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109.17</v>
      </c>
      <c r="P3690">
        <f t="shared" si="457"/>
        <v>83.97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41829.787083333329</v>
      </c>
      <c r="T3690" s="11">
        <f t="shared" si="461"/>
        <v>41859.787083333329</v>
      </c>
      <c r="U3690">
        <f t="shared" si="462"/>
        <v>4</v>
      </c>
      <c r="V3690">
        <f t="shared" si="463"/>
        <v>4</v>
      </c>
    </row>
    <row r="3691" spans="1:22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118.33</v>
      </c>
      <c r="P3691">
        <f t="shared" si="457"/>
        <v>57.26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42147.826840277776</v>
      </c>
      <c r="T3691" s="11">
        <f t="shared" si="461"/>
        <v>42176.934027777781</v>
      </c>
      <c r="U3691">
        <f t="shared" si="462"/>
        <v>4</v>
      </c>
      <c r="V3691">
        <f t="shared" si="463"/>
        <v>4</v>
      </c>
    </row>
    <row r="3692" spans="1:22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58.06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41940.598182870366</v>
      </c>
      <c r="T3692" s="11">
        <f t="shared" si="461"/>
        <v>41970.639849537038</v>
      </c>
      <c r="U3692">
        <f t="shared" si="462"/>
        <v>4</v>
      </c>
      <c r="V3692">
        <f t="shared" si="463"/>
        <v>4</v>
      </c>
    </row>
    <row r="3693" spans="1:22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127.96</v>
      </c>
      <c r="P3693">
        <f t="shared" si="457"/>
        <v>186.8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42020.700567129628</v>
      </c>
      <c r="T3693" s="11">
        <f t="shared" si="461"/>
        <v>42065.207638888889</v>
      </c>
      <c r="U3693">
        <f t="shared" si="462"/>
        <v>6</v>
      </c>
      <c r="V3693">
        <f t="shared" si="463"/>
        <v>6</v>
      </c>
    </row>
    <row r="3694" spans="1:22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74.12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41891.96503472222</v>
      </c>
      <c r="T3694" s="11">
        <f t="shared" si="461"/>
        <v>41901</v>
      </c>
      <c r="U3694">
        <f t="shared" si="462"/>
        <v>1</v>
      </c>
      <c r="V3694">
        <f t="shared" si="463"/>
        <v>1</v>
      </c>
    </row>
    <row r="3695" spans="1:22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129.13</v>
      </c>
      <c r="P3695">
        <f t="shared" si="457"/>
        <v>30.71</v>
      </c>
      <c r="Q3695" t="str">
        <f t="shared" si="458"/>
        <v>theater</v>
      </c>
      <c r="R3695" t="str">
        <f t="shared" si="459"/>
        <v>plays</v>
      </c>
      <c r="S3695" s="11">
        <f t="shared" si="460"/>
        <v>42309.191307870366</v>
      </c>
      <c r="T3695" s="11">
        <f t="shared" si="461"/>
        <v>42338.9375</v>
      </c>
      <c r="U3695">
        <f t="shared" si="462"/>
        <v>4</v>
      </c>
      <c r="V3695">
        <f t="shared" si="463"/>
        <v>4</v>
      </c>
    </row>
    <row r="3696" spans="1:22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107.43</v>
      </c>
      <c r="P3696">
        <f t="shared" si="457"/>
        <v>62.67</v>
      </c>
      <c r="Q3696" t="str">
        <f t="shared" si="458"/>
        <v>theater</v>
      </c>
      <c r="R3696" t="str">
        <f t="shared" si="459"/>
        <v>plays</v>
      </c>
      <c r="S3696" s="11">
        <f t="shared" si="460"/>
        <v>42490.133877314816</v>
      </c>
      <c r="T3696" s="11">
        <f t="shared" si="461"/>
        <v>42527.083333333328</v>
      </c>
      <c r="U3696">
        <f t="shared" si="462"/>
        <v>5</v>
      </c>
      <c r="V3696">
        <f t="shared" si="463"/>
        <v>5</v>
      </c>
    </row>
    <row r="3697" spans="1:22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100.13</v>
      </c>
      <c r="P3697">
        <f t="shared" si="457"/>
        <v>121.36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41995.870486111111</v>
      </c>
      <c r="T3697" s="11">
        <f t="shared" si="461"/>
        <v>42015.870486111111</v>
      </c>
      <c r="U3697">
        <f t="shared" si="462"/>
        <v>3</v>
      </c>
      <c r="V3697">
        <f t="shared" si="463"/>
        <v>3</v>
      </c>
    </row>
    <row r="3698" spans="1:22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39.74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41988.617083333331</v>
      </c>
      <c r="T3698" s="11">
        <f t="shared" si="461"/>
        <v>42048.617083333331</v>
      </c>
      <c r="U3698">
        <f t="shared" si="462"/>
        <v>9</v>
      </c>
      <c r="V3698">
        <f t="shared" si="463"/>
        <v>9</v>
      </c>
    </row>
    <row r="3699" spans="1:22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42479.465833333335</v>
      </c>
      <c r="T3699" s="11">
        <f t="shared" si="461"/>
        <v>42500.465833333335</v>
      </c>
      <c r="U3699">
        <f t="shared" si="462"/>
        <v>3</v>
      </c>
      <c r="V3699">
        <f t="shared" si="463"/>
        <v>3</v>
      </c>
    </row>
    <row r="3700" spans="1:22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110.52</v>
      </c>
      <c r="P3700">
        <f t="shared" si="457"/>
        <v>40.630000000000003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42401.806562500002</v>
      </c>
      <c r="T3700" s="11">
        <f t="shared" si="461"/>
        <v>42431.806562500002</v>
      </c>
      <c r="U3700">
        <f t="shared" si="462"/>
        <v>4</v>
      </c>
      <c r="V3700">
        <f t="shared" si="463"/>
        <v>4</v>
      </c>
    </row>
    <row r="3701" spans="1:22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100.8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41897.602037037039</v>
      </c>
      <c r="T3701" s="11">
        <f t="shared" si="461"/>
        <v>41927.602037037039</v>
      </c>
      <c r="U3701">
        <f t="shared" si="462"/>
        <v>4</v>
      </c>
      <c r="V3701">
        <f t="shared" si="463"/>
        <v>4</v>
      </c>
    </row>
    <row r="3702" spans="1:22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121.2</v>
      </c>
      <c r="P3702">
        <f t="shared" si="457"/>
        <v>33.67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41882.585648148146</v>
      </c>
      <c r="T3702" s="11">
        <f t="shared" si="461"/>
        <v>41912.666666666664</v>
      </c>
      <c r="U3702">
        <f t="shared" si="462"/>
        <v>4</v>
      </c>
      <c r="V3702">
        <f t="shared" si="463"/>
        <v>4</v>
      </c>
    </row>
    <row r="3703" spans="1:22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100.33</v>
      </c>
      <c r="P3703">
        <f t="shared" si="457"/>
        <v>38.590000000000003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42129.541585648149</v>
      </c>
      <c r="T3703" s="11">
        <f t="shared" si="461"/>
        <v>42159.541585648149</v>
      </c>
      <c r="U3703">
        <f t="shared" si="462"/>
        <v>4</v>
      </c>
      <c r="V3703">
        <f t="shared" si="463"/>
        <v>4</v>
      </c>
    </row>
    <row r="3704" spans="1:22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109.17</v>
      </c>
      <c r="P3704">
        <f t="shared" si="457"/>
        <v>155.94999999999999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42524.53800925926</v>
      </c>
      <c r="T3704" s="11">
        <f t="shared" si="461"/>
        <v>42561.957638888889</v>
      </c>
      <c r="U3704">
        <f t="shared" si="462"/>
        <v>5</v>
      </c>
      <c r="V3704">
        <f t="shared" si="463"/>
        <v>5</v>
      </c>
    </row>
    <row r="3705" spans="1:22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123.43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42556.504490740743</v>
      </c>
      <c r="T3705" s="11">
        <f t="shared" si="461"/>
        <v>42595.290972222225</v>
      </c>
      <c r="U3705">
        <f t="shared" si="462"/>
        <v>6</v>
      </c>
      <c r="V3705">
        <f t="shared" si="463"/>
        <v>6</v>
      </c>
    </row>
    <row r="3706" spans="1:22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136.34</v>
      </c>
      <c r="P3706">
        <f t="shared" si="457"/>
        <v>15.15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42461.689745370371</v>
      </c>
      <c r="T3706" s="11">
        <f t="shared" si="461"/>
        <v>42521.689745370371</v>
      </c>
      <c r="U3706">
        <f t="shared" si="462"/>
        <v>9</v>
      </c>
      <c r="V3706">
        <f t="shared" si="463"/>
        <v>9</v>
      </c>
    </row>
    <row r="3707" spans="1:22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103.47</v>
      </c>
      <c r="P3707">
        <f t="shared" si="457"/>
        <v>83.57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41792.542986111112</v>
      </c>
      <c r="T3707" s="11">
        <f t="shared" si="461"/>
        <v>41813.75</v>
      </c>
      <c r="U3707">
        <f t="shared" si="462"/>
        <v>3</v>
      </c>
      <c r="V3707">
        <f t="shared" si="463"/>
        <v>3</v>
      </c>
    </row>
    <row r="3708" spans="1:22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121.33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41879.913761574076</v>
      </c>
      <c r="T3708" s="11">
        <f t="shared" si="461"/>
        <v>41894.913761574076</v>
      </c>
      <c r="U3708">
        <f t="shared" si="462"/>
        <v>2</v>
      </c>
      <c r="V3708">
        <f t="shared" si="463"/>
        <v>2</v>
      </c>
    </row>
    <row r="3709" spans="1:22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80.87</v>
      </c>
      <c r="Q3709" t="str">
        <f t="shared" si="458"/>
        <v>theater</v>
      </c>
      <c r="R3709" t="str">
        <f t="shared" si="459"/>
        <v>plays</v>
      </c>
      <c r="S3709" s="11">
        <f t="shared" si="460"/>
        <v>42552.048356481479</v>
      </c>
      <c r="T3709" s="11">
        <f t="shared" si="461"/>
        <v>42573.226388888885</v>
      </c>
      <c r="U3709">
        <f t="shared" si="462"/>
        <v>3</v>
      </c>
      <c r="V3709">
        <f t="shared" si="463"/>
        <v>3</v>
      </c>
    </row>
    <row r="3710" spans="1:22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53.85</v>
      </c>
      <c r="Q3710" t="str">
        <f t="shared" si="458"/>
        <v>theater</v>
      </c>
      <c r="R3710" t="str">
        <f t="shared" si="459"/>
        <v>plays</v>
      </c>
      <c r="S3710" s="11">
        <f t="shared" si="460"/>
        <v>41810.142199074078</v>
      </c>
      <c r="T3710" s="11">
        <f t="shared" si="461"/>
        <v>41824.142199074078</v>
      </c>
      <c r="U3710">
        <f t="shared" si="462"/>
        <v>2</v>
      </c>
      <c r="V3710">
        <f t="shared" si="463"/>
        <v>2</v>
      </c>
    </row>
    <row r="3711" spans="1:22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108.25</v>
      </c>
      <c r="P3711">
        <f t="shared" si="457"/>
        <v>30.93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41785.707708333335</v>
      </c>
      <c r="T3711" s="11">
        <f t="shared" si="461"/>
        <v>41815.707708333335</v>
      </c>
      <c r="U3711">
        <f t="shared" si="462"/>
        <v>4</v>
      </c>
      <c r="V3711">
        <f t="shared" si="463"/>
        <v>4</v>
      </c>
    </row>
    <row r="3712" spans="1:22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141.15</v>
      </c>
      <c r="P3712">
        <f t="shared" si="457"/>
        <v>67.959999999999994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42072.576249999998</v>
      </c>
      <c r="T3712" s="11">
        <f t="shared" si="461"/>
        <v>42097.576249999998</v>
      </c>
      <c r="U3712">
        <f t="shared" si="462"/>
        <v>4</v>
      </c>
      <c r="V3712">
        <f t="shared" si="463"/>
        <v>4</v>
      </c>
    </row>
    <row r="3713" spans="1:22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>
        <f t="shared" si="457"/>
        <v>27.14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41779.724224537036</v>
      </c>
      <c r="T3713" s="11">
        <f t="shared" si="461"/>
        <v>41805.666666666664</v>
      </c>
      <c r="U3713">
        <f t="shared" si="462"/>
        <v>4</v>
      </c>
      <c r="V3713">
        <f t="shared" si="463"/>
        <v>4</v>
      </c>
    </row>
    <row r="3714" spans="1:22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153.72999999999999</v>
      </c>
      <c r="P3714">
        <f t="shared" si="457"/>
        <v>110.87</v>
      </c>
      <c r="Q3714" t="str">
        <f t="shared" si="458"/>
        <v>theater</v>
      </c>
      <c r="R3714" t="str">
        <f t="shared" si="459"/>
        <v>plays</v>
      </c>
      <c r="S3714" s="11">
        <f t="shared" si="460"/>
        <v>42134.172071759254</v>
      </c>
      <c r="T3714" s="11">
        <f t="shared" si="461"/>
        <v>42155.290972222225</v>
      </c>
      <c r="U3714">
        <f t="shared" si="462"/>
        <v>3</v>
      </c>
      <c r="V3714">
        <f t="shared" si="463"/>
        <v>3</v>
      </c>
    </row>
    <row r="3715" spans="1:22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>ROUND(SUM((E3715/D3715)*100),2)</f>
        <v>101.5</v>
      </c>
      <c r="P3715">
        <f t="shared" ref="P3715:P3778" si="465">ROUND(AVERAGE(E3715/L3715),2)</f>
        <v>106.84</v>
      </c>
      <c r="Q3715" t="str">
        <f t="shared" ref="Q3715:Q3778" si="466">LEFT(N3715,SEARCH("/",N3715)-1)</f>
        <v>theater</v>
      </c>
      <c r="R3715" t="str">
        <f t="shared" ref="R3715:R3778" si="467">RIGHT(N3715,LEN(N3715)-SEARCH("/",N3715))</f>
        <v>plays</v>
      </c>
      <c r="S3715" s="11">
        <f t="shared" ref="S3715:S3778" si="468">(J3715/86400)+DATE(1970,1,1)</f>
        <v>42505.738032407404</v>
      </c>
      <c r="T3715" s="11">
        <f t="shared" ref="T3715:T3778" si="469">(I3715/86400)+DATE(1970,1,1)</f>
        <v>42525.738032407404</v>
      </c>
      <c r="U3715">
        <f t="shared" ref="U3715:U3778" si="470">ROUND(((T3715-S3715)/7),0)</f>
        <v>3</v>
      </c>
      <c r="V3715">
        <f t="shared" ref="V3715:V3778" si="471">U3715</f>
        <v>3</v>
      </c>
    </row>
    <row r="3716" spans="1:22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102.35</v>
      </c>
      <c r="P3716">
        <f t="shared" si="465"/>
        <v>105.52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42118.556331018517</v>
      </c>
      <c r="T3716" s="11">
        <f t="shared" si="469"/>
        <v>42150.165972222225</v>
      </c>
      <c r="U3716">
        <f t="shared" si="470"/>
        <v>5</v>
      </c>
      <c r="V3716">
        <f t="shared" si="471"/>
        <v>5</v>
      </c>
    </row>
    <row r="3717" spans="1:22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102.57</v>
      </c>
      <c r="P3717">
        <f t="shared" si="465"/>
        <v>132.96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42036.995590277773</v>
      </c>
      <c r="T3717" s="11">
        <f t="shared" si="469"/>
        <v>42094.536111111112</v>
      </c>
      <c r="U3717">
        <f t="shared" si="470"/>
        <v>8</v>
      </c>
      <c r="V3717">
        <f t="shared" si="471"/>
        <v>8</v>
      </c>
    </row>
    <row r="3718" spans="1:22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155.75</v>
      </c>
      <c r="P3718">
        <f t="shared" si="465"/>
        <v>51.92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42360.887835648144</v>
      </c>
      <c r="T3718" s="11">
        <f t="shared" si="469"/>
        <v>42390.887835648144</v>
      </c>
      <c r="U3718">
        <f t="shared" si="470"/>
        <v>4</v>
      </c>
      <c r="V3718">
        <f t="shared" si="471"/>
        <v>4</v>
      </c>
    </row>
    <row r="3719" spans="1:22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100.75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42102.866307870368</v>
      </c>
      <c r="T3719" s="11">
        <f t="shared" si="469"/>
        <v>42133.866307870368</v>
      </c>
      <c r="U3719">
        <f t="shared" si="470"/>
        <v>4</v>
      </c>
      <c r="V3719">
        <f t="shared" si="471"/>
        <v>4</v>
      </c>
    </row>
    <row r="3720" spans="1:22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239.4</v>
      </c>
      <c r="P3720">
        <f t="shared" si="465"/>
        <v>26.02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42032.716145833328</v>
      </c>
      <c r="T3720" s="11">
        <f t="shared" si="469"/>
        <v>42062.716145833328</v>
      </c>
      <c r="U3720">
        <f t="shared" si="470"/>
        <v>4</v>
      </c>
      <c r="V3720">
        <f t="shared" si="471"/>
        <v>4</v>
      </c>
    </row>
    <row r="3721" spans="1:22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42147.729930555557</v>
      </c>
      <c r="T3721" s="11">
        <f t="shared" si="469"/>
        <v>42177.729930555557</v>
      </c>
      <c r="U3721">
        <f t="shared" si="470"/>
        <v>4</v>
      </c>
      <c r="V3721">
        <f t="shared" si="471"/>
        <v>4</v>
      </c>
    </row>
    <row r="3722" spans="1:22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104.52</v>
      </c>
      <c r="P3722">
        <f t="shared" si="465"/>
        <v>86.23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42165.993125000001</v>
      </c>
      <c r="T3722" s="11">
        <f t="shared" si="469"/>
        <v>42187.993125000001</v>
      </c>
      <c r="U3722">
        <f t="shared" si="470"/>
        <v>3</v>
      </c>
      <c r="V3722">
        <f t="shared" si="471"/>
        <v>3</v>
      </c>
    </row>
    <row r="3723" spans="1:22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100.8</v>
      </c>
      <c r="P3723">
        <f t="shared" si="465"/>
        <v>114.55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41927.936157407406</v>
      </c>
      <c r="T3723" s="11">
        <f t="shared" si="469"/>
        <v>41948.977824074071</v>
      </c>
      <c r="U3723">
        <f t="shared" si="470"/>
        <v>3</v>
      </c>
      <c r="V3723">
        <f t="shared" si="471"/>
        <v>3</v>
      </c>
    </row>
    <row r="3724" spans="1:22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111.2</v>
      </c>
      <c r="P3724">
        <f t="shared" si="465"/>
        <v>47.66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42381.671840277777</v>
      </c>
      <c r="T3724" s="11">
        <f t="shared" si="469"/>
        <v>42411.957638888889</v>
      </c>
      <c r="U3724">
        <f t="shared" si="470"/>
        <v>4</v>
      </c>
      <c r="V3724">
        <f t="shared" si="471"/>
        <v>4</v>
      </c>
    </row>
    <row r="3725" spans="1:22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102.04</v>
      </c>
      <c r="P3725">
        <f t="shared" si="465"/>
        <v>72.89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41943.753032407403</v>
      </c>
      <c r="T3725" s="11">
        <f t="shared" si="469"/>
        <v>41973.794699074075</v>
      </c>
      <c r="U3725">
        <f t="shared" si="470"/>
        <v>4</v>
      </c>
      <c r="V3725">
        <f t="shared" si="471"/>
        <v>4</v>
      </c>
    </row>
    <row r="3726" spans="1:22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102.55</v>
      </c>
      <c r="P3726">
        <f t="shared" si="465"/>
        <v>49.55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42465.491435185184</v>
      </c>
      <c r="T3726" s="11">
        <f t="shared" si="469"/>
        <v>42494.958333333328</v>
      </c>
      <c r="U3726">
        <f t="shared" si="470"/>
        <v>4</v>
      </c>
      <c r="V3726">
        <f t="shared" si="471"/>
        <v>4</v>
      </c>
    </row>
    <row r="3727" spans="1:22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42401.945219907408</v>
      </c>
      <c r="T3727" s="11">
        <f t="shared" si="469"/>
        <v>42418.895833333328</v>
      </c>
      <c r="U3727">
        <f t="shared" si="470"/>
        <v>2</v>
      </c>
      <c r="V3727">
        <f t="shared" si="471"/>
        <v>2</v>
      </c>
    </row>
    <row r="3728" spans="1:22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338.71</v>
      </c>
      <c r="P3728">
        <f t="shared" si="465"/>
        <v>62.59</v>
      </c>
      <c r="Q3728" t="str">
        <f t="shared" si="466"/>
        <v>theater</v>
      </c>
      <c r="R3728" t="str">
        <f t="shared" si="467"/>
        <v>plays</v>
      </c>
      <c r="S3728" s="11">
        <f t="shared" si="468"/>
        <v>42462.140868055554</v>
      </c>
      <c r="T3728" s="11">
        <f t="shared" si="469"/>
        <v>42489.875</v>
      </c>
      <c r="U3728">
        <f t="shared" si="470"/>
        <v>4</v>
      </c>
      <c r="V3728">
        <f t="shared" si="471"/>
        <v>4</v>
      </c>
    </row>
    <row r="3729" spans="1:22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100.75</v>
      </c>
      <c r="P3729">
        <f t="shared" si="465"/>
        <v>61.06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42632.348310185189</v>
      </c>
      <c r="T3729" s="11">
        <f t="shared" si="469"/>
        <v>42663.204861111109</v>
      </c>
      <c r="U3729">
        <f t="shared" si="470"/>
        <v>4</v>
      </c>
      <c r="V3729">
        <f t="shared" si="471"/>
        <v>4</v>
      </c>
    </row>
    <row r="3730" spans="1:22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9.31</v>
      </c>
      <c r="P3730">
        <f t="shared" si="465"/>
        <v>60.06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U3730">
        <f t="shared" si="470"/>
        <v>4</v>
      </c>
      <c r="V3730">
        <f t="shared" si="471"/>
        <v>4</v>
      </c>
    </row>
    <row r="3731" spans="1:22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7.24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U3731">
        <f t="shared" si="470"/>
        <v>6</v>
      </c>
      <c r="V3731">
        <f t="shared" si="471"/>
        <v>6</v>
      </c>
    </row>
    <row r="3732" spans="1:22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U3732">
        <f t="shared" si="470"/>
        <v>4</v>
      </c>
      <c r="V3732">
        <f t="shared" si="471"/>
        <v>4</v>
      </c>
    </row>
    <row r="3733" spans="1:22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11.27</v>
      </c>
      <c r="P3733">
        <f t="shared" si="465"/>
        <v>51.67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U3733">
        <f t="shared" si="470"/>
        <v>4</v>
      </c>
      <c r="V3733">
        <f t="shared" si="471"/>
        <v>4</v>
      </c>
    </row>
    <row r="3734" spans="1:22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15.41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U3734">
        <f t="shared" si="470"/>
        <v>9</v>
      </c>
      <c r="V3734">
        <f t="shared" si="471"/>
        <v>9</v>
      </c>
    </row>
    <row r="3735" spans="1:22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U3735">
        <f t="shared" si="470"/>
        <v>1</v>
      </c>
      <c r="V3735">
        <f t="shared" si="471"/>
        <v>1</v>
      </c>
    </row>
    <row r="3736" spans="1:22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28.47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U3736">
        <f t="shared" si="470"/>
        <v>9</v>
      </c>
      <c r="V3736">
        <f t="shared" si="471"/>
        <v>9</v>
      </c>
    </row>
    <row r="3737" spans="1:22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13.33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U3737">
        <f t="shared" si="470"/>
        <v>4</v>
      </c>
      <c r="V3737">
        <f t="shared" si="471"/>
        <v>4</v>
      </c>
    </row>
    <row r="3738" spans="1:22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0.67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U3738">
        <f t="shared" si="470"/>
        <v>5</v>
      </c>
      <c r="V3738">
        <f t="shared" si="471"/>
        <v>5</v>
      </c>
    </row>
    <row r="3739" spans="1:22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21.43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U3739">
        <f t="shared" si="470"/>
        <v>3</v>
      </c>
      <c r="V3739">
        <f t="shared" si="471"/>
        <v>3</v>
      </c>
    </row>
    <row r="3740" spans="1:22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U3740">
        <f t="shared" si="470"/>
        <v>3</v>
      </c>
      <c r="V3740">
        <f t="shared" si="471"/>
        <v>3</v>
      </c>
    </row>
    <row r="3741" spans="1:22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20.13</v>
      </c>
      <c r="P3741">
        <f t="shared" si="465"/>
        <v>100.63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U3741">
        <f t="shared" si="470"/>
        <v>3</v>
      </c>
      <c r="V3741">
        <f t="shared" si="471"/>
        <v>3</v>
      </c>
    </row>
    <row r="3742" spans="1:22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17.899999999999999</v>
      </c>
      <c r="P3742">
        <f t="shared" si="465"/>
        <v>25.57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U3742">
        <f t="shared" si="470"/>
        <v>4</v>
      </c>
      <c r="V3742">
        <f t="shared" si="471"/>
        <v>4</v>
      </c>
    </row>
    <row r="3743" spans="1:22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U3743">
        <f t="shared" si="470"/>
        <v>4</v>
      </c>
      <c r="V3743">
        <f t="shared" si="471"/>
        <v>4</v>
      </c>
    </row>
    <row r="3744" spans="1:22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U3744">
        <f t="shared" si="470"/>
        <v>4</v>
      </c>
      <c r="V3744">
        <f t="shared" si="471"/>
        <v>4</v>
      </c>
    </row>
    <row r="3745" spans="1:22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U3745">
        <f t="shared" si="470"/>
        <v>4</v>
      </c>
      <c r="V3745">
        <f t="shared" si="471"/>
        <v>4</v>
      </c>
    </row>
    <row r="3746" spans="1:22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U3746">
        <f t="shared" si="470"/>
        <v>4</v>
      </c>
      <c r="V3746">
        <f t="shared" si="471"/>
        <v>4</v>
      </c>
    </row>
    <row r="3747" spans="1:22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41831.697939814811</v>
      </c>
      <c r="T3747" s="11">
        <f t="shared" si="469"/>
        <v>41861.697939814811</v>
      </c>
      <c r="U3747">
        <f t="shared" si="470"/>
        <v>4</v>
      </c>
      <c r="V3747">
        <f t="shared" si="471"/>
        <v>4</v>
      </c>
    </row>
    <row r="3748" spans="1:22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2.38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U3748">
        <f t="shared" si="470"/>
        <v>4</v>
      </c>
      <c r="V3748">
        <f t="shared" si="471"/>
        <v>4</v>
      </c>
    </row>
    <row r="3749" spans="1:22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U3749">
        <f t="shared" si="470"/>
        <v>4</v>
      </c>
      <c r="V3749">
        <f t="shared" si="471"/>
        <v>4</v>
      </c>
    </row>
    <row r="3750" spans="1:22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103.52</v>
      </c>
      <c r="P3750">
        <f t="shared" si="465"/>
        <v>99.54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42395.706435185188</v>
      </c>
      <c r="T3750" s="11">
        <f t="shared" si="469"/>
        <v>42416.249305555553</v>
      </c>
      <c r="U3750">
        <f t="shared" si="470"/>
        <v>3</v>
      </c>
      <c r="V3750">
        <f t="shared" si="471"/>
        <v>3</v>
      </c>
    </row>
    <row r="3751" spans="1:22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42458.127175925925</v>
      </c>
      <c r="T3751" s="11">
        <f t="shared" si="469"/>
        <v>42489.165972222225</v>
      </c>
      <c r="U3751">
        <f t="shared" si="470"/>
        <v>4</v>
      </c>
      <c r="V3751">
        <f t="shared" si="471"/>
        <v>4</v>
      </c>
    </row>
    <row r="3752" spans="1:22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100.45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42016.981574074074</v>
      </c>
      <c r="T3752" s="11">
        <f t="shared" si="469"/>
        <v>42045.332638888889</v>
      </c>
      <c r="U3752">
        <f t="shared" si="470"/>
        <v>4</v>
      </c>
      <c r="V3752">
        <f t="shared" si="471"/>
        <v>4</v>
      </c>
    </row>
    <row r="3753" spans="1:22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132.6</v>
      </c>
      <c r="P3753">
        <f t="shared" si="465"/>
        <v>120.55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42403.035567129627</v>
      </c>
      <c r="T3753" s="11">
        <f t="shared" si="469"/>
        <v>42462.993900462963</v>
      </c>
      <c r="U3753">
        <f t="shared" si="470"/>
        <v>9</v>
      </c>
      <c r="V3753">
        <f t="shared" si="471"/>
        <v>9</v>
      </c>
    </row>
    <row r="3754" spans="1:22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>
        <f t="shared" si="465"/>
        <v>37.67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42619.802488425921</v>
      </c>
      <c r="T3754" s="11">
        <f t="shared" si="469"/>
        <v>42659.875</v>
      </c>
      <c r="U3754">
        <f t="shared" si="470"/>
        <v>6</v>
      </c>
      <c r="V3754">
        <f t="shared" si="471"/>
        <v>6</v>
      </c>
    </row>
    <row r="3755" spans="1:22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103.34</v>
      </c>
      <c r="P3755">
        <f t="shared" si="465"/>
        <v>172.23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42128.824074074073</v>
      </c>
      <c r="T3755" s="11">
        <f t="shared" si="469"/>
        <v>42158</v>
      </c>
      <c r="U3755">
        <f t="shared" si="470"/>
        <v>4</v>
      </c>
      <c r="V3755">
        <f t="shared" si="471"/>
        <v>4</v>
      </c>
    </row>
    <row r="3756" spans="1:22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111.11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41808.881215277775</v>
      </c>
      <c r="T3756" s="11">
        <f t="shared" si="469"/>
        <v>41846.207638888889</v>
      </c>
      <c r="U3756">
        <f t="shared" si="470"/>
        <v>5</v>
      </c>
      <c r="V3756">
        <f t="shared" si="471"/>
        <v>5</v>
      </c>
    </row>
    <row r="3757" spans="1:22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129.63999999999999</v>
      </c>
      <c r="P3757">
        <f t="shared" si="465"/>
        <v>25.46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42445.866979166662</v>
      </c>
      <c r="T3757" s="11">
        <f t="shared" si="469"/>
        <v>42475.866979166662</v>
      </c>
      <c r="U3757">
        <f t="shared" si="470"/>
        <v>4</v>
      </c>
      <c r="V3757">
        <f t="shared" si="471"/>
        <v>4</v>
      </c>
    </row>
    <row r="3758" spans="1:22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101.11</v>
      </c>
      <c r="P3758">
        <f t="shared" si="465"/>
        <v>267.64999999999998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41771.814791666664</v>
      </c>
      <c r="T3758" s="11">
        <f t="shared" si="469"/>
        <v>41801.814791666664</v>
      </c>
      <c r="U3758">
        <f t="shared" si="470"/>
        <v>4</v>
      </c>
      <c r="V3758">
        <f t="shared" si="471"/>
        <v>4</v>
      </c>
    </row>
    <row r="3759" spans="1:22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108.51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41954.850868055553</v>
      </c>
      <c r="T3759" s="11">
        <f t="shared" si="469"/>
        <v>41974.850868055553</v>
      </c>
      <c r="U3759">
        <f t="shared" si="470"/>
        <v>3</v>
      </c>
      <c r="V3759">
        <f t="shared" si="471"/>
        <v>3</v>
      </c>
    </row>
    <row r="3760" spans="1:22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102.33</v>
      </c>
      <c r="P3760">
        <f t="shared" si="465"/>
        <v>59.04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41747.471504629633</v>
      </c>
      <c r="T3760" s="11">
        <f t="shared" si="469"/>
        <v>41778.208333333336</v>
      </c>
      <c r="U3760">
        <f t="shared" si="470"/>
        <v>4</v>
      </c>
      <c r="V3760">
        <f t="shared" si="471"/>
        <v>4</v>
      </c>
    </row>
    <row r="3761" spans="1:22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110.24</v>
      </c>
      <c r="P3761">
        <f t="shared" si="465"/>
        <v>50.11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42182.108252314814</v>
      </c>
      <c r="T3761" s="11">
        <f t="shared" si="469"/>
        <v>42242.108252314814</v>
      </c>
      <c r="U3761">
        <f t="shared" si="470"/>
        <v>9</v>
      </c>
      <c r="V3761">
        <f t="shared" si="471"/>
        <v>9</v>
      </c>
    </row>
    <row r="3762" spans="1:22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101.02</v>
      </c>
      <c r="P3762">
        <f t="shared" si="465"/>
        <v>55.5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41739.525300925925</v>
      </c>
      <c r="T3762" s="11">
        <f t="shared" si="469"/>
        <v>41764.525300925925</v>
      </c>
      <c r="U3762">
        <f t="shared" si="470"/>
        <v>4</v>
      </c>
      <c r="V3762">
        <f t="shared" si="471"/>
        <v>4</v>
      </c>
    </row>
    <row r="3763" spans="1:22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166.67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42173.466863425929</v>
      </c>
      <c r="T3763" s="11">
        <f t="shared" si="469"/>
        <v>42226.958333333328</v>
      </c>
      <c r="U3763">
        <f t="shared" si="470"/>
        <v>8</v>
      </c>
      <c r="V3763">
        <f t="shared" si="471"/>
        <v>8</v>
      </c>
    </row>
    <row r="3764" spans="1:22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106.24</v>
      </c>
      <c r="P3764">
        <f t="shared" si="465"/>
        <v>47.43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42193.813530092593</v>
      </c>
      <c r="T3764" s="11">
        <f t="shared" si="469"/>
        <v>42218.813530092593</v>
      </c>
      <c r="U3764">
        <f t="shared" si="470"/>
        <v>4</v>
      </c>
      <c r="V3764">
        <f t="shared" si="471"/>
        <v>4</v>
      </c>
    </row>
    <row r="3765" spans="1:22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64.94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42065.750300925924</v>
      </c>
      <c r="T3765" s="11">
        <f t="shared" si="469"/>
        <v>42095.708634259259</v>
      </c>
      <c r="U3765">
        <f t="shared" si="470"/>
        <v>4</v>
      </c>
      <c r="V3765">
        <f t="shared" si="471"/>
        <v>4</v>
      </c>
    </row>
    <row r="3766" spans="1:22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55.56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42499.842962962968</v>
      </c>
      <c r="T3766" s="11">
        <f t="shared" si="469"/>
        <v>42519.025000000001</v>
      </c>
      <c r="U3766">
        <f t="shared" si="470"/>
        <v>3</v>
      </c>
      <c r="V3766">
        <f t="shared" si="471"/>
        <v>3</v>
      </c>
    </row>
    <row r="3767" spans="1:22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113.46</v>
      </c>
      <c r="P3767">
        <f t="shared" si="465"/>
        <v>74.22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41820.776412037041</v>
      </c>
      <c r="T3767" s="11">
        <f t="shared" si="469"/>
        <v>41850.776412037041</v>
      </c>
      <c r="U3767">
        <f t="shared" si="470"/>
        <v>4</v>
      </c>
      <c r="V3767">
        <f t="shared" si="471"/>
        <v>4</v>
      </c>
    </row>
    <row r="3768" spans="1:22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102.65</v>
      </c>
      <c r="P3768">
        <f t="shared" si="465"/>
        <v>106.93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41788.167187500003</v>
      </c>
      <c r="T3768" s="11">
        <f t="shared" si="469"/>
        <v>41823.167187500003</v>
      </c>
      <c r="U3768">
        <f t="shared" si="470"/>
        <v>5</v>
      </c>
      <c r="V3768">
        <f t="shared" si="471"/>
        <v>5</v>
      </c>
    </row>
    <row r="3769" spans="1:22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116.75</v>
      </c>
      <c r="P3769">
        <f t="shared" si="465"/>
        <v>41.7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42050.019641203704</v>
      </c>
      <c r="T3769" s="11">
        <f t="shared" si="469"/>
        <v>42064.207638888889</v>
      </c>
      <c r="U3769">
        <f t="shared" si="470"/>
        <v>2</v>
      </c>
      <c r="V3769">
        <f t="shared" si="471"/>
        <v>2</v>
      </c>
    </row>
    <row r="3770" spans="1:22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107.65</v>
      </c>
      <c r="P3770">
        <f t="shared" si="465"/>
        <v>74.239999999999995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41772.727893518517</v>
      </c>
      <c r="T3770" s="11">
        <f t="shared" si="469"/>
        <v>41802.727893518517</v>
      </c>
      <c r="U3770">
        <f t="shared" si="470"/>
        <v>4</v>
      </c>
      <c r="V3770">
        <f t="shared" si="471"/>
        <v>4</v>
      </c>
    </row>
    <row r="3771" spans="1:22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73.33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42445.598136574074</v>
      </c>
      <c r="T3771" s="11">
        <f t="shared" si="469"/>
        <v>42475.598136574074</v>
      </c>
      <c r="U3771">
        <f t="shared" si="470"/>
        <v>4</v>
      </c>
      <c r="V3771">
        <f t="shared" si="471"/>
        <v>4</v>
      </c>
    </row>
    <row r="3772" spans="1:22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42138.930671296301</v>
      </c>
      <c r="T3772" s="11">
        <f t="shared" si="469"/>
        <v>42168.930671296301</v>
      </c>
      <c r="U3772">
        <f t="shared" si="470"/>
        <v>4</v>
      </c>
      <c r="V3772">
        <f t="shared" si="471"/>
        <v>4</v>
      </c>
    </row>
    <row r="3773" spans="1:22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38.42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42493.857083333336</v>
      </c>
      <c r="T3773" s="11">
        <f t="shared" si="469"/>
        <v>42508</v>
      </c>
      <c r="U3773">
        <f t="shared" si="470"/>
        <v>2</v>
      </c>
      <c r="V3773">
        <f t="shared" si="471"/>
        <v>2</v>
      </c>
    </row>
    <row r="3774" spans="1:22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110.2</v>
      </c>
      <c r="P3774">
        <f t="shared" si="465"/>
        <v>166.97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42682.616967592592</v>
      </c>
      <c r="T3774" s="11">
        <f t="shared" si="469"/>
        <v>42703.25</v>
      </c>
      <c r="U3774">
        <f t="shared" si="470"/>
        <v>3</v>
      </c>
      <c r="V3774">
        <f t="shared" si="471"/>
        <v>3</v>
      </c>
    </row>
    <row r="3775" spans="1:22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108.2</v>
      </c>
      <c r="P3775">
        <f t="shared" si="465"/>
        <v>94.91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42656.005173611113</v>
      </c>
      <c r="T3775" s="11">
        <f t="shared" si="469"/>
        <v>42689.088888888888</v>
      </c>
      <c r="U3775">
        <f t="shared" si="470"/>
        <v>5</v>
      </c>
      <c r="V3775">
        <f t="shared" si="471"/>
        <v>5</v>
      </c>
    </row>
    <row r="3776" spans="1:22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42087.792303240742</v>
      </c>
      <c r="T3776" s="11">
        <f t="shared" si="469"/>
        <v>42103.792303240742</v>
      </c>
      <c r="U3776">
        <f t="shared" si="470"/>
        <v>2</v>
      </c>
      <c r="V3776">
        <f t="shared" si="471"/>
        <v>2</v>
      </c>
    </row>
    <row r="3777" spans="1:22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100.25</v>
      </c>
      <c r="P3777">
        <f t="shared" si="465"/>
        <v>143.21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42075.942627314813</v>
      </c>
      <c r="T3777" s="11">
        <f t="shared" si="469"/>
        <v>42103.166666666672</v>
      </c>
      <c r="U3777">
        <f t="shared" si="470"/>
        <v>4</v>
      </c>
      <c r="V3777">
        <f t="shared" si="471"/>
        <v>4</v>
      </c>
    </row>
    <row r="3778" spans="1:22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106.71</v>
      </c>
      <c r="P3778">
        <f t="shared" si="465"/>
        <v>90.82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41814.367800925924</v>
      </c>
      <c r="T3778" s="11">
        <f t="shared" si="469"/>
        <v>41852.041666666664</v>
      </c>
      <c r="U3778">
        <f t="shared" si="470"/>
        <v>5</v>
      </c>
      <c r="V3778">
        <f t="shared" si="471"/>
        <v>5</v>
      </c>
    </row>
    <row r="3779" spans="1:22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>ROUND(SUM((E3779/D3779)*100),2)</f>
        <v>143.19999999999999</v>
      </c>
      <c r="P3779">
        <f t="shared" ref="P3779:P3842" si="473">ROUND(AVERAGE(E3779/L3779),2)</f>
        <v>48.54</v>
      </c>
      <c r="Q3779" t="str">
        <f t="shared" ref="Q3779:Q3842" si="474">LEFT(N3779,SEARCH("/",N3779)-1)</f>
        <v>theater</v>
      </c>
      <c r="R3779" t="str">
        <f t="shared" ref="R3779:R3842" si="475">RIGHT(N3779,LEN(N3779)-SEARCH("/",N3779))</f>
        <v>musical</v>
      </c>
      <c r="S3779" s="11">
        <f t="shared" ref="S3779:S3842" si="476">(J3779/86400)+DATE(1970,1,1)</f>
        <v>41887.111354166671</v>
      </c>
      <c r="T3779" s="11">
        <f t="shared" ref="T3779:T3842" si="477">(I3779/86400)+DATE(1970,1,1)</f>
        <v>41909.166666666664</v>
      </c>
      <c r="U3779">
        <f t="shared" ref="U3779:U3842" si="478">ROUND(((T3779-S3779)/7),0)</f>
        <v>3</v>
      </c>
      <c r="V3779">
        <f t="shared" ref="V3779:V3842" si="479">U3779</f>
        <v>3</v>
      </c>
    </row>
    <row r="3780" spans="1:22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105.04</v>
      </c>
      <c r="P3780">
        <f t="shared" si="473"/>
        <v>70.03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41989.819212962961</v>
      </c>
      <c r="T3780" s="11">
        <f t="shared" si="477"/>
        <v>42049.819212962961</v>
      </c>
      <c r="U3780">
        <f t="shared" si="478"/>
        <v>9</v>
      </c>
      <c r="V3780">
        <f t="shared" si="479"/>
        <v>9</v>
      </c>
    </row>
    <row r="3781" spans="1:22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103.98</v>
      </c>
      <c r="P3781">
        <f t="shared" si="473"/>
        <v>135.63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42425.735416666663</v>
      </c>
      <c r="T3781" s="11">
        <f t="shared" si="477"/>
        <v>42455.693749999999</v>
      </c>
      <c r="U3781">
        <f t="shared" si="478"/>
        <v>4</v>
      </c>
      <c r="V3781">
        <f t="shared" si="479"/>
        <v>4</v>
      </c>
    </row>
    <row r="3782" spans="1:22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42166.219733796301</v>
      </c>
      <c r="T3782" s="11">
        <f t="shared" si="477"/>
        <v>42198.837500000001</v>
      </c>
      <c r="U3782">
        <f t="shared" si="478"/>
        <v>5</v>
      </c>
      <c r="V3782">
        <f t="shared" si="479"/>
        <v>5</v>
      </c>
    </row>
    <row r="3783" spans="1:22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109.67</v>
      </c>
      <c r="P3783">
        <f t="shared" si="473"/>
        <v>94.9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41865.882928240739</v>
      </c>
      <c r="T3783" s="11">
        <f t="shared" si="477"/>
        <v>41890.882928240739</v>
      </c>
      <c r="U3783">
        <f t="shared" si="478"/>
        <v>4</v>
      </c>
      <c r="V3783">
        <f t="shared" si="479"/>
        <v>4</v>
      </c>
    </row>
    <row r="3784" spans="1:22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101.75</v>
      </c>
      <c r="P3784">
        <f t="shared" si="473"/>
        <v>75.37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42546.862233796295</v>
      </c>
      <c r="T3784" s="11">
        <f t="shared" si="477"/>
        <v>42575.958333333328</v>
      </c>
      <c r="U3784">
        <f t="shared" si="478"/>
        <v>4</v>
      </c>
      <c r="V3784">
        <f t="shared" si="479"/>
        <v>4</v>
      </c>
    </row>
    <row r="3785" spans="1:22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128.91999999999999</v>
      </c>
      <c r="P3785">
        <f t="shared" si="473"/>
        <v>64.459999999999994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42420.140277777777</v>
      </c>
      <c r="T3785" s="11">
        <f t="shared" si="477"/>
        <v>42444.666666666672</v>
      </c>
      <c r="U3785">
        <f t="shared" si="478"/>
        <v>4</v>
      </c>
      <c r="V3785">
        <f t="shared" si="479"/>
        <v>4</v>
      </c>
    </row>
    <row r="3786" spans="1:22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42531.980694444443</v>
      </c>
      <c r="T3786" s="11">
        <f t="shared" si="477"/>
        <v>42561.980694444443</v>
      </c>
      <c r="U3786">
        <f t="shared" si="478"/>
        <v>4</v>
      </c>
      <c r="V3786">
        <f t="shared" si="479"/>
        <v>4</v>
      </c>
    </row>
    <row r="3787" spans="1:22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150.75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42548.63853009259</v>
      </c>
      <c r="T3787" s="11">
        <f t="shared" si="477"/>
        <v>42584.418749999997</v>
      </c>
      <c r="U3787">
        <f t="shared" si="478"/>
        <v>5</v>
      </c>
      <c r="V3787">
        <f t="shared" si="479"/>
        <v>5</v>
      </c>
    </row>
    <row r="3788" spans="1:22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110.97</v>
      </c>
      <c r="P3788">
        <f t="shared" si="473"/>
        <v>93.77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42487.037905092591</v>
      </c>
      <c r="T3788" s="11">
        <f t="shared" si="477"/>
        <v>42517.037905092591</v>
      </c>
      <c r="U3788">
        <f t="shared" si="478"/>
        <v>4</v>
      </c>
      <c r="V3788">
        <f t="shared" si="479"/>
        <v>4</v>
      </c>
    </row>
    <row r="3789" spans="1:22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100.29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42167.534791666665</v>
      </c>
      <c r="T3789" s="11">
        <f t="shared" si="477"/>
        <v>42196.165972222225</v>
      </c>
      <c r="U3789">
        <f t="shared" si="478"/>
        <v>4</v>
      </c>
      <c r="V3789">
        <f t="shared" si="479"/>
        <v>4</v>
      </c>
    </row>
    <row r="3790" spans="1:22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0.67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U3790">
        <f t="shared" si="478"/>
        <v>4</v>
      </c>
      <c r="V3790">
        <f t="shared" si="479"/>
        <v>4</v>
      </c>
    </row>
    <row r="3791" spans="1:22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3.27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U3791">
        <f t="shared" si="478"/>
        <v>5</v>
      </c>
      <c r="V3791">
        <f t="shared" si="479"/>
        <v>5</v>
      </c>
    </row>
    <row r="3792" spans="1:22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U3792">
        <f t="shared" si="478"/>
        <v>4</v>
      </c>
      <c r="V3792">
        <f t="shared" si="479"/>
        <v>4</v>
      </c>
    </row>
    <row r="3793" spans="1:22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U3793">
        <f t="shared" si="478"/>
        <v>9</v>
      </c>
      <c r="V3793">
        <f t="shared" si="479"/>
        <v>9</v>
      </c>
    </row>
    <row r="3794" spans="1:22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0.28000000000000003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U3794">
        <f t="shared" si="478"/>
        <v>4</v>
      </c>
      <c r="V3794">
        <f t="shared" si="479"/>
        <v>4</v>
      </c>
    </row>
    <row r="3795" spans="1:22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59.66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U3795">
        <f t="shared" si="478"/>
        <v>3</v>
      </c>
      <c r="V3795">
        <f t="shared" si="479"/>
        <v>3</v>
      </c>
    </row>
    <row r="3796" spans="1:22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U3796">
        <f t="shared" si="478"/>
        <v>4</v>
      </c>
      <c r="V3796">
        <f t="shared" si="479"/>
        <v>4</v>
      </c>
    </row>
    <row r="3797" spans="1:22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1.67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U3797">
        <f t="shared" si="478"/>
        <v>6</v>
      </c>
      <c r="V3797">
        <f t="shared" si="479"/>
        <v>6</v>
      </c>
    </row>
    <row r="3798" spans="1:22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0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U3798">
        <f t="shared" si="478"/>
        <v>9</v>
      </c>
      <c r="V3798">
        <f t="shared" si="479"/>
        <v>9</v>
      </c>
    </row>
    <row r="3799" spans="1:22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89.67</v>
      </c>
      <c r="P3799">
        <f t="shared" si="473"/>
        <v>145.41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U3799">
        <f t="shared" si="478"/>
        <v>4</v>
      </c>
      <c r="V3799">
        <f t="shared" si="479"/>
        <v>4</v>
      </c>
    </row>
    <row r="3800" spans="1:22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1.46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41831.722777777773</v>
      </c>
      <c r="T3800" s="11">
        <f t="shared" si="477"/>
        <v>41861.722777777773</v>
      </c>
      <c r="U3800">
        <f t="shared" si="478"/>
        <v>4</v>
      </c>
      <c r="V3800">
        <f t="shared" si="479"/>
        <v>4</v>
      </c>
    </row>
    <row r="3801" spans="1:22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4.0199999999999996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U3801">
        <f t="shared" si="478"/>
        <v>4</v>
      </c>
      <c r="V3801">
        <f t="shared" si="479"/>
        <v>4</v>
      </c>
    </row>
    <row r="3802" spans="1:22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</v>
      </c>
      <c r="P3802">
        <f t="shared" si="473"/>
        <v>55.06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U3802">
        <f t="shared" si="478"/>
        <v>5</v>
      </c>
      <c r="V3802">
        <f t="shared" si="479"/>
        <v>5</v>
      </c>
    </row>
    <row r="3803" spans="1:22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8.52</v>
      </c>
      <c r="P3803">
        <f t="shared" si="473"/>
        <v>47.33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U3803">
        <f t="shared" si="478"/>
        <v>4</v>
      </c>
      <c r="V3803">
        <f t="shared" si="479"/>
        <v>4</v>
      </c>
    </row>
    <row r="3804" spans="1:22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U3804">
        <f t="shared" si="478"/>
        <v>4</v>
      </c>
      <c r="V3804">
        <f t="shared" si="479"/>
        <v>4</v>
      </c>
    </row>
    <row r="3805" spans="1:22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19.649999999999999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U3805">
        <f t="shared" si="478"/>
        <v>4</v>
      </c>
      <c r="V3805">
        <f t="shared" si="479"/>
        <v>4</v>
      </c>
    </row>
    <row r="3806" spans="1:22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U3806">
        <f t="shared" si="478"/>
        <v>8</v>
      </c>
      <c r="V3806">
        <f t="shared" si="479"/>
        <v>8</v>
      </c>
    </row>
    <row r="3807" spans="1:22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0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U3807">
        <f t="shared" si="478"/>
        <v>9</v>
      </c>
      <c r="V3807">
        <f t="shared" si="479"/>
        <v>9</v>
      </c>
    </row>
    <row r="3808" spans="1:22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7.0000000000000007E-2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U3808">
        <f t="shared" si="478"/>
        <v>3</v>
      </c>
      <c r="V3808">
        <f t="shared" si="479"/>
        <v>3</v>
      </c>
    </row>
    <row r="3809" spans="1:22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30.33</v>
      </c>
      <c r="P3809">
        <f t="shared" si="473"/>
        <v>50.56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U3809">
        <f t="shared" si="478"/>
        <v>1</v>
      </c>
      <c r="V3809">
        <f t="shared" si="479"/>
        <v>1</v>
      </c>
    </row>
    <row r="3810" spans="1:22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41.67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42059.453923611116</v>
      </c>
      <c r="T3810" s="11">
        <f t="shared" si="477"/>
        <v>42119.412256944444</v>
      </c>
      <c r="U3810">
        <f t="shared" si="478"/>
        <v>9</v>
      </c>
      <c r="V3810">
        <f t="shared" si="479"/>
        <v>9</v>
      </c>
    </row>
    <row r="3811" spans="1:22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101.25</v>
      </c>
      <c r="P3811">
        <f t="shared" si="473"/>
        <v>53.29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41800.526701388888</v>
      </c>
      <c r="T3811" s="11">
        <f t="shared" si="477"/>
        <v>41850.958333333336</v>
      </c>
      <c r="U3811">
        <f t="shared" si="478"/>
        <v>7</v>
      </c>
      <c r="V3811">
        <f t="shared" si="479"/>
        <v>7</v>
      </c>
    </row>
    <row r="3812" spans="1:22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121.73</v>
      </c>
      <c r="P3812">
        <f t="shared" si="473"/>
        <v>70.23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42054.849050925928</v>
      </c>
      <c r="T3812" s="11">
        <f t="shared" si="477"/>
        <v>42084.807384259257</v>
      </c>
      <c r="U3812">
        <f t="shared" si="478"/>
        <v>4</v>
      </c>
      <c r="V3812">
        <f t="shared" si="479"/>
        <v>4</v>
      </c>
    </row>
    <row r="3813" spans="1:22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43.42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42487.62700231481</v>
      </c>
      <c r="T3813" s="11">
        <f t="shared" si="477"/>
        <v>42521.458333333328</v>
      </c>
      <c r="U3813">
        <f t="shared" si="478"/>
        <v>5</v>
      </c>
      <c r="V3813">
        <f t="shared" si="479"/>
        <v>5</v>
      </c>
    </row>
    <row r="3814" spans="1:22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109.55</v>
      </c>
      <c r="P3814">
        <f t="shared" si="473"/>
        <v>199.18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42109.751250000001</v>
      </c>
      <c r="T3814" s="11">
        <f t="shared" si="477"/>
        <v>42156.165972222225</v>
      </c>
      <c r="U3814">
        <f t="shared" si="478"/>
        <v>7</v>
      </c>
      <c r="V3814">
        <f t="shared" si="479"/>
        <v>7</v>
      </c>
    </row>
    <row r="3815" spans="1:22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100.95</v>
      </c>
      <c r="P3815">
        <f t="shared" si="473"/>
        <v>78.52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42497.275706018518</v>
      </c>
      <c r="T3815" s="11">
        <f t="shared" si="477"/>
        <v>42535.904861111107</v>
      </c>
      <c r="U3815">
        <f t="shared" si="478"/>
        <v>6</v>
      </c>
      <c r="V3815">
        <f t="shared" si="479"/>
        <v>6</v>
      </c>
    </row>
    <row r="3816" spans="1:22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140.13</v>
      </c>
      <c r="P3816">
        <f t="shared" si="473"/>
        <v>61.82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42058.904074074075</v>
      </c>
      <c r="T3816" s="11">
        <f t="shared" si="477"/>
        <v>42095.165972222225</v>
      </c>
      <c r="U3816">
        <f t="shared" si="478"/>
        <v>5</v>
      </c>
      <c r="V3816">
        <f t="shared" si="479"/>
        <v>5</v>
      </c>
    </row>
    <row r="3817" spans="1:22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</v>
      </c>
      <c r="P3817">
        <f t="shared" si="473"/>
        <v>50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42207.259918981479</v>
      </c>
      <c r="T3817" s="11">
        <f t="shared" si="477"/>
        <v>42236.958333333328</v>
      </c>
      <c r="U3817">
        <f t="shared" si="478"/>
        <v>4</v>
      </c>
      <c r="V3817">
        <f t="shared" si="479"/>
        <v>4</v>
      </c>
    </row>
    <row r="3818" spans="1:22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119.24</v>
      </c>
      <c r="P3818">
        <f t="shared" si="473"/>
        <v>48.34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41807.690081018518</v>
      </c>
      <c r="T3818" s="11">
        <f t="shared" si="477"/>
        <v>41837.690081018518</v>
      </c>
      <c r="U3818">
        <f t="shared" si="478"/>
        <v>4</v>
      </c>
      <c r="V3818">
        <f t="shared" si="479"/>
        <v>4</v>
      </c>
    </row>
    <row r="3819" spans="1:22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107.25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42284.69694444444</v>
      </c>
      <c r="T3819" s="11">
        <f t="shared" si="477"/>
        <v>42301.165972222225</v>
      </c>
      <c r="U3819">
        <f t="shared" si="478"/>
        <v>2</v>
      </c>
      <c r="V3819">
        <f t="shared" si="479"/>
        <v>2</v>
      </c>
    </row>
    <row r="3820" spans="1:22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42045.84238425926</v>
      </c>
      <c r="T3820" s="11">
        <f t="shared" si="477"/>
        <v>42075.800717592589</v>
      </c>
      <c r="U3820">
        <f t="shared" si="478"/>
        <v>4</v>
      </c>
      <c r="V3820">
        <f t="shared" si="479"/>
        <v>4</v>
      </c>
    </row>
    <row r="3821" spans="1:22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106.4</v>
      </c>
      <c r="P3821">
        <f t="shared" si="473"/>
        <v>40.92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42184.209537037037</v>
      </c>
      <c r="T3821" s="11">
        <f t="shared" si="477"/>
        <v>42202.876388888893</v>
      </c>
      <c r="U3821">
        <f t="shared" si="478"/>
        <v>3</v>
      </c>
      <c r="V3821">
        <f t="shared" si="479"/>
        <v>3</v>
      </c>
    </row>
    <row r="3822" spans="1:22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143.33000000000001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42160.651817129634</v>
      </c>
      <c r="T3822" s="11">
        <f t="shared" si="477"/>
        <v>42190.651817129634</v>
      </c>
      <c r="U3822">
        <f t="shared" si="478"/>
        <v>4</v>
      </c>
      <c r="V3822">
        <f t="shared" si="479"/>
        <v>4</v>
      </c>
    </row>
    <row r="3823" spans="1:22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104.54</v>
      </c>
      <c r="P3823">
        <f t="shared" si="473"/>
        <v>79.540000000000006</v>
      </c>
      <c r="Q3823" t="str">
        <f t="shared" si="474"/>
        <v>theater</v>
      </c>
      <c r="R3823" t="str">
        <f t="shared" si="475"/>
        <v>plays</v>
      </c>
      <c r="S3823" s="11">
        <f t="shared" si="476"/>
        <v>42341.180636574078</v>
      </c>
      <c r="T3823" s="11">
        <f t="shared" si="477"/>
        <v>42373.180636574078</v>
      </c>
      <c r="U3823">
        <f t="shared" si="478"/>
        <v>5</v>
      </c>
      <c r="V3823">
        <f t="shared" si="479"/>
        <v>5</v>
      </c>
    </row>
    <row r="3824" spans="1:22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110.02</v>
      </c>
      <c r="P3824">
        <f t="shared" si="473"/>
        <v>72.38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42329.838159722218</v>
      </c>
      <c r="T3824" s="11">
        <f t="shared" si="477"/>
        <v>42388.957638888889</v>
      </c>
      <c r="U3824">
        <f t="shared" si="478"/>
        <v>8</v>
      </c>
      <c r="V3824">
        <f t="shared" si="479"/>
        <v>8</v>
      </c>
    </row>
    <row r="3825" spans="1:22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64.63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42170.910231481481</v>
      </c>
      <c r="T3825" s="11">
        <f t="shared" si="477"/>
        <v>42205.165972222225</v>
      </c>
      <c r="U3825">
        <f t="shared" si="478"/>
        <v>5</v>
      </c>
      <c r="V3825">
        <f t="shared" si="479"/>
        <v>5</v>
      </c>
    </row>
    <row r="3826" spans="1:22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38.57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42571.626192129625</v>
      </c>
      <c r="T3826" s="11">
        <f t="shared" si="477"/>
        <v>42583.570138888885</v>
      </c>
      <c r="U3826">
        <f t="shared" si="478"/>
        <v>2</v>
      </c>
      <c r="V3826">
        <f t="shared" si="479"/>
        <v>2</v>
      </c>
    </row>
    <row r="3827" spans="1:22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105.42</v>
      </c>
      <c r="P3827">
        <f t="shared" si="473"/>
        <v>107.57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42151.069606481484</v>
      </c>
      <c r="T3827" s="11">
        <f t="shared" si="477"/>
        <v>42172.069606481484</v>
      </c>
      <c r="U3827">
        <f t="shared" si="478"/>
        <v>3</v>
      </c>
      <c r="V3827">
        <f t="shared" si="479"/>
        <v>3</v>
      </c>
    </row>
    <row r="3828" spans="1:22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119.17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42101.423541666663</v>
      </c>
      <c r="T3828" s="11">
        <f t="shared" si="477"/>
        <v>42131.423541666663</v>
      </c>
      <c r="U3828">
        <f t="shared" si="478"/>
        <v>4</v>
      </c>
      <c r="V3828">
        <f t="shared" si="479"/>
        <v>4</v>
      </c>
    </row>
    <row r="3829" spans="1:22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152.66999999999999</v>
      </c>
      <c r="P3829">
        <f t="shared" si="473"/>
        <v>70.459999999999994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42034.928252314814</v>
      </c>
      <c r="T3829" s="11">
        <f t="shared" si="477"/>
        <v>42090</v>
      </c>
      <c r="U3829">
        <f t="shared" si="478"/>
        <v>8</v>
      </c>
      <c r="V3829">
        <f t="shared" si="479"/>
        <v>8</v>
      </c>
    </row>
    <row r="3830" spans="1:22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178.57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41944.527627314819</v>
      </c>
      <c r="T3830" s="11">
        <f t="shared" si="477"/>
        <v>42004.569293981476</v>
      </c>
      <c r="U3830">
        <f t="shared" si="478"/>
        <v>9</v>
      </c>
      <c r="V3830">
        <f t="shared" si="479"/>
        <v>9</v>
      </c>
    </row>
    <row r="3831" spans="1:22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100.2</v>
      </c>
      <c r="P3831">
        <f t="shared" si="473"/>
        <v>62.63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42593.865405092598</v>
      </c>
      <c r="T3831" s="11">
        <f t="shared" si="477"/>
        <v>42613.865405092598</v>
      </c>
      <c r="U3831">
        <f t="shared" si="478"/>
        <v>3</v>
      </c>
      <c r="V3831">
        <f t="shared" si="479"/>
        <v>3</v>
      </c>
    </row>
    <row r="3832" spans="1:22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42503.740868055553</v>
      </c>
      <c r="T3832" s="11">
        <f t="shared" si="477"/>
        <v>42517.740868055553</v>
      </c>
      <c r="U3832">
        <f t="shared" si="478"/>
        <v>2</v>
      </c>
      <c r="V3832">
        <f t="shared" si="479"/>
        <v>2</v>
      </c>
    </row>
    <row r="3833" spans="1:22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106.02</v>
      </c>
      <c r="P3833">
        <f t="shared" si="473"/>
        <v>58.9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41927.848900462966</v>
      </c>
      <c r="T3833" s="11">
        <f t="shared" si="477"/>
        <v>41948.890567129631</v>
      </c>
      <c r="U3833">
        <f t="shared" si="478"/>
        <v>3</v>
      </c>
      <c r="V3833">
        <f t="shared" si="479"/>
        <v>3</v>
      </c>
    </row>
    <row r="3834" spans="1:22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104.67</v>
      </c>
      <c r="P3834">
        <f t="shared" si="473"/>
        <v>139.56</v>
      </c>
      <c r="Q3834" t="str">
        <f t="shared" si="474"/>
        <v>theater</v>
      </c>
      <c r="R3834" t="str">
        <f t="shared" si="475"/>
        <v>plays</v>
      </c>
      <c r="S3834" s="11">
        <f t="shared" si="476"/>
        <v>42375.114988425921</v>
      </c>
      <c r="T3834" s="11">
        <f t="shared" si="477"/>
        <v>42420.114988425921</v>
      </c>
      <c r="U3834">
        <f t="shared" si="478"/>
        <v>6</v>
      </c>
      <c r="V3834">
        <f t="shared" si="479"/>
        <v>6</v>
      </c>
    </row>
    <row r="3835" spans="1:22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116.67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41963.872361111113</v>
      </c>
      <c r="T3835" s="11">
        <f t="shared" si="477"/>
        <v>41974.797916666663</v>
      </c>
      <c r="U3835">
        <f t="shared" si="478"/>
        <v>2</v>
      </c>
      <c r="V3835">
        <f t="shared" si="479"/>
        <v>2</v>
      </c>
    </row>
    <row r="3836" spans="1:22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109.03</v>
      </c>
      <c r="P3836">
        <f t="shared" si="473"/>
        <v>57.39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42143.445219907408</v>
      </c>
      <c r="T3836" s="11">
        <f t="shared" si="477"/>
        <v>42173.445219907408</v>
      </c>
      <c r="U3836">
        <f t="shared" si="478"/>
        <v>4</v>
      </c>
      <c r="V3836">
        <f t="shared" si="479"/>
        <v>4</v>
      </c>
    </row>
    <row r="3837" spans="1:22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42460.94222222222</v>
      </c>
      <c r="T3837" s="11">
        <f t="shared" si="477"/>
        <v>42481.94222222222</v>
      </c>
      <c r="U3837">
        <f t="shared" si="478"/>
        <v>3</v>
      </c>
      <c r="V3837">
        <f t="shared" si="479"/>
        <v>3</v>
      </c>
    </row>
    <row r="3838" spans="1:22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112.5</v>
      </c>
      <c r="P3838">
        <f t="shared" si="473"/>
        <v>64.290000000000006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42553.926527777774</v>
      </c>
      <c r="T3838" s="11">
        <f t="shared" si="477"/>
        <v>42585.172916666663</v>
      </c>
      <c r="U3838">
        <f t="shared" si="478"/>
        <v>4</v>
      </c>
      <c r="V3838">
        <f t="shared" si="479"/>
        <v>4</v>
      </c>
    </row>
    <row r="3839" spans="1:22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102.1</v>
      </c>
      <c r="P3839">
        <f t="shared" si="473"/>
        <v>120.12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42152.765717592592</v>
      </c>
      <c r="T3839" s="11">
        <f t="shared" si="477"/>
        <v>42188.765717592592</v>
      </c>
      <c r="U3839">
        <f t="shared" si="478"/>
        <v>5</v>
      </c>
      <c r="V3839">
        <f t="shared" si="479"/>
        <v>5</v>
      </c>
    </row>
    <row r="3840" spans="1:22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100.82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42116.710752314815</v>
      </c>
      <c r="T3840" s="11">
        <f t="shared" si="477"/>
        <v>42146.710752314815</v>
      </c>
      <c r="U3840">
        <f t="shared" si="478"/>
        <v>4</v>
      </c>
      <c r="V3840">
        <f t="shared" si="479"/>
        <v>4</v>
      </c>
    </row>
    <row r="3841" spans="1:22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101.25</v>
      </c>
      <c r="P3841">
        <f t="shared" si="473"/>
        <v>63.28</v>
      </c>
      <c r="Q3841" t="str">
        <f t="shared" si="474"/>
        <v>theater</v>
      </c>
      <c r="R3841" t="str">
        <f t="shared" si="475"/>
        <v>plays</v>
      </c>
      <c r="S3841" s="11">
        <f t="shared" si="476"/>
        <v>42155.142638888894</v>
      </c>
      <c r="T3841" s="11">
        <f t="shared" si="477"/>
        <v>42215.142638888894</v>
      </c>
      <c r="U3841">
        <f t="shared" si="478"/>
        <v>9</v>
      </c>
      <c r="V3841">
        <f t="shared" si="479"/>
        <v>9</v>
      </c>
    </row>
    <row r="3842" spans="1:22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>
        <f t="shared" si="473"/>
        <v>21.67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42432.701724537037</v>
      </c>
      <c r="T3842" s="11">
        <f t="shared" si="477"/>
        <v>42457.660057870366</v>
      </c>
      <c r="U3842">
        <f t="shared" si="478"/>
        <v>4</v>
      </c>
      <c r="V3842">
        <f t="shared" si="479"/>
        <v>4</v>
      </c>
    </row>
    <row r="3843" spans="1:22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>ROUND(SUM((E3843/D3843)*100),2)</f>
        <v>8.7200000000000006</v>
      </c>
      <c r="P3843">
        <f t="shared" ref="P3843:P3906" si="481">ROUND(AVERAGE(E3843/L3843),2)</f>
        <v>25.65</v>
      </c>
      <c r="Q3843" t="str">
        <f t="shared" ref="Q3843:Q3906" si="482">LEFT(N3843,SEARCH("/",N3843)-1)</f>
        <v>theater</v>
      </c>
      <c r="R3843" t="str">
        <f t="shared" ref="R3843:R3906" si="483">RIGHT(N3843,LEN(N3843)-SEARCH("/",N3843))</f>
        <v>plays</v>
      </c>
      <c r="S3843" s="11">
        <f t="shared" ref="S3843:S3906" si="484">(J3843/86400)+DATE(1970,1,1)</f>
        <v>41780.785729166666</v>
      </c>
      <c r="T3843" s="11">
        <f t="shared" ref="T3843:T3906" si="485">(I3843/86400)+DATE(1970,1,1)</f>
        <v>41840.785729166666</v>
      </c>
      <c r="U3843">
        <f t="shared" ref="U3843:U3906" si="486">ROUND(((T3843-S3843)/7),0)</f>
        <v>9</v>
      </c>
      <c r="V3843">
        <f t="shared" ref="V3843:V3906" si="487">U3843</f>
        <v>9</v>
      </c>
    </row>
    <row r="3844" spans="1:22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21.94</v>
      </c>
      <c r="P3844">
        <f t="shared" si="481"/>
        <v>47.7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41740.493657407409</v>
      </c>
      <c r="T3844" s="11">
        <f t="shared" si="485"/>
        <v>41770.493657407409</v>
      </c>
      <c r="U3844">
        <f t="shared" si="486"/>
        <v>4</v>
      </c>
      <c r="V3844">
        <f t="shared" si="487"/>
        <v>4</v>
      </c>
    </row>
    <row r="3845" spans="1:22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21.3</v>
      </c>
      <c r="P3845">
        <f t="shared" si="481"/>
        <v>56.05</v>
      </c>
      <c r="Q3845" t="str">
        <f t="shared" si="482"/>
        <v>theater</v>
      </c>
      <c r="R3845" t="str">
        <f t="shared" si="483"/>
        <v>plays</v>
      </c>
      <c r="S3845" s="11">
        <f t="shared" si="484"/>
        <v>41766.072500000002</v>
      </c>
      <c r="T3845" s="11">
        <f t="shared" si="485"/>
        <v>41791.072500000002</v>
      </c>
      <c r="U3845">
        <f t="shared" si="486"/>
        <v>4</v>
      </c>
      <c r="V3845">
        <f t="shared" si="487"/>
        <v>4</v>
      </c>
    </row>
    <row r="3846" spans="1:22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41.49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41766.617291666669</v>
      </c>
      <c r="T3846" s="11">
        <f t="shared" si="485"/>
        <v>41793.290972222225</v>
      </c>
      <c r="U3846">
        <f t="shared" si="486"/>
        <v>4</v>
      </c>
      <c r="V3846">
        <f t="shared" si="487"/>
        <v>4</v>
      </c>
    </row>
    <row r="3847" spans="1:22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2.11</v>
      </c>
      <c r="P3847">
        <f t="shared" si="481"/>
        <v>70.17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42248.627013888894</v>
      </c>
      <c r="T3847" s="11">
        <f t="shared" si="485"/>
        <v>42278.627013888894</v>
      </c>
      <c r="U3847">
        <f t="shared" si="486"/>
        <v>4</v>
      </c>
      <c r="V3847">
        <f t="shared" si="487"/>
        <v>4</v>
      </c>
    </row>
    <row r="3848" spans="1:22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2.7</v>
      </c>
      <c r="P3848">
        <f t="shared" si="481"/>
        <v>23.63</v>
      </c>
      <c r="Q3848" t="str">
        <f t="shared" si="482"/>
        <v>theater</v>
      </c>
      <c r="R3848" t="str">
        <f t="shared" si="483"/>
        <v>plays</v>
      </c>
      <c r="S3848" s="11">
        <f t="shared" si="484"/>
        <v>41885.221550925926</v>
      </c>
      <c r="T3848" s="11">
        <f t="shared" si="485"/>
        <v>41916.290972222225</v>
      </c>
      <c r="U3848">
        <f t="shared" si="486"/>
        <v>4</v>
      </c>
      <c r="V3848">
        <f t="shared" si="487"/>
        <v>4</v>
      </c>
    </row>
    <row r="3849" spans="1:22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16.16</v>
      </c>
      <c r="P3849">
        <f t="shared" si="481"/>
        <v>188.56</v>
      </c>
      <c r="Q3849" t="str">
        <f t="shared" si="482"/>
        <v>theater</v>
      </c>
      <c r="R3849" t="str">
        <f t="shared" si="483"/>
        <v>plays</v>
      </c>
      <c r="S3849" s="11">
        <f t="shared" si="484"/>
        <v>42159.224432870367</v>
      </c>
      <c r="T3849" s="11">
        <f t="shared" si="485"/>
        <v>42204.224432870367</v>
      </c>
      <c r="U3849">
        <f t="shared" si="486"/>
        <v>6</v>
      </c>
      <c r="V3849">
        <f t="shared" si="487"/>
        <v>6</v>
      </c>
    </row>
    <row r="3850" spans="1:22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16.38</v>
      </c>
      <c r="P3850">
        <f t="shared" si="481"/>
        <v>49.51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42265.817002314812</v>
      </c>
      <c r="T3850" s="11">
        <f t="shared" si="485"/>
        <v>42295.817002314812</v>
      </c>
      <c r="U3850">
        <f t="shared" si="486"/>
        <v>4</v>
      </c>
      <c r="V3850">
        <f t="shared" si="487"/>
        <v>4</v>
      </c>
    </row>
    <row r="3851" spans="1:22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7.04</v>
      </c>
      <c r="P3851">
        <f t="shared" si="481"/>
        <v>75.459999999999994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42136.767175925925</v>
      </c>
      <c r="T3851" s="11">
        <f t="shared" si="485"/>
        <v>42166.767175925925</v>
      </c>
      <c r="U3851">
        <f t="shared" si="486"/>
        <v>4</v>
      </c>
      <c r="V3851">
        <f t="shared" si="487"/>
        <v>4</v>
      </c>
    </row>
    <row r="3852" spans="1:22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3.8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41975.124340277776</v>
      </c>
      <c r="T3852" s="11">
        <f t="shared" si="485"/>
        <v>42005.124340277776</v>
      </c>
      <c r="U3852">
        <f t="shared" si="486"/>
        <v>4</v>
      </c>
      <c r="V3852">
        <f t="shared" si="487"/>
        <v>4</v>
      </c>
    </row>
    <row r="3853" spans="1:22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34.08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42172.439571759256</v>
      </c>
      <c r="T3853" s="11">
        <f t="shared" si="485"/>
        <v>42202.439571759256</v>
      </c>
      <c r="U3853">
        <f t="shared" si="486"/>
        <v>4</v>
      </c>
      <c r="V3853">
        <f t="shared" si="487"/>
        <v>4</v>
      </c>
    </row>
    <row r="3854" spans="1:22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0.2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42065.190694444449</v>
      </c>
      <c r="T3854" s="11">
        <f t="shared" si="485"/>
        <v>42090.149027777778</v>
      </c>
      <c r="U3854">
        <f t="shared" si="486"/>
        <v>4</v>
      </c>
      <c r="V3854">
        <f t="shared" si="487"/>
        <v>4</v>
      </c>
    </row>
    <row r="3855" spans="1:22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0.03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41848.84002314815</v>
      </c>
      <c r="T3855" s="11">
        <f t="shared" si="485"/>
        <v>41883.84002314815</v>
      </c>
      <c r="U3855">
        <f t="shared" si="486"/>
        <v>5</v>
      </c>
      <c r="V3855">
        <f t="shared" si="487"/>
        <v>5</v>
      </c>
    </row>
    <row r="3856" spans="1:22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16.25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42103.884930555556</v>
      </c>
      <c r="T3856" s="11">
        <f t="shared" si="485"/>
        <v>42133.884930555556</v>
      </c>
      <c r="U3856">
        <f t="shared" si="486"/>
        <v>4</v>
      </c>
      <c r="V3856">
        <f t="shared" si="487"/>
        <v>4</v>
      </c>
    </row>
    <row r="3857" spans="1:22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2.5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42059.970729166671</v>
      </c>
      <c r="T3857" s="11">
        <f t="shared" si="485"/>
        <v>42089.929062499999</v>
      </c>
      <c r="U3857">
        <f t="shared" si="486"/>
        <v>4</v>
      </c>
      <c r="V3857">
        <f t="shared" si="487"/>
        <v>4</v>
      </c>
    </row>
    <row r="3858" spans="1:22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0.02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42041.743090277778</v>
      </c>
      <c r="T3858" s="11">
        <f t="shared" si="485"/>
        <v>42071.701423611114</v>
      </c>
      <c r="U3858">
        <f t="shared" si="486"/>
        <v>4</v>
      </c>
      <c r="V3858">
        <f t="shared" si="487"/>
        <v>4</v>
      </c>
    </row>
    <row r="3859" spans="1:22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5.2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41829.73715277778</v>
      </c>
      <c r="T3859" s="11">
        <f t="shared" si="485"/>
        <v>41852.716666666667</v>
      </c>
      <c r="U3859">
        <f t="shared" si="486"/>
        <v>3</v>
      </c>
      <c r="V3859">
        <f t="shared" si="487"/>
        <v>3</v>
      </c>
    </row>
    <row r="3860" spans="1:22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42128.431064814809</v>
      </c>
      <c r="T3860" s="11">
        <f t="shared" si="485"/>
        <v>42146.875</v>
      </c>
      <c r="U3860">
        <f t="shared" si="486"/>
        <v>3</v>
      </c>
      <c r="V3860">
        <f t="shared" si="487"/>
        <v>3</v>
      </c>
    </row>
    <row r="3861" spans="1:22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0.04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41789.893599537041</v>
      </c>
      <c r="T3861" s="11">
        <f t="shared" si="485"/>
        <v>41815.875</v>
      </c>
      <c r="U3861">
        <f t="shared" si="486"/>
        <v>4</v>
      </c>
      <c r="V3861">
        <f t="shared" si="487"/>
        <v>4</v>
      </c>
    </row>
    <row r="3862" spans="1:22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17.670000000000002</v>
      </c>
      <c r="P3862">
        <f t="shared" si="481"/>
        <v>81.540000000000006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41833.660995370374</v>
      </c>
      <c r="T3862" s="11">
        <f t="shared" si="485"/>
        <v>41863.660995370374</v>
      </c>
      <c r="U3862">
        <f t="shared" si="486"/>
        <v>4</v>
      </c>
      <c r="V3862">
        <f t="shared" si="487"/>
        <v>4</v>
      </c>
    </row>
    <row r="3863" spans="1:22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41914.590011574073</v>
      </c>
      <c r="T3863" s="11">
        <f t="shared" si="485"/>
        <v>41955.907638888893</v>
      </c>
      <c r="U3863">
        <f t="shared" si="486"/>
        <v>6</v>
      </c>
      <c r="V3863">
        <f t="shared" si="487"/>
        <v>6</v>
      </c>
    </row>
    <row r="3864" spans="1:22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0.01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42611.261064814811</v>
      </c>
      <c r="T3864" s="11">
        <f t="shared" si="485"/>
        <v>42625.707638888889</v>
      </c>
      <c r="U3864">
        <f t="shared" si="486"/>
        <v>2</v>
      </c>
      <c r="V3864">
        <f t="shared" si="487"/>
        <v>2</v>
      </c>
    </row>
    <row r="3865" spans="1:22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42253.633159722223</v>
      </c>
      <c r="T3865" s="11">
        <f t="shared" si="485"/>
        <v>42313.674826388888</v>
      </c>
      <c r="U3865">
        <f t="shared" si="486"/>
        <v>9</v>
      </c>
      <c r="V3865">
        <f t="shared" si="487"/>
        <v>9</v>
      </c>
    </row>
    <row r="3866" spans="1:22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1.2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42295.891828703709</v>
      </c>
      <c r="T3866" s="11">
        <f t="shared" si="485"/>
        <v>42325.933495370366</v>
      </c>
      <c r="U3866">
        <f t="shared" si="486"/>
        <v>4</v>
      </c>
      <c r="V3866">
        <f t="shared" si="487"/>
        <v>4</v>
      </c>
    </row>
    <row r="3867" spans="1:22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26.94</v>
      </c>
      <c r="P3867">
        <f t="shared" si="481"/>
        <v>46.43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41841.651597222226</v>
      </c>
      <c r="T3867" s="11">
        <f t="shared" si="485"/>
        <v>41881.229166666664</v>
      </c>
      <c r="U3867">
        <f t="shared" si="486"/>
        <v>6</v>
      </c>
      <c r="V3867">
        <f t="shared" si="487"/>
        <v>6</v>
      </c>
    </row>
    <row r="3868" spans="1:22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0.55000000000000004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42402.947002314817</v>
      </c>
      <c r="T3868" s="11">
        <f t="shared" si="485"/>
        <v>42452.145138888889</v>
      </c>
      <c r="U3868">
        <f t="shared" si="486"/>
        <v>7</v>
      </c>
      <c r="V3868">
        <f t="shared" si="487"/>
        <v>7</v>
      </c>
    </row>
    <row r="3869" spans="1:22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12.55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42509.814108796301</v>
      </c>
      <c r="T3869" s="11">
        <f t="shared" si="485"/>
        <v>42539.814108796301</v>
      </c>
      <c r="U3869">
        <f t="shared" si="486"/>
        <v>4</v>
      </c>
      <c r="V3869">
        <f t="shared" si="487"/>
        <v>4</v>
      </c>
    </row>
    <row r="3870" spans="1:22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0.2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41865.659780092596</v>
      </c>
      <c r="T3870" s="11">
        <f t="shared" si="485"/>
        <v>41890.659780092596</v>
      </c>
      <c r="U3870">
        <f t="shared" si="486"/>
        <v>4</v>
      </c>
      <c r="V3870">
        <f t="shared" si="487"/>
        <v>4</v>
      </c>
    </row>
    <row r="3871" spans="1:22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3.45</v>
      </c>
      <c r="P3871">
        <f t="shared" si="481"/>
        <v>30.13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42047.724444444444</v>
      </c>
      <c r="T3871" s="11">
        <f t="shared" si="485"/>
        <v>42077.132638888885</v>
      </c>
      <c r="U3871">
        <f t="shared" si="486"/>
        <v>4</v>
      </c>
      <c r="V3871">
        <f t="shared" si="487"/>
        <v>4</v>
      </c>
    </row>
    <row r="3872" spans="1:22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41793.172199074077</v>
      </c>
      <c r="T3872" s="11">
        <f t="shared" si="485"/>
        <v>41823.172199074077</v>
      </c>
      <c r="U3872">
        <f t="shared" si="486"/>
        <v>4</v>
      </c>
      <c r="V3872">
        <f t="shared" si="487"/>
        <v>4</v>
      </c>
    </row>
    <row r="3873" spans="1:22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2.67</v>
      </c>
      <c r="P3873">
        <f t="shared" si="481"/>
        <v>13.33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42763.780671296292</v>
      </c>
      <c r="T3873" s="11">
        <f t="shared" si="485"/>
        <v>42823.739004629635</v>
      </c>
      <c r="U3873">
        <f t="shared" si="486"/>
        <v>9</v>
      </c>
      <c r="V3873">
        <f t="shared" si="487"/>
        <v>9</v>
      </c>
    </row>
    <row r="3874" spans="1:22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42180.145787037036</v>
      </c>
      <c r="T3874" s="11">
        <f t="shared" si="485"/>
        <v>42230.145787037036</v>
      </c>
      <c r="U3874">
        <f t="shared" si="486"/>
        <v>7</v>
      </c>
      <c r="V3874">
        <f t="shared" si="487"/>
        <v>7</v>
      </c>
    </row>
    <row r="3875" spans="1:22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42255.696006944447</v>
      </c>
      <c r="T3875" s="11">
        <f t="shared" si="485"/>
        <v>42285.696006944447</v>
      </c>
      <c r="U3875">
        <f t="shared" si="486"/>
        <v>4</v>
      </c>
      <c r="V3875">
        <f t="shared" si="487"/>
        <v>4</v>
      </c>
    </row>
    <row r="3876" spans="1:22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42007.016458333332</v>
      </c>
      <c r="T3876" s="11">
        <f t="shared" si="485"/>
        <v>42028.041666666672</v>
      </c>
      <c r="U3876">
        <f t="shared" si="486"/>
        <v>3</v>
      </c>
      <c r="V3876">
        <f t="shared" si="487"/>
        <v>3</v>
      </c>
    </row>
    <row r="3877" spans="1:22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42615.346817129626</v>
      </c>
      <c r="T3877" s="11">
        <f t="shared" si="485"/>
        <v>42616.416666666672</v>
      </c>
      <c r="U3877">
        <f t="shared" si="486"/>
        <v>0</v>
      </c>
      <c r="V3877">
        <f t="shared" si="487"/>
        <v>0</v>
      </c>
    </row>
    <row r="3878" spans="1:22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52.79</v>
      </c>
      <c r="P3878">
        <f t="shared" si="481"/>
        <v>44.76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42372.624166666668</v>
      </c>
      <c r="T3878" s="11">
        <f t="shared" si="485"/>
        <v>42402.624166666668</v>
      </c>
      <c r="U3878">
        <f t="shared" si="486"/>
        <v>4</v>
      </c>
      <c r="V3878">
        <f t="shared" si="487"/>
        <v>4</v>
      </c>
    </row>
    <row r="3879" spans="1:22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4.96</v>
      </c>
      <c r="P3879">
        <f t="shared" si="481"/>
        <v>88.64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42682.67768518519</v>
      </c>
      <c r="T3879" s="11">
        <f t="shared" si="485"/>
        <v>42712.67768518519</v>
      </c>
      <c r="U3879">
        <f t="shared" si="486"/>
        <v>4</v>
      </c>
      <c r="V3879">
        <f t="shared" si="487"/>
        <v>4</v>
      </c>
    </row>
    <row r="3880" spans="1:22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0.06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42154.818819444445</v>
      </c>
      <c r="T3880" s="11">
        <f t="shared" si="485"/>
        <v>42185.165972222225</v>
      </c>
      <c r="U3880">
        <f t="shared" si="486"/>
        <v>4</v>
      </c>
      <c r="V3880">
        <f t="shared" si="487"/>
        <v>4</v>
      </c>
    </row>
    <row r="3881" spans="1:22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41999.861064814817</v>
      </c>
      <c r="T3881" s="11">
        <f t="shared" si="485"/>
        <v>42029.861064814817</v>
      </c>
      <c r="U3881">
        <f t="shared" si="486"/>
        <v>4</v>
      </c>
      <c r="V3881">
        <f t="shared" si="487"/>
        <v>4</v>
      </c>
    </row>
    <row r="3882" spans="1:22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13.07</v>
      </c>
      <c r="P3882">
        <f t="shared" si="481"/>
        <v>57.65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41815.815046296295</v>
      </c>
      <c r="T3882" s="11">
        <f t="shared" si="485"/>
        <v>41850.958333333336</v>
      </c>
      <c r="U3882">
        <f t="shared" si="486"/>
        <v>5</v>
      </c>
      <c r="V3882">
        <f t="shared" si="487"/>
        <v>5</v>
      </c>
    </row>
    <row r="3883" spans="1:22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42756.018506944441</v>
      </c>
      <c r="T3883" s="11">
        <f t="shared" si="485"/>
        <v>42786.018506944441</v>
      </c>
      <c r="U3883">
        <f t="shared" si="486"/>
        <v>4</v>
      </c>
      <c r="V3883">
        <f t="shared" si="487"/>
        <v>4</v>
      </c>
    </row>
    <row r="3884" spans="1:22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42373.983449074076</v>
      </c>
      <c r="T3884" s="11">
        <f t="shared" si="485"/>
        <v>42400.960416666669</v>
      </c>
      <c r="U3884">
        <f t="shared" si="486"/>
        <v>4</v>
      </c>
      <c r="V3884">
        <f t="shared" si="487"/>
        <v>4</v>
      </c>
    </row>
    <row r="3885" spans="1:22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41854.602650462963</v>
      </c>
      <c r="T3885" s="11">
        <f t="shared" si="485"/>
        <v>41884.602650462963</v>
      </c>
      <c r="U3885">
        <f t="shared" si="486"/>
        <v>4</v>
      </c>
      <c r="V3885">
        <f t="shared" si="487"/>
        <v>4</v>
      </c>
    </row>
    <row r="3886" spans="1:22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42065.791574074072</v>
      </c>
      <c r="T3886" s="11">
        <f t="shared" si="485"/>
        <v>42090.749907407408</v>
      </c>
      <c r="U3886">
        <f t="shared" si="486"/>
        <v>4</v>
      </c>
      <c r="V3886">
        <f t="shared" si="487"/>
        <v>4</v>
      </c>
    </row>
    <row r="3887" spans="1:22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42469.951284722221</v>
      </c>
      <c r="T3887" s="11">
        <f t="shared" si="485"/>
        <v>42499.951284722221</v>
      </c>
      <c r="U3887">
        <f t="shared" si="486"/>
        <v>4</v>
      </c>
      <c r="V3887">
        <f t="shared" si="487"/>
        <v>4</v>
      </c>
    </row>
    <row r="3888" spans="1:22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41954.228032407409</v>
      </c>
      <c r="T3888" s="11">
        <f t="shared" si="485"/>
        <v>41984.228032407409</v>
      </c>
      <c r="U3888">
        <f t="shared" si="486"/>
        <v>4</v>
      </c>
      <c r="V3888">
        <f t="shared" si="487"/>
        <v>4</v>
      </c>
    </row>
    <row r="3889" spans="1:22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1.75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42079.857974537037</v>
      </c>
      <c r="T3889" s="11">
        <f t="shared" si="485"/>
        <v>42125.916666666672</v>
      </c>
      <c r="U3889">
        <f t="shared" si="486"/>
        <v>7</v>
      </c>
      <c r="V3889">
        <f t="shared" si="487"/>
        <v>7</v>
      </c>
    </row>
    <row r="3890" spans="1:22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27.1</v>
      </c>
      <c r="P3890">
        <f t="shared" si="481"/>
        <v>38.71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42762.545810185184</v>
      </c>
      <c r="T3890" s="11">
        <f t="shared" si="485"/>
        <v>42792.545810185184</v>
      </c>
      <c r="U3890">
        <f t="shared" si="486"/>
        <v>4</v>
      </c>
      <c r="V3890">
        <f t="shared" si="487"/>
        <v>4</v>
      </c>
    </row>
    <row r="3891" spans="1:22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1.48</v>
      </c>
      <c r="P3891">
        <f t="shared" si="481"/>
        <v>13.11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41977.004976851851</v>
      </c>
      <c r="T3891" s="11">
        <f t="shared" si="485"/>
        <v>42008.976388888885</v>
      </c>
      <c r="U3891">
        <f t="shared" si="486"/>
        <v>5</v>
      </c>
      <c r="V3891">
        <f t="shared" si="487"/>
        <v>5</v>
      </c>
    </row>
    <row r="3892" spans="1:22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16.829999999999998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42171.758611111116</v>
      </c>
      <c r="T3892" s="11">
        <f t="shared" si="485"/>
        <v>42231.758611111116</v>
      </c>
      <c r="U3892">
        <f t="shared" si="486"/>
        <v>9</v>
      </c>
      <c r="V3892">
        <f t="shared" si="487"/>
        <v>9</v>
      </c>
    </row>
    <row r="3893" spans="1:22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32.5</v>
      </c>
      <c r="P3893">
        <f t="shared" si="481"/>
        <v>37.14</v>
      </c>
      <c r="Q3893" t="str">
        <f t="shared" si="482"/>
        <v>theater</v>
      </c>
      <c r="R3893" t="str">
        <f t="shared" si="483"/>
        <v>plays</v>
      </c>
      <c r="S3893" s="11">
        <f t="shared" si="484"/>
        <v>42056.1324537037</v>
      </c>
      <c r="T3893" s="11">
        <f t="shared" si="485"/>
        <v>42086.207638888889</v>
      </c>
      <c r="U3893">
        <f t="shared" si="486"/>
        <v>4</v>
      </c>
      <c r="V3893">
        <f t="shared" si="487"/>
        <v>4</v>
      </c>
    </row>
    <row r="3894" spans="1:22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41867.652280092589</v>
      </c>
      <c r="T3894" s="11">
        <f t="shared" si="485"/>
        <v>41875.291666666664</v>
      </c>
      <c r="U3894">
        <f t="shared" si="486"/>
        <v>1</v>
      </c>
      <c r="V3894">
        <f t="shared" si="487"/>
        <v>1</v>
      </c>
    </row>
    <row r="3895" spans="1:22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21.55</v>
      </c>
      <c r="P3895">
        <f t="shared" si="481"/>
        <v>128.27000000000001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41779.657870370371</v>
      </c>
      <c r="T3895" s="11">
        <f t="shared" si="485"/>
        <v>41821.25</v>
      </c>
      <c r="U3895">
        <f t="shared" si="486"/>
        <v>6</v>
      </c>
      <c r="V3895">
        <f t="shared" si="487"/>
        <v>6</v>
      </c>
    </row>
    <row r="3896" spans="1:22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3.47</v>
      </c>
      <c r="P3896">
        <f t="shared" si="481"/>
        <v>47.27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42679.958472222221</v>
      </c>
      <c r="T3896" s="11">
        <f t="shared" si="485"/>
        <v>42710.207638888889</v>
      </c>
      <c r="U3896">
        <f t="shared" si="486"/>
        <v>4</v>
      </c>
      <c r="V3896">
        <f t="shared" si="487"/>
        <v>4</v>
      </c>
    </row>
    <row r="3897" spans="1:22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42032.250208333338</v>
      </c>
      <c r="T3897" s="11">
        <f t="shared" si="485"/>
        <v>42063.250208333338</v>
      </c>
      <c r="U3897">
        <f t="shared" si="486"/>
        <v>4</v>
      </c>
      <c r="V3897">
        <f t="shared" si="487"/>
        <v>4</v>
      </c>
    </row>
    <row r="3898" spans="1:22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10.63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41793.191875000004</v>
      </c>
      <c r="T3898" s="11">
        <f t="shared" si="485"/>
        <v>41807.191875000004</v>
      </c>
      <c r="U3898">
        <f t="shared" si="486"/>
        <v>2</v>
      </c>
      <c r="V3898">
        <f t="shared" si="487"/>
        <v>2</v>
      </c>
    </row>
    <row r="3899" spans="1:22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17.600000000000001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41982.87364583333</v>
      </c>
      <c r="T3899" s="11">
        <f t="shared" si="485"/>
        <v>42012.87364583333</v>
      </c>
      <c r="U3899">
        <f t="shared" si="486"/>
        <v>4</v>
      </c>
      <c r="V3899">
        <f t="shared" si="487"/>
        <v>4</v>
      </c>
    </row>
    <row r="3900" spans="1:22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32.56</v>
      </c>
      <c r="P3900">
        <f t="shared" si="481"/>
        <v>50.88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42193.482291666667</v>
      </c>
      <c r="T3900" s="11">
        <f t="shared" si="485"/>
        <v>42233.666666666672</v>
      </c>
      <c r="U3900">
        <f t="shared" si="486"/>
        <v>6</v>
      </c>
      <c r="V3900">
        <f t="shared" si="487"/>
        <v>6</v>
      </c>
    </row>
    <row r="3901" spans="1:22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1.25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41843.775011574078</v>
      </c>
      <c r="T3901" s="11">
        <f t="shared" si="485"/>
        <v>41863.775011574078</v>
      </c>
      <c r="U3901">
        <f t="shared" si="486"/>
        <v>3</v>
      </c>
      <c r="V3901">
        <f t="shared" si="487"/>
        <v>3</v>
      </c>
    </row>
    <row r="3902" spans="1:22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5.4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42136.092488425929</v>
      </c>
      <c r="T3902" s="11">
        <f t="shared" si="485"/>
        <v>42166.092488425929</v>
      </c>
      <c r="U3902">
        <f t="shared" si="486"/>
        <v>4</v>
      </c>
      <c r="V3902">
        <f t="shared" si="487"/>
        <v>4</v>
      </c>
    </row>
    <row r="3903" spans="1:22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0.83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42317.826377314814</v>
      </c>
      <c r="T3903" s="11">
        <f t="shared" si="485"/>
        <v>42357.826377314814</v>
      </c>
      <c r="U3903">
        <f t="shared" si="486"/>
        <v>6</v>
      </c>
      <c r="V3903">
        <f t="shared" si="487"/>
        <v>6</v>
      </c>
    </row>
    <row r="3904" spans="1:22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48.83</v>
      </c>
      <c r="P3904">
        <f t="shared" si="481"/>
        <v>47.26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42663.468078703707</v>
      </c>
      <c r="T3904" s="11">
        <f t="shared" si="485"/>
        <v>42688.509745370371</v>
      </c>
      <c r="U3904">
        <f t="shared" si="486"/>
        <v>4</v>
      </c>
      <c r="V3904">
        <f t="shared" si="487"/>
        <v>4</v>
      </c>
    </row>
    <row r="3905" spans="1:22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1">
        <f t="shared" si="484"/>
        <v>42186.01116898148</v>
      </c>
      <c r="T3905" s="11">
        <f t="shared" si="485"/>
        <v>42230.818055555559</v>
      </c>
      <c r="U3905">
        <f t="shared" si="486"/>
        <v>6</v>
      </c>
      <c r="V3905">
        <f t="shared" si="487"/>
        <v>6</v>
      </c>
    </row>
    <row r="3906" spans="1:22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0.03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42095.229166666672</v>
      </c>
      <c r="T3906" s="11">
        <f t="shared" si="485"/>
        <v>42109.211111111115</v>
      </c>
      <c r="U3906">
        <f t="shared" si="486"/>
        <v>2</v>
      </c>
      <c r="V3906">
        <f t="shared" si="487"/>
        <v>2</v>
      </c>
    </row>
    <row r="3907" spans="1:22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>ROUND(SUM((E3907/D3907)*100),2)</f>
        <v>11.53</v>
      </c>
      <c r="P3907">
        <f t="shared" ref="P3907:P3970" si="489">ROUND(AVERAGE(E3907/L3907),2)</f>
        <v>24.71</v>
      </c>
      <c r="Q3907" t="str">
        <f t="shared" ref="Q3907:Q3970" si="490">LEFT(N3907,SEARCH("/",N3907)-1)</f>
        <v>theater</v>
      </c>
      <c r="R3907" t="str">
        <f t="shared" ref="R3907:R3970" si="491">RIGHT(N3907,LEN(N3907)-SEARCH("/",N3907))</f>
        <v>plays</v>
      </c>
      <c r="S3907" s="11">
        <f t="shared" ref="S3907:S3970" si="492">(J3907/86400)+DATE(1970,1,1)</f>
        <v>42124.623877314814</v>
      </c>
      <c r="T3907" s="11">
        <f t="shared" ref="T3907:T3970" si="493">(I3907/86400)+DATE(1970,1,1)</f>
        <v>42166.958333333328</v>
      </c>
      <c r="U3907">
        <f t="shared" ref="U3907:U3970" si="494">ROUND(((T3907-S3907)/7),0)</f>
        <v>6</v>
      </c>
      <c r="V3907">
        <f t="shared" ref="V3907:V3970" si="495">U3907</f>
        <v>6</v>
      </c>
    </row>
    <row r="3908" spans="1:22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67.33</v>
      </c>
      <c r="P3908">
        <f t="shared" si="489"/>
        <v>63.13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42143.917743055557</v>
      </c>
      <c r="T3908" s="11">
        <f t="shared" si="493"/>
        <v>42181.559027777781</v>
      </c>
      <c r="U3908">
        <f t="shared" si="494"/>
        <v>5</v>
      </c>
      <c r="V3908">
        <f t="shared" si="495"/>
        <v>5</v>
      </c>
    </row>
    <row r="3909" spans="1:22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15.3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41906.819513888891</v>
      </c>
      <c r="T3909" s="11">
        <f t="shared" si="493"/>
        <v>41938.838888888888</v>
      </c>
      <c r="U3909">
        <f t="shared" si="494"/>
        <v>5</v>
      </c>
      <c r="V3909">
        <f t="shared" si="495"/>
        <v>5</v>
      </c>
    </row>
    <row r="3910" spans="1:22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8.67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41834.135370370372</v>
      </c>
      <c r="T3910" s="11">
        <f t="shared" si="493"/>
        <v>41849.135370370372</v>
      </c>
      <c r="U3910">
        <f t="shared" si="494"/>
        <v>2</v>
      </c>
      <c r="V3910">
        <f t="shared" si="495"/>
        <v>2</v>
      </c>
    </row>
    <row r="3911" spans="1:22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0.23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41863.359282407408</v>
      </c>
      <c r="T3911" s="11">
        <f t="shared" si="493"/>
        <v>41893.359282407408</v>
      </c>
      <c r="U3911">
        <f t="shared" si="494"/>
        <v>4</v>
      </c>
      <c r="V3911">
        <f t="shared" si="495"/>
        <v>4</v>
      </c>
    </row>
    <row r="3912" spans="1:22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3.08</v>
      </c>
      <c r="P3912">
        <f t="shared" si="489"/>
        <v>61.67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42224.756909722222</v>
      </c>
      <c r="T3912" s="11">
        <f t="shared" si="493"/>
        <v>42254.756909722222</v>
      </c>
      <c r="U3912">
        <f t="shared" si="494"/>
        <v>4</v>
      </c>
      <c r="V3912">
        <f t="shared" si="495"/>
        <v>4</v>
      </c>
    </row>
    <row r="3913" spans="1:22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37.409999999999997</v>
      </c>
      <c r="P3913">
        <f t="shared" si="489"/>
        <v>83.14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41939.8122337963</v>
      </c>
      <c r="T3913" s="11">
        <f t="shared" si="493"/>
        <v>41969.853900462964</v>
      </c>
      <c r="U3913">
        <f t="shared" si="494"/>
        <v>4</v>
      </c>
      <c r="V3913">
        <f t="shared" si="495"/>
        <v>4</v>
      </c>
    </row>
    <row r="3914" spans="1:22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0.01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42059.270023148143</v>
      </c>
      <c r="T3914" s="11">
        <f t="shared" si="493"/>
        <v>42119.190972222219</v>
      </c>
      <c r="U3914">
        <f t="shared" si="494"/>
        <v>9</v>
      </c>
      <c r="V3914">
        <f t="shared" si="495"/>
        <v>9</v>
      </c>
    </row>
    <row r="3915" spans="1:22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142.86000000000001</v>
      </c>
      <c r="Q3915" t="str">
        <f t="shared" si="490"/>
        <v>theater</v>
      </c>
      <c r="R3915" t="str">
        <f t="shared" si="491"/>
        <v>plays</v>
      </c>
      <c r="S3915" s="11">
        <f t="shared" si="492"/>
        <v>42308.211215277777</v>
      </c>
      <c r="T3915" s="11">
        <f t="shared" si="493"/>
        <v>42338.252881944441</v>
      </c>
      <c r="U3915">
        <f t="shared" si="494"/>
        <v>4</v>
      </c>
      <c r="V3915">
        <f t="shared" si="495"/>
        <v>4</v>
      </c>
    </row>
    <row r="3916" spans="1:22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36.36</v>
      </c>
      <c r="P3916">
        <f t="shared" si="489"/>
        <v>33.67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42114.818935185191</v>
      </c>
      <c r="T3916" s="11">
        <f t="shared" si="493"/>
        <v>42134.957638888889</v>
      </c>
      <c r="U3916">
        <f t="shared" si="494"/>
        <v>3</v>
      </c>
      <c r="V3916">
        <f t="shared" si="495"/>
        <v>3</v>
      </c>
    </row>
    <row r="3917" spans="1:22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0.33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42492.98505787037</v>
      </c>
      <c r="T3917" s="11">
        <f t="shared" si="493"/>
        <v>42522.98505787037</v>
      </c>
      <c r="U3917">
        <f t="shared" si="494"/>
        <v>4</v>
      </c>
      <c r="V3917">
        <f t="shared" si="495"/>
        <v>4</v>
      </c>
    </row>
    <row r="3918" spans="1:22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42494.471666666665</v>
      </c>
      <c r="T3918" s="11">
        <f t="shared" si="493"/>
        <v>42524.471666666665</v>
      </c>
      <c r="U3918">
        <f t="shared" si="494"/>
        <v>4</v>
      </c>
      <c r="V3918">
        <f t="shared" si="495"/>
        <v>4</v>
      </c>
    </row>
    <row r="3919" spans="1:22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0.28999999999999998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41863.527326388888</v>
      </c>
      <c r="T3919" s="11">
        <f t="shared" si="493"/>
        <v>41893.527326388888</v>
      </c>
      <c r="U3919">
        <f t="shared" si="494"/>
        <v>4</v>
      </c>
      <c r="V3919">
        <f t="shared" si="495"/>
        <v>4</v>
      </c>
    </row>
    <row r="3920" spans="1:22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0.2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41843.664618055554</v>
      </c>
      <c r="T3920" s="11">
        <f t="shared" si="493"/>
        <v>41855.666666666664</v>
      </c>
      <c r="U3920">
        <f t="shared" si="494"/>
        <v>2</v>
      </c>
      <c r="V3920">
        <f t="shared" si="495"/>
        <v>2</v>
      </c>
    </row>
    <row r="3921" spans="1:22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1.8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42358.684872685189</v>
      </c>
      <c r="T3921" s="11">
        <f t="shared" si="493"/>
        <v>42387</v>
      </c>
      <c r="U3921">
        <f t="shared" si="494"/>
        <v>4</v>
      </c>
      <c r="V3921">
        <f t="shared" si="495"/>
        <v>4</v>
      </c>
    </row>
    <row r="3922" spans="1:22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5.4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42657.38726851852</v>
      </c>
      <c r="T3922" s="11">
        <f t="shared" si="493"/>
        <v>42687.428935185184</v>
      </c>
      <c r="U3922">
        <f t="shared" si="494"/>
        <v>4</v>
      </c>
      <c r="V3922">
        <f t="shared" si="495"/>
        <v>4</v>
      </c>
    </row>
    <row r="3923" spans="1:22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41926.542303240742</v>
      </c>
      <c r="T3923" s="11">
        <f t="shared" si="493"/>
        <v>41938.75</v>
      </c>
      <c r="U3923">
        <f t="shared" si="494"/>
        <v>2</v>
      </c>
      <c r="V3923">
        <f t="shared" si="495"/>
        <v>2</v>
      </c>
    </row>
    <row r="3924" spans="1:22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8.1300000000000008</v>
      </c>
      <c r="P3924">
        <f t="shared" si="489"/>
        <v>10.17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42020.768634259264</v>
      </c>
      <c r="T3924" s="11">
        <f t="shared" si="493"/>
        <v>42065.958333333328</v>
      </c>
      <c r="U3924">
        <f t="shared" si="494"/>
        <v>6</v>
      </c>
      <c r="V3924">
        <f t="shared" si="495"/>
        <v>6</v>
      </c>
    </row>
    <row r="3925" spans="1:22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12.03</v>
      </c>
      <c r="P3925">
        <f t="shared" si="489"/>
        <v>81.41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42075.979988425926</v>
      </c>
      <c r="T3925" s="11">
        <f t="shared" si="493"/>
        <v>42103.979988425926</v>
      </c>
      <c r="U3925">
        <f t="shared" si="494"/>
        <v>4</v>
      </c>
      <c r="V3925">
        <f t="shared" si="495"/>
        <v>4</v>
      </c>
    </row>
    <row r="3926" spans="1:22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15.27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41786.959745370368</v>
      </c>
      <c r="T3926" s="11">
        <f t="shared" si="493"/>
        <v>41816.959745370368</v>
      </c>
      <c r="U3926">
        <f t="shared" si="494"/>
        <v>4</v>
      </c>
      <c r="V3926">
        <f t="shared" si="495"/>
        <v>4</v>
      </c>
    </row>
    <row r="3927" spans="1:22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41820.870821759258</v>
      </c>
      <c r="T3927" s="11">
        <f t="shared" si="493"/>
        <v>41850.870821759258</v>
      </c>
      <c r="U3927">
        <f t="shared" si="494"/>
        <v>4</v>
      </c>
      <c r="V3927">
        <f t="shared" si="495"/>
        <v>4</v>
      </c>
    </row>
    <row r="3928" spans="1:22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0.3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41970.085046296299</v>
      </c>
      <c r="T3928" s="11">
        <f t="shared" si="493"/>
        <v>42000.085046296299</v>
      </c>
      <c r="U3928">
        <f t="shared" si="494"/>
        <v>4</v>
      </c>
      <c r="V3928">
        <f t="shared" si="495"/>
        <v>4</v>
      </c>
    </row>
    <row r="3929" spans="1:22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41830.267407407409</v>
      </c>
      <c r="T3929" s="11">
        <f t="shared" si="493"/>
        <v>41860.267407407409</v>
      </c>
      <c r="U3929">
        <f t="shared" si="494"/>
        <v>4</v>
      </c>
      <c r="V3929">
        <f t="shared" si="495"/>
        <v>4</v>
      </c>
    </row>
    <row r="3930" spans="1:22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13.02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42265.683182870373</v>
      </c>
      <c r="T3930" s="11">
        <f t="shared" si="493"/>
        <v>42293.207638888889</v>
      </c>
      <c r="U3930">
        <f t="shared" si="494"/>
        <v>4</v>
      </c>
      <c r="V3930">
        <f t="shared" si="495"/>
        <v>4</v>
      </c>
    </row>
    <row r="3931" spans="1:22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2.27</v>
      </c>
      <c r="P3931">
        <f t="shared" si="489"/>
        <v>32.36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42601.827141203699</v>
      </c>
      <c r="T3931" s="11">
        <f t="shared" si="493"/>
        <v>42631.827141203699</v>
      </c>
      <c r="U3931">
        <f t="shared" si="494"/>
        <v>4</v>
      </c>
      <c r="V3931">
        <f t="shared" si="495"/>
        <v>4</v>
      </c>
    </row>
    <row r="3932" spans="1:22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42433.338749999995</v>
      </c>
      <c r="T3932" s="11">
        <f t="shared" si="493"/>
        <v>42461.25</v>
      </c>
      <c r="U3932">
        <f t="shared" si="494"/>
        <v>4</v>
      </c>
      <c r="V3932">
        <f t="shared" si="495"/>
        <v>4</v>
      </c>
    </row>
    <row r="3933" spans="1:22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1">
        <f t="shared" si="492"/>
        <v>42228.151701388888</v>
      </c>
      <c r="T3933" s="11">
        <f t="shared" si="493"/>
        <v>42253.151701388888</v>
      </c>
      <c r="U3933">
        <f t="shared" si="494"/>
        <v>4</v>
      </c>
      <c r="V3933">
        <f t="shared" si="495"/>
        <v>4</v>
      </c>
    </row>
    <row r="3934" spans="1:22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0.01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42415.168564814812</v>
      </c>
      <c r="T3934" s="11">
        <f t="shared" si="493"/>
        <v>42445.126898148148</v>
      </c>
      <c r="U3934">
        <f t="shared" si="494"/>
        <v>4</v>
      </c>
      <c r="V3934">
        <f t="shared" si="495"/>
        <v>4</v>
      </c>
    </row>
    <row r="3935" spans="1:22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15.74</v>
      </c>
      <c r="P3935">
        <f t="shared" si="489"/>
        <v>91.83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42538.968310185184</v>
      </c>
      <c r="T3935" s="11">
        <f t="shared" si="493"/>
        <v>42568.029861111107</v>
      </c>
      <c r="U3935">
        <f t="shared" si="494"/>
        <v>4</v>
      </c>
      <c r="V3935">
        <f t="shared" si="495"/>
        <v>4</v>
      </c>
    </row>
    <row r="3936" spans="1:22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45.83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42233.671747685185</v>
      </c>
      <c r="T3936" s="11">
        <f t="shared" si="493"/>
        <v>42278.541666666672</v>
      </c>
      <c r="U3936">
        <f t="shared" si="494"/>
        <v>6</v>
      </c>
      <c r="V3936">
        <f t="shared" si="495"/>
        <v>6</v>
      </c>
    </row>
    <row r="3937" spans="1:22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43.83</v>
      </c>
      <c r="P3937">
        <f t="shared" si="489"/>
        <v>57.17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42221.656782407408</v>
      </c>
      <c r="T3937" s="11">
        <f t="shared" si="493"/>
        <v>42281.656782407408</v>
      </c>
      <c r="U3937">
        <f t="shared" si="494"/>
        <v>9</v>
      </c>
      <c r="V3937">
        <f t="shared" si="495"/>
        <v>9</v>
      </c>
    </row>
    <row r="3938" spans="1:22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42675.262962962966</v>
      </c>
      <c r="T3938" s="11">
        <f t="shared" si="493"/>
        <v>42705.304629629631</v>
      </c>
      <c r="U3938">
        <f t="shared" si="494"/>
        <v>4</v>
      </c>
      <c r="V3938">
        <f t="shared" si="495"/>
        <v>4</v>
      </c>
    </row>
    <row r="3939" spans="1:22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86.14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42534.631481481483</v>
      </c>
      <c r="T3939" s="11">
        <f t="shared" si="493"/>
        <v>42562.631481481483</v>
      </c>
      <c r="U3939">
        <f t="shared" si="494"/>
        <v>4</v>
      </c>
      <c r="V3939">
        <f t="shared" si="495"/>
        <v>4</v>
      </c>
    </row>
    <row r="3940" spans="1:22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12.2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42151.905717592592</v>
      </c>
      <c r="T3940" s="11">
        <f t="shared" si="493"/>
        <v>42182.905717592592</v>
      </c>
      <c r="U3940">
        <f t="shared" si="494"/>
        <v>4</v>
      </c>
      <c r="V3940">
        <f t="shared" si="495"/>
        <v>4</v>
      </c>
    </row>
    <row r="3941" spans="1:22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0.1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41915.400219907409</v>
      </c>
      <c r="T3941" s="11">
        <f t="shared" si="493"/>
        <v>41919.1875</v>
      </c>
      <c r="U3941">
        <f t="shared" si="494"/>
        <v>1</v>
      </c>
      <c r="V3941">
        <f t="shared" si="495"/>
        <v>1</v>
      </c>
    </row>
    <row r="3942" spans="1:22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0.22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41961.492488425924</v>
      </c>
      <c r="T3942" s="11">
        <f t="shared" si="493"/>
        <v>42006.492488425924</v>
      </c>
      <c r="U3942">
        <f t="shared" si="494"/>
        <v>6</v>
      </c>
      <c r="V3942">
        <f t="shared" si="495"/>
        <v>6</v>
      </c>
    </row>
    <row r="3943" spans="1:22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0.91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41940.587233796294</v>
      </c>
      <c r="T3943" s="11">
        <f t="shared" si="493"/>
        <v>41968.041666666672</v>
      </c>
      <c r="U3943">
        <f t="shared" si="494"/>
        <v>4</v>
      </c>
      <c r="V3943">
        <f t="shared" si="495"/>
        <v>4</v>
      </c>
    </row>
    <row r="3944" spans="1:22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42111.904097222221</v>
      </c>
      <c r="T3944" s="11">
        <f t="shared" si="493"/>
        <v>42171.904097222221</v>
      </c>
      <c r="U3944">
        <f t="shared" si="494"/>
        <v>9</v>
      </c>
      <c r="V3944">
        <f t="shared" si="495"/>
        <v>9</v>
      </c>
    </row>
    <row r="3945" spans="1:22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35.64</v>
      </c>
      <c r="P3945">
        <f t="shared" si="489"/>
        <v>137.08000000000001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42279.778564814813</v>
      </c>
      <c r="T3945" s="11">
        <f t="shared" si="493"/>
        <v>42310.701388888891</v>
      </c>
      <c r="U3945">
        <f t="shared" si="494"/>
        <v>4</v>
      </c>
      <c r="V3945">
        <f t="shared" si="495"/>
        <v>4</v>
      </c>
    </row>
    <row r="3946" spans="1:22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42213.662905092591</v>
      </c>
      <c r="T3946" s="11">
        <f t="shared" si="493"/>
        <v>42243.662905092591</v>
      </c>
      <c r="U3946">
        <f t="shared" si="494"/>
        <v>4</v>
      </c>
      <c r="V3946">
        <f t="shared" si="495"/>
        <v>4</v>
      </c>
    </row>
    <row r="3947" spans="1:22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0.25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42109.801712962959</v>
      </c>
      <c r="T3947" s="11">
        <f t="shared" si="493"/>
        <v>42139.801712962959</v>
      </c>
      <c r="U3947">
        <f t="shared" si="494"/>
        <v>4</v>
      </c>
      <c r="V3947">
        <f t="shared" si="495"/>
        <v>4</v>
      </c>
    </row>
    <row r="3948" spans="1:22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3.25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42031.833587962959</v>
      </c>
      <c r="T3948" s="11">
        <f t="shared" si="493"/>
        <v>42063.333333333328</v>
      </c>
      <c r="U3948">
        <f t="shared" si="494"/>
        <v>4</v>
      </c>
      <c r="V3948">
        <f t="shared" si="495"/>
        <v>4</v>
      </c>
    </row>
    <row r="3949" spans="1:22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3.37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42615.142870370371</v>
      </c>
      <c r="T3949" s="11">
        <f t="shared" si="493"/>
        <v>42645.142870370371</v>
      </c>
      <c r="U3949">
        <f t="shared" si="494"/>
        <v>4</v>
      </c>
      <c r="V3949">
        <f t="shared" si="495"/>
        <v>4</v>
      </c>
    </row>
    <row r="3950" spans="1:22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41829.325497685189</v>
      </c>
      <c r="T3950" s="11">
        <f t="shared" si="493"/>
        <v>41889.325497685189</v>
      </c>
      <c r="U3950">
        <f t="shared" si="494"/>
        <v>9</v>
      </c>
      <c r="V3950">
        <f t="shared" si="495"/>
        <v>9</v>
      </c>
    </row>
    <row r="3951" spans="1:22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15.77</v>
      </c>
      <c r="P3951">
        <f t="shared" si="489"/>
        <v>49.28</v>
      </c>
      <c r="Q3951" t="str">
        <f t="shared" si="490"/>
        <v>theater</v>
      </c>
      <c r="R3951" t="str">
        <f t="shared" si="491"/>
        <v>plays</v>
      </c>
      <c r="S3951" s="11">
        <f t="shared" si="492"/>
        <v>42016.120613425926</v>
      </c>
      <c r="T3951" s="11">
        <f t="shared" si="493"/>
        <v>42046.120613425926</v>
      </c>
      <c r="U3951">
        <f t="shared" si="494"/>
        <v>4</v>
      </c>
      <c r="V3951">
        <f t="shared" si="495"/>
        <v>4</v>
      </c>
    </row>
    <row r="3952" spans="1:22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0.63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42439.702314814815</v>
      </c>
      <c r="T3952" s="11">
        <f t="shared" si="493"/>
        <v>42468.774305555555</v>
      </c>
      <c r="U3952">
        <f t="shared" si="494"/>
        <v>4</v>
      </c>
      <c r="V3952">
        <f t="shared" si="495"/>
        <v>4</v>
      </c>
    </row>
    <row r="3953" spans="1:22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0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42433.825717592597</v>
      </c>
      <c r="T3953" s="11">
        <f t="shared" si="493"/>
        <v>42493.784050925926</v>
      </c>
      <c r="U3953">
        <f t="shared" si="494"/>
        <v>9</v>
      </c>
      <c r="V3953">
        <f t="shared" si="495"/>
        <v>9</v>
      </c>
    </row>
    <row r="3954" spans="1:22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0.1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42243.790393518517</v>
      </c>
      <c r="T3954" s="11">
        <f t="shared" si="493"/>
        <v>42303.790393518517</v>
      </c>
      <c r="U3954">
        <f t="shared" si="494"/>
        <v>9</v>
      </c>
      <c r="V3954">
        <f t="shared" si="495"/>
        <v>9</v>
      </c>
    </row>
    <row r="3955" spans="1:22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1">
        <f t="shared" si="492"/>
        <v>42550.048449074078</v>
      </c>
      <c r="T3955" s="11">
        <f t="shared" si="493"/>
        <v>42580.978472222225</v>
      </c>
      <c r="U3955">
        <f t="shared" si="494"/>
        <v>4</v>
      </c>
      <c r="V3955">
        <f t="shared" si="495"/>
        <v>4</v>
      </c>
    </row>
    <row r="3956" spans="1:22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41774.651203703703</v>
      </c>
      <c r="T3956" s="11">
        <f t="shared" si="493"/>
        <v>41834.651203703703</v>
      </c>
      <c r="U3956">
        <f t="shared" si="494"/>
        <v>9</v>
      </c>
      <c r="V3956">
        <f t="shared" si="495"/>
        <v>9</v>
      </c>
    </row>
    <row r="3957" spans="1:22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24.29</v>
      </c>
      <c r="P3957">
        <f t="shared" si="489"/>
        <v>53.13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42306.848854166667</v>
      </c>
      <c r="T3957" s="11">
        <f t="shared" si="493"/>
        <v>42336.890520833331</v>
      </c>
      <c r="U3957">
        <f t="shared" si="494"/>
        <v>4</v>
      </c>
      <c r="V3957">
        <f t="shared" si="495"/>
        <v>4</v>
      </c>
    </row>
    <row r="3958" spans="1:22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42457.932025462964</v>
      </c>
      <c r="T3958" s="11">
        <f t="shared" si="493"/>
        <v>42485.013888888891</v>
      </c>
      <c r="U3958">
        <f t="shared" si="494"/>
        <v>4</v>
      </c>
      <c r="V3958">
        <f t="shared" si="495"/>
        <v>4</v>
      </c>
    </row>
    <row r="3959" spans="1:22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0.03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42513.976319444446</v>
      </c>
      <c r="T3959" s="11">
        <f t="shared" si="493"/>
        <v>42559.976319444446</v>
      </c>
      <c r="U3959">
        <f t="shared" si="494"/>
        <v>7</v>
      </c>
      <c r="V3959">
        <f t="shared" si="495"/>
        <v>7</v>
      </c>
    </row>
    <row r="3960" spans="1:22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32.049999999999997</v>
      </c>
      <c r="P3960">
        <f t="shared" si="489"/>
        <v>40.06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41816.950370370367</v>
      </c>
      <c r="T3960" s="11">
        <f t="shared" si="493"/>
        <v>41853.583333333336</v>
      </c>
      <c r="U3960">
        <f t="shared" si="494"/>
        <v>5</v>
      </c>
      <c r="V3960">
        <f t="shared" si="495"/>
        <v>5</v>
      </c>
    </row>
    <row r="3961" spans="1:22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24.33</v>
      </c>
      <c r="P3961">
        <f t="shared" si="489"/>
        <v>24.33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41880.788842592592</v>
      </c>
      <c r="T3961" s="11">
        <f t="shared" si="493"/>
        <v>41910.788842592592</v>
      </c>
      <c r="U3961">
        <f t="shared" si="494"/>
        <v>4</v>
      </c>
      <c r="V3961">
        <f t="shared" si="495"/>
        <v>4</v>
      </c>
    </row>
    <row r="3962" spans="1:22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1.5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42342.845555555556</v>
      </c>
      <c r="T3962" s="11">
        <f t="shared" si="493"/>
        <v>42372.845555555556</v>
      </c>
      <c r="U3962">
        <f t="shared" si="494"/>
        <v>4</v>
      </c>
      <c r="V3962">
        <f t="shared" si="495"/>
        <v>4</v>
      </c>
    </row>
    <row r="3963" spans="1:22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0.42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41745.891319444447</v>
      </c>
      <c r="T3963" s="11">
        <f t="shared" si="493"/>
        <v>41767.891319444447</v>
      </c>
      <c r="U3963">
        <f t="shared" si="494"/>
        <v>3</v>
      </c>
      <c r="V3963">
        <f t="shared" si="495"/>
        <v>3</v>
      </c>
    </row>
    <row r="3964" spans="1:22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3.21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42311.621458333335</v>
      </c>
      <c r="T3964" s="11">
        <f t="shared" si="493"/>
        <v>42336.621458333335</v>
      </c>
      <c r="U3964">
        <f t="shared" si="494"/>
        <v>4</v>
      </c>
      <c r="V3964">
        <f t="shared" si="495"/>
        <v>4</v>
      </c>
    </row>
    <row r="3965" spans="1:22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1">
        <f t="shared" si="492"/>
        <v>42296.154131944444</v>
      </c>
      <c r="T3965" s="11">
        <f t="shared" si="493"/>
        <v>42326.195798611108</v>
      </c>
      <c r="U3965">
        <f t="shared" si="494"/>
        <v>4</v>
      </c>
      <c r="V3965">
        <f t="shared" si="495"/>
        <v>4</v>
      </c>
    </row>
    <row r="3966" spans="1:22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6.3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42053.722060185188</v>
      </c>
      <c r="T3966" s="11">
        <f t="shared" si="493"/>
        <v>42113.680393518516</v>
      </c>
      <c r="U3966">
        <f t="shared" si="494"/>
        <v>9</v>
      </c>
      <c r="V3966">
        <f t="shared" si="495"/>
        <v>9</v>
      </c>
    </row>
    <row r="3967" spans="1:22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14.25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42414.235879629632</v>
      </c>
      <c r="T3967" s="11">
        <f t="shared" si="493"/>
        <v>42474.194212962961</v>
      </c>
      <c r="U3967">
        <f t="shared" si="494"/>
        <v>9</v>
      </c>
      <c r="V3967">
        <f t="shared" si="495"/>
        <v>9</v>
      </c>
    </row>
    <row r="3968" spans="1:22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0.6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41801.711550925924</v>
      </c>
      <c r="T3968" s="11">
        <f t="shared" si="493"/>
        <v>41844.124305555553</v>
      </c>
      <c r="U3968">
        <f t="shared" si="494"/>
        <v>6</v>
      </c>
      <c r="V3968">
        <f t="shared" si="495"/>
        <v>6</v>
      </c>
    </row>
    <row r="3969" spans="1:22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24.12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42770.290590277778</v>
      </c>
      <c r="T3969" s="11">
        <f t="shared" si="493"/>
        <v>42800.290590277778</v>
      </c>
      <c r="U3969">
        <f t="shared" si="494"/>
        <v>4</v>
      </c>
      <c r="V3969">
        <f t="shared" si="495"/>
        <v>4</v>
      </c>
    </row>
    <row r="3970" spans="1:22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10.54</v>
      </c>
      <c r="P3970">
        <f t="shared" si="489"/>
        <v>47.91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42452.815659722226</v>
      </c>
      <c r="T3970" s="11">
        <f t="shared" si="493"/>
        <v>42512.815659722226</v>
      </c>
      <c r="U3970">
        <f t="shared" si="494"/>
        <v>9</v>
      </c>
      <c r="V3970">
        <f t="shared" si="495"/>
        <v>9</v>
      </c>
    </row>
    <row r="3971" spans="1:22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>ROUND(SUM((E3971/D3971)*100),2)</f>
        <v>7.47</v>
      </c>
      <c r="P3971">
        <f t="shared" ref="P3971:P4034" si="497">ROUND(AVERAGE(E3971/L3971),2)</f>
        <v>35.17</v>
      </c>
      <c r="Q3971" t="str">
        <f t="shared" ref="Q3971:Q4034" si="498">LEFT(N3971,SEARCH("/",N3971)-1)</f>
        <v>theater</v>
      </c>
      <c r="R3971" t="str">
        <f t="shared" ref="R3971:R4034" si="499">RIGHT(N3971,LEN(N3971)-SEARCH("/",N3971))</f>
        <v>plays</v>
      </c>
      <c r="S3971" s="11">
        <f t="shared" ref="S3971:S4034" si="500">(J3971/86400)+DATE(1970,1,1)</f>
        <v>42601.854699074072</v>
      </c>
      <c r="T3971" s="11">
        <f t="shared" ref="T3971:T4034" si="501">(I3971/86400)+DATE(1970,1,1)</f>
        <v>42611.163194444445</v>
      </c>
      <c r="U3971">
        <f t="shared" ref="U3971:U4034" si="502">ROUND(((T3971-S3971)/7),0)</f>
        <v>1</v>
      </c>
      <c r="V3971">
        <f t="shared" ref="V3971:V4034" si="503">U3971</f>
        <v>1</v>
      </c>
    </row>
    <row r="3972" spans="1:22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7.0000000000000007E-2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42447.863553240742</v>
      </c>
      <c r="T3972" s="11">
        <f t="shared" si="501"/>
        <v>42477.863553240742</v>
      </c>
      <c r="U3972">
        <f t="shared" si="502"/>
        <v>4</v>
      </c>
      <c r="V3972">
        <f t="shared" si="503"/>
        <v>4</v>
      </c>
    </row>
    <row r="3973" spans="1:22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0.97</v>
      </c>
      <c r="P3973">
        <f t="shared" si="497"/>
        <v>22.67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41811.536180555559</v>
      </c>
      <c r="T3973" s="11">
        <f t="shared" si="501"/>
        <v>41841.536180555559</v>
      </c>
      <c r="U3973">
        <f t="shared" si="502"/>
        <v>4</v>
      </c>
      <c r="V3973">
        <f t="shared" si="503"/>
        <v>4</v>
      </c>
    </row>
    <row r="3974" spans="1:22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21.1</v>
      </c>
      <c r="P3974">
        <f t="shared" si="497"/>
        <v>26.38</v>
      </c>
      <c r="Q3974" t="str">
        <f t="shared" si="498"/>
        <v>theater</v>
      </c>
      <c r="R3974" t="str">
        <f t="shared" si="499"/>
        <v>plays</v>
      </c>
      <c r="S3974" s="11">
        <f t="shared" si="500"/>
        <v>41981.067523148144</v>
      </c>
      <c r="T3974" s="11">
        <f t="shared" si="501"/>
        <v>42041.067523148144</v>
      </c>
      <c r="U3974">
        <f t="shared" si="502"/>
        <v>9</v>
      </c>
      <c r="V3974">
        <f t="shared" si="503"/>
        <v>9</v>
      </c>
    </row>
    <row r="3975" spans="1:22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78.099999999999994</v>
      </c>
      <c r="P3975">
        <f t="shared" si="497"/>
        <v>105.54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42469.68414351852</v>
      </c>
      <c r="T3975" s="11">
        <f t="shared" si="501"/>
        <v>42499.166666666672</v>
      </c>
      <c r="U3975">
        <f t="shared" si="502"/>
        <v>4</v>
      </c>
      <c r="V3975">
        <f t="shared" si="503"/>
        <v>4</v>
      </c>
    </row>
    <row r="3976" spans="1:22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29.09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42493.546851851846</v>
      </c>
      <c r="T3976" s="11">
        <f t="shared" si="501"/>
        <v>42523.546851851846</v>
      </c>
      <c r="U3976">
        <f t="shared" si="502"/>
        <v>4</v>
      </c>
      <c r="V3976">
        <f t="shared" si="503"/>
        <v>4</v>
      </c>
    </row>
    <row r="3977" spans="1:22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42534.866875</v>
      </c>
      <c r="T3977" s="11">
        <f t="shared" si="501"/>
        <v>42564.866875</v>
      </c>
      <c r="U3977">
        <f t="shared" si="502"/>
        <v>4</v>
      </c>
      <c r="V3977">
        <f t="shared" si="503"/>
        <v>4</v>
      </c>
    </row>
    <row r="3978" spans="1:22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47.69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41830.858344907407</v>
      </c>
      <c r="T3978" s="11">
        <f t="shared" si="501"/>
        <v>41852.291666666664</v>
      </c>
      <c r="U3978">
        <f t="shared" si="502"/>
        <v>3</v>
      </c>
      <c r="V3978">
        <f t="shared" si="503"/>
        <v>3</v>
      </c>
    </row>
    <row r="3979" spans="1:22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1.45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42543.788564814815</v>
      </c>
      <c r="T3979" s="11">
        <f t="shared" si="501"/>
        <v>42573.788564814815</v>
      </c>
      <c r="U3979">
        <f t="shared" si="502"/>
        <v>4</v>
      </c>
      <c r="V3979">
        <f t="shared" si="503"/>
        <v>4</v>
      </c>
    </row>
    <row r="3980" spans="1:22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10.7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41975.642974537041</v>
      </c>
      <c r="T3980" s="11">
        <f t="shared" si="501"/>
        <v>42035.642974537041</v>
      </c>
      <c r="U3980">
        <f t="shared" si="502"/>
        <v>9</v>
      </c>
      <c r="V3980">
        <f t="shared" si="503"/>
        <v>9</v>
      </c>
    </row>
    <row r="3981" spans="1:22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1.83</v>
      </c>
      <c r="P3981">
        <f t="shared" si="497"/>
        <v>18.329999999999998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42069.903437500005</v>
      </c>
      <c r="T3981" s="11">
        <f t="shared" si="501"/>
        <v>42092.833333333328</v>
      </c>
      <c r="U3981">
        <f t="shared" si="502"/>
        <v>3</v>
      </c>
      <c r="V3981">
        <f t="shared" si="503"/>
        <v>3</v>
      </c>
    </row>
    <row r="3982" spans="1:22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64.290000000000006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41795.598923611113</v>
      </c>
      <c r="T3982" s="11">
        <f t="shared" si="501"/>
        <v>41825.598923611113</v>
      </c>
      <c r="U3982">
        <f t="shared" si="502"/>
        <v>4</v>
      </c>
      <c r="V3982">
        <f t="shared" si="503"/>
        <v>4</v>
      </c>
    </row>
    <row r="3983" spans="1:22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4.08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42508.179965277777</v>
      </c>
      <c r="T3983" s="11">
        <f t="shared" si="501"/>
        <v>42568.179965277777</v>
      </c>
      <c r="U3983">
        <f t="shared" si="502"/>
        <v>9</v>
      </c>
      <c r="V3983">
        <f t="shared" si="503"/>
        <v>9</v>
      </c>
    </row>
    <row r="3984" spans="1:22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42132.809953703705</v>
      </c>
      <c r="T3984" s="11">
        <f t="shared" si="501"/>
        <v>42192.809953703705</v>
      </c>
      <c r="U3984">
        <f t="shared" si="502"/>
        <v>9</v>
      </c>
      <c r="V3984">
        <f t="shared" si="503"/>
        <v>9</v>
      </c>
    </row>
    <row r="3985" spans="1:22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34.799999999999997</v>
      </c>
      <c r="P3985">
        <f t="shared" si="497"/>
        <v>84.28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41747.86986111111</v>
      </c>
      <c r="T3985" s="11">
        <f t="shared" si="501"/>
        <v>41779.290972222225</v>
      </c>
      <c r="U3985">
        <f t="shared" si="502"/>
        <v>4</v>
      </c>
      <c r="V3985">
        <f t="shared" si="503"/>
        <v>4</v>
      </c>
    </row>
    <row r="3986" spans="1:22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6.33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41920.963472222225</v>
      </c>
      <c r="T3986" s="11">
        <f t="shared" si="501"/>
        <v>41951</v>
      </c>
      <c r="U3986">
        <f t="shared" si="502"/>
        <v>4</v>
      </c>
      <c r="V3986">
        <f t="shared" si="503"/>
        <v>4</v>
      </c>
    </row>
    <row r="3987" spans="1:22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32.049999999999997</v>
      </c>
      <c r="P3987">
        <f t="shared" si="497"/>
        <v>33.74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42399.707407407404</v>
      </c>
      <c r="T3987" s="11">
        <f t="shared" si="501"/>
        <v>42420.878472222219</v>
      </c>
      <c r="U3987">
        <f t="shared" si="502"/>
        <v>3</v>
      </c>
      <c r="V3987">
        <f t="shared" si="503"/>
        <v>3</v>
      </c>
    </row>
    <row r="3988" spans="1:22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9.76</v>
      </c>
      <c r="P3988">
        <f t="shared" si="497"/>
        <v>37.54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42467.548541666663</v>
      </c>
      <c r="T3988" s="11">
        <f t="shared" si="501"/>
        <v>42496.544444444444</v>
      </c>
      <c r="U3988">
        <f t="shared" si="502"/>
        <v>4</v>
      </c>
      <c r="V3988">
        <f t="shared" si="503"/>
        <v>4</v>
      </c>
    </row>
    <row r="3989" spans="1:22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37.75</v>
      </c>
      <c r="P3989">
        <f t="shared" si="497"/>
        <v>11.62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41765.92465277778</v>
      </c>
      <c r="T3989" s="11">
        <f t="shared" si="501"/>
        <v>41775.92465277778</v>
      </c>
      <c r="U3989">
        <f t="shared" si="502"/>
        <v>1</v>
      </c>
      <c r="V3989">
        <f t="shared" si="503"/>
        <v>1</v>
      </c>
    </row>
    <row r="3990" spans="1:22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2.13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42230.08116898148</v>
      </c>
      <c r="T3990" s="11">
        <f t="shared" si="501"/>
        <v>42245.08116898148</v>
      </c>
      <c r="U3990">
        <f t="shared" si="502"/>
        <v>2</v>
      </c>
      <c r="V3990">
        <f t="shared" si="503"/>
        <v>2</v>
      </c>
    </row>
    <row r="3991" spans="1:22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42286.749780092592</v>
      </c>
      <c r="T3991" s="11">
        <f t="shared" si="501"/>
        <v>42316.791446759264</v>
      </c>
      <c r="U3991">
        <f t="shared" si="502"/>
        <v>4</v>
      </c>
      <c r="V3991">
        <f t="shared" si="503"/>
        <v>4</v>
      </c>
    </row>
    <row r="3992" spans="1:22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4.18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42401.672372685185</v>
      </c>
      <c r="T3992" s="11">
        <f t="shared" si="501"/>
        <v>42431.672372685185</v>
      </c>
      <c r="U3992">
        <f t="shared" si="502"/>
        <v>4</v>
      </c>
      <c r="V3992">
        <f t="shared" si="503"/>
        <v>4</v>
      </c>
    </row>
    <row r="3993" spans="1:22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42125.644467592589</v>
      </c>
      <c r="T3993" s="11">
        <f t="shared" si="501"/>
        <v>42155.644467592589</v>
      </c>
      <c r="U3993">
        <f t="shared" si="502"/>
        <v>4</v>
      </c>
      <c r="V3993">
        <f t="shared" si="503"/>
        <v>4</v>
      </c>
    </row>
    <row r="3994" spans="1:22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5.41</v>
      </c>
      <c r="P3994">
        <f t="shared" si="497"/>
        <v>60.11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42289.94049768518</v>
      </c>
      <c r="T3994" s="11">
        <f t="shared" si="501"/>
        <v>42349.982164351852</v>
      </c>
      <c r="U3994">
        <f t="shared" si="502"/>
        <v>9</v>
      </c>
      <c r="V3994">
        <f t="shared" si="503"/>
        <v>9</v>
      </c>
    </row>
    <row r="3995" spans="1:22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0.01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42107.864722222221</v>
      </c>
      <c r="T3995" s="11">
        <f t="shared" si="501"/>
        <v>42137.864722222221</v>
      </c>
      <c r="U3995">
        <f t="shared" si="502"/>
        <v>4</v>
      </c>
      <c r="V3995">
        <f t="shared" si="503"/>
        <v>4</v>
      </c>
    </row>
    <row r="3996" spans="1:22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0.25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41809.389930555553</v>
      </c>
      <c r="T3996" s="11">
        <f t="shared" si="501"/>
        <v>41839.389930555553</v>
      </c>
      <c r="U3996">
        <f t="shared" si="502"/>
        <v>4</v>
      </c>
      <c r="V3996">
        <f t="shared" si="503"/>
        <v>4</v>
      </c>
    </row>
    <row r="3997" spans="1:22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42019.683761574073</v>
      </c>
      <c r="T3997" s="11">
        <f t="shared" si="501"/>
        <v>42049.477083333331</v>
      </c>
      <c r="U3997">
        <f t="shared" si="502"/>
        <v>4</v>
      </c>
      <c r="V3997">
        <f t="shared" si="503"/>
        <v>4</v>
      </c>
    </row>
    <row r="3998" spans="1:22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16.57</v>
      </c>
      <c r="P3998">
        <f t="shared" si="497"/>
        <v>29.24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41950.266944444447</v>
      </c>
      <c r="T3998" s="11">
        <f t="shared" si="501"/>
        <v>41963.669444444444</v>
      </c>
      <c r="U3998">
        <f t="shared" si="502"/>
        <v>2</v>
      </c>
      <c r="V3998">
        <f t="shared" si="503"/>
        <v>2</v>
      </c>
    </row>
    <row r="3999" spans="1:22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42069.391446759255</v>
      </c>
      <c r="T3999" s="11">
        <f t="shared" si="501"/>
        <v>42099.349780092598</v>
      </c>
      <c r="U3999">
        <f t="shared" si="502"/>
        <v>4</v>
      </c>
      <c r="V3999">
        <f t="shared" si="503"/>
        <v>4</v>
      </c>
    </row>
    <row r="4000" spans="1:22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57.2</v>
      </c>
      <c r="P4000">
        <f t="shared" si="497"/>
        <v>59.58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42061.963263888887</v>
      </c>
      <c r="T4000" s="11">
        <f t="shared" si="501"/>
        <v>42091.921597222223</v>
      </c>
      <c r="U4000">
        <f t="shared" si="502"/>
        <v>4</v>
      </c>
      <c r="V4000">
        <f t="shared" si="503"/>
        <v>4</v>
      </c>
    </row>
    <row r="4001" spans="1:22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16.510000000000002</v>
      </c>
      <c r="P4001">
        <f t="shared" si="497"/>
        <v>82.57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41842.828680555554</v>
      </c>
      <c r="T4001" s="11">
        <f t="shared" si="501"/>
        <v>41882.827650462961</v>
      </c>
      <c r="U4001">
        <f t="shared" si="502"/>
        <v>6</v>
      </c>
      <c r="V4001">
        <f t="shared" si="503"/>
        <v>6</v>
      </c>
    </row>
    <row r="4002" spans="1:22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0.13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42437.64534722222</v>
      </c>
      <c r="T4002" s="11">
        <f t="shared" si="501"/>
        <v>42497.603680555556</v>
      </c>
      <c r="U4002">
        <f t="shared" si="502"/>
        <v>9</v>
      </c>
      <c r="V4002">
        <f t="shared" si="503"/>
        <v>9</v>
      </c>
    </row>
    <row r="4003" spans="1:22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37.75</v>
      </c>
      <c r="P4003">
        <f t="shared" si="497"/>
        <v>32.36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42775.964212962965</v>
      </c>
      <c r="T4003" s="11">
        <f t="shared" si="501"/>
        <v>42795.791666666672</v>
      </c>
      <c r="U4003">
        <f t="shared" si="502"/>
        <v>3</v>
      </c>
      <c r="V4003">
        <f t="shared" si="503"/>
        <v>3</v>
      </c>
    </row>
    <row r="4004" spans="1:22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1.84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41879.043530092589</v>
      </c>
      <c r="T4004" s="11">
        <f t="shared" si="501"/>
        <v>41909.043530092589</v>
      </c>
      <c r="U4004">
        <f t="shared" si="502"/>
        <v>4</v>
      </c>
      <c r="V4004">
        <f t="shared" si="503"/>
        <v>4</v>
      </c>
    </row>
    <row r="4005" spans="1:22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10.050000000000001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42020.587349537032</v>
      </c>
      <c r="T4005" s="11">
        <f t="shared" si="501"/>
        <v>42050.587349537032</v>
      </c>
      <c r="U4005">
        <f t="shared" si="502"/>
        <v>4</v>
      </c>
      <c r="V4005">
        <f t="shared" si="503"/>
        <v>4</v>
      </c>
    </row>
    <row r="4006" spans="1:22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0.2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41890.16269675926</v>
      </c>
      <c r="T4006" s="11">
        <f t="shared" si="501"/>
        <v>41920.16269675926</v>
      </c>
      <c r="U4006">
        <f t="shared" si="502"/>
        <v>4</v>
      </c>
      <c r="V4006">
        <f t="shared" si="503"/>
        <v>4</v>
      </c>
    </row>
    <row r="4007" spans="1:22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1.33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41872.807696759257</v>
      </c>
      <c r="T4007" s="11">
        <f t="shared" si="501"/>
        <v>41932.807696759257</v>
      </c>
      <c r="U4007">
        <f t="shared" si="502"/>
        <v>9</v>
      </c>
      <c r="V4007">
        <f t="shared" si="503"/>
        <v>9</v>
      </c>
    </row>
    <row r="4008" spans="1:22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0.01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42391.772997685184</v>
      </c>
      <c r="T4008" s="11">
        <f t="shared" si="501"/>
        <v>42416.772997685184</v>
      </c>
      <c r="U4008">
        <f t="shared" si="502"/>
        <v>4</v>
      </c>
      <c r="V4008">
        <f t="shared" si="503"/>
        <v>4</v>
      </c>
    </row>
    <row r="4009" spans="1:22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0.25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41848.772928240738</v>
      </c>
      <c r="T4009" s="11">
        <f t="shared" si="501"/>
        <v>41877.686111111107</v>
      </c>
      <c r="U4009">
        <f t="shared" si="502"/>
        <v>4</v>
      </c>
      <c r="V4009">
        <f t="shared" si="503"/>
        <v>4</v>
      </c>
    </row>
    <row r="4010" spans="1:22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42177.964201388888</v>
      </c>
      <c r="T4010" s="11">
        <f t="shared" si="501"/>
        <v>42207.964201388888</v>
      </c>
      <c r="U4010">
        <f t="shared" si="502"/>
        <v>4</v>
      </c>
      <c r="V4010">
        <f t="shared" si="503"/>
        <v>4</v>
      </c>
    </row>
    <row r="4011" spans="1:22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3.89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41851.700925925928</v>
      </c>
      <c r="T4011" s="11">
        <f t="shared" si="501"/>
        <v>41891.700925925928</v>
      </c>
      <c r="U4011">
        <f t="shared" si="502"/>
        <v>6</v>
      </c>
      <c r="V4011">
        <f t="shared" si="503"/>
        <v>6</v>
      </c>
    </row>
    <row r="4012" spans="1:22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24.19</v>
      </c>
      <c r="P4012">
        <f t="shared" si="497"/>
        <v>45.84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41921.770439814813</v>
      </c>
      <c r="T4012" s="11">
        <f t="shared" si="501"/>
        <v>41938.770439814813</v>
      </c>
      <c r="U4012">
        <f t="shared" si="502"/>
        <v>2</v>
      </c>
      <c r="V4012">
        <f t="shared" si="503"/>
        <v>2</v>
      </c>
    </row>
    <row r="4013" spans="1:22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7.6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42002.54488425926</v>
      </c>
      <c r="T4013" s="11">
        <f t="shared" si="501"/>
        <v>42032.54488425926</v>
      </c>
      <c r="U4013">
        <f t="shared" si="502"/>
        <v>4</v>
      </c>
      <c r="V4013">
        <f t="shared" si="503"/>
        <v>4</v>
      </c>
    </row>
    <row r="4014" spans="1:22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42096.544548611113</v>
      </c>
      <c r="T4014" s="11">
        <f t="shared" si="501"/>
        <v>42126.544548611113</v>
      </c>
      <c r="U4014">
        <f t="shared" si="502"/>
        <v>4</v>
      </c>
      <c r="V4014">
        <f t="shared" si="503"/>
        <v>4</v>
      </c>
    </row>
    <row r="4015" spans="1:22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1.3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42021.301192129627</v>
      </c>
      <c r="T4015" s="11">
        <f t="shared" si="501"/>
        <v>42051.301192129627</v>
      </c>
      <c r="U4015">
        <f t="shared" si="502"/>
        <v>4</v>
      </c>
      <c r="V4015">
        <f t="shared" si="503"/>
        <v>4</v>
      </c>
    </row>
    <row r="4016" spans="1:22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1">
        <f t="shared" si="500"/>
        <v>42419.246168981481</v>
      </c>
      <c r="T4016" s="11">
        <f t="shared" si="501"/>
        <v>42434.246168981481</v>
      </c>
      <c r="U4016">
        <f t="shared" si="502"/>
        <v>2</v>
      </c>
      <c r="V4016">
        <f t="shared" si="503"/>
        <v>2</v>
      </c>
    </row>
    <row r="4017" spans="1:22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0.01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42174.780821759261</v>
      </c>
      <c r="T4017" s="11">
        <f t="shared" si="501"/>
        <v>42204.780821759261</v>
      </c>
      <c r="U4017">
        <f t="shared" si="502"/>
        <v>4</v>
      </c>
      <c r="V4017">
        <f t="shared" si="503"/>
        <v>4</v>
      </c>
    </row>
    <row r="4018" spans="1:22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41869.872685185182</v>
      </c>
      <c r="T4018" s="11">
        <f t="shared" si="501"/>
        <v>41899.872685185182</v>
      </c>
      <c r="U4018">
        <f t="shared" si="502"/>
        <v>4</v>
      </c>
      <c r="V4018">
        <f t="shared" si="503"/>
        <v>4</v>
      </c>
    </row>
    <row r="4019" spans="1:22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1.05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41856.672152777777</v>
      </c>
      <c r="T4019" s="11">
        <f t="shared" si="501"/>
        <v>41886.672152777777</v>
      </c>
      <c r="U4019">
        <f t="shared" si="502"/>
        <v>4</v>
      </c>
      <c r="V4019">
        <f t="shared" si="503"/>
        <v>4</v>
      </c>
    </row>
    <row r="4020" spans="1:22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8.67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42620.91097222222</v>
      </c>
      <c r="T4020" s="11">
        <f t="shared" si="501"/>
        <v>42650.91097222222</v>
      </c>
      <c r="U4020">
        <f t="shared" si="502"/>
        <v>4</v>
      </c>
      <c r="V4020">
        <f t="shared" si="503"/>
        <v>4</v>
      </c>
    </row>
    <row r="4021" spans="1:22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0.83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42417.675879629634</v>
      </c>
      <c r="T4021" s="11">
        <f t="shared" si="501"/>
        <v>42475.686111111107</v>
      </c>
      <c r="U4021">
        <f t="shared" si="502"/>
        <v>8</v>
      </c>
      <c r="V4021">
        <f t="shared" si="503"/>
        <v>8</v>
      </c>
    </row>
    <row r="4022" spans="1:22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16.670000000000002</v>
      </c>
      <c r="P4022">
        <f t="shared" si="497"/>
        <v>33.33</v>
      </c>
      <c r="Q4022" t="str">
        <f t="shared" si="498"/>
        <v>theater</v>
      </c>
      <c r="R4022" t="str">
        <f t="shared" si="499"/>
        <v>plays</v>
      </c>
      <c r="S4022" s="11">
        <f t="shared" si="500"/>
        <v>42057.190960648149</v>
      </c>
      <c r="T4022" s="11">
        <f t="shared" si="501"/>
        <v>42087.149293981478</v>
      </c>
      <c r="U4022">
        <f t="shared" si="502"/>
        <v>4</v>
      </c>
      <c r="V4022">
        <f t="shared" si="503"/>
        <v>4</v>
      </c>
    </row>
    <row r="4023" spans="1:22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0.83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41878.911550925928</v>
      </c>
      <c r="T4023" s="11">
        <f t="shared" si="501"/>
        <v>41938.911550925928</v>
      </c>
      <c r="U4023">
        <f t="shared" si="502"/>
        <v>9</v>
      </c>
      <c r="V4023">
        <f t="shared" si="503"/>
        <v>9</v>
      </c>
    </row>
    <row r="4024" spans="1:22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69.56</v>
      </c>
      <c r="P4024">
        <f t="shared" si="497"/>
        <v>63.56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41990.584108796298</v>
      </c>
      <c r="T4024" s="11">
        <f t="shared" si="501"/>
        <v>42036.120833333334</v>
      </c>
      <c r="U4024">
        <f t="shared" si="502"/>
        <v>7</v>
      </c>
      <c r="V4024">
        <f t="shared" si="503"/>
        <v>7</v>
      </c>
    </row>
    <row r="4025" spans="1:22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42408.999571759261</v>
      </c>
      <c r="T4025" s="11">
        <f t="shared" si="501"/>
        <v>42453.957905092597</v>
      </c>
      <c r="U4025">
        <f t="shared" si="502"/>
        <v>6</v>
      </c>
      <c r="V4025">
        <f t="shared" si="503"/>
        <v>6</v>
      </c>
    </row>
    <row r="4026" spans="1:22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1.25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42217.670104166667</v>
      </c>
      <c r="T4026" s="11">
        <f t="shared" si="501"/>
        <v>42247.670104166667</v>
      </c>
      <c r="U4026">
        <f t="shared" si="502"/>
        <v>4</v>
      </c>
      <c r="V4026">
        <f t="shared" si="503"/>
        <v>4</v>
      </c>
    </row>
    <row r="4027" spans="1:22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42151.237685185188</v>
      </c>
      <c r="T4027" s="11">
        <f t="shared" si="501"/>
        <v>42211.237685185188</v>
      </c>
      <c r="U4027">
        <f t="shared" si="502"/>
        <v>9</v>
      </c>
      <c r="V4027">
        <f t="shared" si="503"/>
        <v>9</v>
      </c>
    </row>
    <row r="4028" spans="1:22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42282.655543981484</v>
      </c>
      <c r="T4028" s="11">
        <f t="shared" si="501"/>
        <v>42342.697210648148</v>
      </c>
      <c r="U4028">
        <f t="shared" si="502"/>
        <v>9</v>
      </c>
      <c r="V4028">
        <f t="shared" si="503"/>
        <v>9</v>
      </c>
    </row>
    <row r="4029" spans="1:22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7.17</v>
      </c>
      <c r="P4029">
        <f t="shared" si="497"/>
        <v>30.71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42768.97084490741</v>
      </c>
      <c r="T4029" s="11">
        <f t="shared" si="501"/>
        <v>42789.041666666672</v>
      </c>
      <c r="U4029">
        <f t="shared" si="502"/>
        <v>3</v>
      </c>
      <c r="V4029">
        <f t="shared" si="503"/>
        <v>3</v>
      </c>
    </row>
    <row r="4030" spans="1:22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28.05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41765.938657407409</v>
      </c>
      <c r="T4030" s="11">
        <f t="shared" si="501"/>
        <v>41795.938657407409</v>
      </c>
      <c r="U4030">
        <f t="shared" si="502"/>
        <v>4</v>
      </c>
      <c r="V4030">
        <f t="shared" si="503"/>
        <v>4</v>
      </c>
    </row>
    <row r="4031" spans="1:22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1">
        <f t="shared" si="500"/>
        <v>42322.02511574074</v>
      </c>
      <c r="T4031" s="11">
        <f t="shared" si="501"/>
        <v>42352.02511574074</v>
      </c>
      <c r="U4031">
        <f t="shared" si="502"/>
        <v>4</v>
      </c>
      <c r="V4031">
        <f t="shared" si="503"/>
        <v>4</v>
      </c>
    </row>
    <row r="4032" spans="1:22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66.67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42374.655081018514</v>
      </c>
      <c r="T4032" s="11">
        <f t="shared" si="501"/>
        <v>42403.78402777778</v>
      </c>
      <c r="U4032">
        <f t="shared" si="502"/>
        <v>4</v>
      </c>
      <c r="V4032">
        <f t="shared" si="503"/>
        <v>4</v>
      </c>
    </row>
    <row r="4033" spans="1:22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41941.585231481484</v>
      </c>
      <c r="T4033" s="11">
        <f t="shared" si="501"/>
        <v>41991.626898148148</v>
      </c>
      <c r="U4033">
        <f t="shared" si="502"/>
        <v>7</v>
      </c>
      <c r="V4033">
        <f t="shared" si="503"/>
        <v>7</v>
      </c>
    </row>
    <row r="4034" spans="1:22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6.83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42293.809212962966</v>
      </c>
      <c r="T4034" s="11">
        <f t="shared" si="501"/>
        <v>42353.85087962963</v>
      </c>
      <c r="U4034">
        <f t="shared" si="502"/>
        <v>9</v>
      </c>
      <c r="V4034">
        <f t="shared" si="503"/>
        <v>9</v>
      </c>
    </row>
    <row r="4035" spans="1:22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>ROUND(SUM((E4035/D4035)*100),2)</f>
        <v>25.7</v>
      </c>
      <c r="P4035">
        <f t="shared" ref="P4035:P4098" si="505">ROUND(AVERAGE(E4035/L4035),2)</f>
        <v>65.34</v>
      </c>
      <c r="Q4035" t="str">
        <f t="shared" ref="Q4035:Q4098" si="506">LEFT(N4035,SEARCH("/",N4035)-1)</f>
        <v>theater</v>
      </c>
      <c r="R4035" t="str">
        <f t="shared" ref="R4035:R4098" si="507">RIGHT(N4035,LEN(N4035)-SEARCH("/",N4035))</f>
        <v>plays</v>
      </c>
      <c r="S4035" s="11">
        <f t="shared" ref="S4035:S4098" si="508">(J4035/86400)+DATE(1970,1,1)</f>
        <v>42614.268796296295</v>
      </c>
      <c r="T4035" s="11">
        <f t="shared" ref="T4035:T4098" si="509">(I4035/86400)+DATE(1970,1,1)</f>
        <v>42645.375</v>
      </c>
      <c r="U4035">
        <f t="shared" ref="U4035:U4098" si="510">ROUND(((T4035-S4035)/7),0)</f>
        <v>4</v>
      </c>
      <c r="V4035">
        <f t="shared" ref="V4035:V4098" si="511">U4035</f>
        <v>4</v>
      </c>
    </row>
    <row r="4036" spans="1:22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1.48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42067.947337962964</v>
      </c>
      <c r="T4036" s="11">
        <f t="shared" si="509"/>
        <v>42097.905671296292</v>
      </c>
      <c r="U4036">
        <f t="shared" si="510"/>
        <v>4</v>
      </c>
      <c r="V4036">
        <f t="shared" si="511"/>
        <v>4</v>
      </c>
    </row>
    <row r="4037" spans="1:22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36.85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41903.882951388892</v>
      </c>
      <c r="T4037" s="11">
        <f t="shared" si="509"/>
        <v>41933.882951388892</v>
      </c>
      <c r="U4037">
        <f t="shared" si="510"/>
        <v>4</v>
      </c>
      <c r="V4037">
        <f t="shared" si="511"/>
        <v>4</v>
      </c>
    </row>
    <row r="4038" spans="1:22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47.05</v>
      </c>
      <c r="P4038">
        <f t="shared" si="505"/>
        <v>166.06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41804.937083333338</v>
      </c>
      <c r="T4038" s="11">
        <f t="shared" si="509"/>
        <v>41821.9375</v>
      </c>
      <c r="U4038">
        <f t="shared" si="510"/>
        <v>2</v>
      </c>
      <c r="V4038">
        <f t="shared" si="511"/>
        <v>2</v>
      </c>
    </row>
    <row r="4039" spans="1:22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11.43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42497.070775462962</v>
      </c>
      <c r="T4039" s="11">
        <f t="shared" si="509"/>
        <v>42514.600694444445</v>
      </c>
      <c r="U4039">
        <f t="shared" si="510"/>
        <v>3</v>
      </c>
      <c r="V4039">
        <f t="shared" si="511"/>
        <v>3</v>
      </c>
    </row>
    <row r="4040" spans="1:22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12.04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41869.798726851848</v>
      </c>
      <c r="T4040" s="11">
        <f t="shared" si="509"/>
        <v>41929.798726851848</v>
      </c>
      <c r="U4040">
        <f t="shared" si="510"/>
        <v>9</v>
      </c>
      <c r="V4040">
        <f t="shared" si="511"/>
        <v>9</v>
      </c>
    </row>
    <row r="4041" spans="1:22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42305.670914351853</v>
      </c>
      <c r="T4041" s="11">
        <f t="shared" si="509"/>
        <v>42339.249305555553</v>
      </c>
      <c r="U4041">
        <f t="shared" si="510"/>
        <v>5</v>
      </c>
      <c r="V4041">
        <f t="shared" si="511"/>
        <v>5</v>
      </c>
    </row>
    <row r="4042" spans="1:22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31.25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42144.231527777782</v>
      </c>
      <c r="T4042" s="11">
        <f t="shared" si="509"/>
        <v>42203.125</v>
      </c>
      <c r="U4042">
        <f t="shared" si="510"/>
        <v>8</v>
      </c>
      <c r="V4042">
        <f t="shared" si="511"/>
        <v>8</v>
      </c>
    </row>
    <row r="4043" spans="1:22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0.42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42559.474004629628</v>
      </c>
      <c r="T4043" s="11">
        <f t="shared" si="509"/>
        <v>42619.474004629628</v>
      </c>
      <c r="U4043">
        <f t="shared" si="510"/>
        <v>9</v>
      </c>
      <c r="V4043">
        <f t="shared" si="511"/>
        <v>9</v>
      </c>
    </row>
    <row r="4044" spans="1:22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0.21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41995.084074074075</v>
      </c>
      <c r="T4044" s="11">
        <f t="shared" si="509"/>
        <v>42024.802777777775</v>
      </c>
      <c r="U4044">
        <f t="shared" si="510"/>
        <v>4</v>
      </c>
      <c r="V4044">
        <f t="shared" si="511"/>
        <v>4</v>
      </c>
    </row>
    <row r="4045" spans="1:22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41948.957465277781</v>
      </c>
      <c r="T4045" s="11">
        <f t="shared" si="509"/>
        <v>41963.957465277781</v>
      </c>
      <c r="U4045">
        <f t="shared" si="510"/>
        <v>2</v>
      </c>
      <c r="V4045">
        <f t="shared" si="511"/>
        <v>2</v>
      </c>
    </row>
    <row r="4046" spans="1:22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37.5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42074.219699074078</v>
      </c>
      <c r="T4046" s="11">
        <f t="shared" si="509"/>
        <v>42104.208333333328</v>
      </c>
      <c r="U4046">
        <f t="shared" si="510"/>
        <v>4</v>
      </c>
      <c r="V4046">
        <f t="shared" si="511"/>
        <v>4</v>
      </c>
    </row>
    <row r="4047" spans="1:22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0.02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41842.201261574075</v>
      </c>
      <c r="T4047" s="11">
        <f t="shared" si="509"/>
        <v>41872.201261574075</v>
      </c>
      <c r="U4047">
        <f t="shared" si="510"/>
        <v>4</v>
      </c>
      <c r="V4047">
        <f t="shared" si="511"/>
        <v>4</v>
      </c>
    </row>
    <row r="4048" spans="1:22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8.2100000000000009</v>
      </c>
      <c r="P4048">
        <f t="shared" si="505"/>
        <v>38.33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41904.650578703702</v>
      </c>
      <c r="T4048" s="11">
        <f t="shared" si="509"/>
        <v>41934.650578703702</v>
      </c>
      <c r="U4048">
        <f t="shared" si="510"/>
        <v>4</v>
      </c>
      <c r="V4048">
        <f t="shared" si="511"/>
        <v>4</v>
      </c>
    </row>
    <row r="4049" spans="1:22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2.2000000000000002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41991.022488425922</v>
      </c>
      <c r="T4049" s="11">
        <f t="shared" si="509"/>
        <v>42015.041666666672</v>
      </c>
      <c r="U4049">
        <f t="shared" si="510"/>
        <v>3</v>
      </c>
      <c r="V4049">
        <f t="shared" si="511"/>
        <v>3</v>
      </c>
    </row>
    <row r="4050" spans="1:22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17.649999999999999</v>
      </c>
      <c r="P4050">
        <f t="shared" si="505"/>
        <v>32.979999999999997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42436.509108796294</v>
      </c>
      <c r="T4050" s="11">
        <f t="shared" si="509"/>
        <v>42471.467442129629</v>
      </c>
      <c r="U4050">
        <f t="shared" si="510"/>
        <v>5</v>
      </c>
      <c r="V4050">
        <f t="shared" si="511"/>
        <v>5</v>
      </c>
    </row>
    <row r="4051" spans="1:22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0.08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42169.958506944444</v>
      </c>
      <c r="T4051" s="11">
        <f t="shared" si="509"/>
        <v>42199.958506944444</v>
      </c>
      <c r="U4051">
        <f t="shared" si="510"/>
        <v>4</v>
      </c>
      <c r="V4051">
        <f t="shared" si="511"/>
        <v>4</v>
      </c>
    </row>
    <row r="4052" spans="1:22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7.0000000000000007E-2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41905.636469907404</v>
      </c>
      <c r="T4052" s="11">
        <f t="shared" si="509"/>
        <v>41935.636469907404</v>
      </c>
      <c r="U4052">
        <f t="shared" si="510"/>
        <v>4</v>
      </c>
      <c r="V4052">
        <f t="shared" si="511"/>
        <v>4</v>
      </c>
    </row>
    <row r="4053" spans="1:22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41761.810150462959</v>
      </c>
      <c r="T4053" s="11">
        <f t="shared" si="509"/>
        <v>41768.286805555559</v>
      </c>
      <c r="U4053">
        <f t="shared" si="510"/>
        <v>1</v>
      </c>
      <c r="V4053">
        <f t="shared" si="511"/>
        <v>1</v>
      </c>
    </row>
    <row r="4054" spans="1:22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37.53</v>
      </c>
      <c r="P4054">
        <f t="shared" si="505"/>
        <v>86.62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41865.878657407404</v>
      </c>
      <c r="T4054" s="11">
        <f t="shared" si="509"/>
        <v>41925.878657407404</v>
      </c>
      <c r="U4054">
        <f t="shared" si="510"/>
        <v>9</v>
      </c>
      <c r="V4054">
        <f t="shared" si="511"/>
        <v>9</v>
      </c>
    </row>
    <row r="4055" spans="1:22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41928.690138888887</v>
      </c>
      <c r="T4055" s="11">
        <f t="shared" si="509"/>
        <v>41958.833333333328</v>
      </c>
      <c r="U4055">
        <f t="shared" si="510"/>
        <v>4</v>
      </c>
      <c r="V4055">
        <f t="shared" si="511"/>
        <v>4</v>
      </c>
    </row>
    <row r="4056" spans="1:22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42613.841261574074</v>
      </c>
      <c r="T4056" s="11">
        <f t="shared" si="509"/>
        <v>42644.166666666672</v>
      </c>
      <c r="U4056">
        <f t="shared" si="510"/>
        <v>4</v>
      </c>
      <c r="V4056">
        <f t="shared" si="511"/>
        <v>4</v>
      </c>
    </row>
    <row r="4057" spans="1:22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17.62</v>
      </c>
      <c r="P4057">
        <f t="shared" si="505"/>
        <v>41.95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41779.648506944446</v>
      </c>
      <c r="T4057" s="11">
        <f t="shared" si="509"/>
        <v>41809.648506944446</v>
      </c>
      <c r="U4057">
        <f t="shared" si="510"/>
        <v>4</v>
      </c>
      <c r="V4057">
        <f t="shared" si="511"/>
        <v>4</v>
      </c>
    </row>
    <row r="4058" spans="1:22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88.33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42534.933321759258</v>
      </c>
      <c r="T4058" s="11">
        <f t="shared" si="509"/>
        <v>42554.832638888889</v>
      </c>
      <c r="U4058">
        <f t="shared" si="510"/>
        <v>3</v>
      </c>
      <c r="V4058">
        <f t="shared" si="511"/>
        <v>3</v>
      </c>
    </row>
    <row r="4059" spans="1:22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22.14</v>
      </c>
      <c r="P4059">
        <f t="shared" si="505"/>
        <v>129.16999999999999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42310.968518518523</v>
      </c>
      <c r="T4059" s="11">
        <f t="shared" si="509"/>
        <v>42333.958333333328</v>
      </c>
      <c r="U4059">
        <f t="shared" si="510"/>
        <v>3</v>
      </c>
      <c r="V4059">
        <f t="shared" si="511"/>
        <v>3</v>
      </c>
    </row>
    <row r="4060" spans="1:22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2.5299999999999998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42446.060694444444</v>
      </c>
      <c r="T4060" s="11">
        <f t="shared" si="509"/>
        <v>42461.165972222225</v>
      </c>
      <c r="U4060">
        <f t="shared" si="510"/>
        <v>2</v>
      </c>
      <c r="V4060">
        <f t="shared" si="511"/>
        <v>2</v>
      </c>
    </row>
    <row r="4061" spans="1:22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2.5</v>
      </c>
      <c r="P4061">
        <f t="shared" si="505"/>
        <v>35.71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41866.640648148146</v>
      </c>
      <c r="T4061" s="11">
        <f t="shared" si="509"/>
        <v>41898.125</v>
      </c>
      <c r="U4061">
        <f t="shared" si="510"/>
        <v>4</v>
      </c>
      <c r="V4061">
        <f t="shared" si="511"/>
        <v>4</v>
      </c>
    </row>
    <row r="4062" spans="1:22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2.85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41779.695092592592</v>
      </c>
      <c r="T4062" s="11">
        <f t="shared" si="509"/>
        <v>41813.666666666664</v>
      </c>
      <c r="U4062">
        <f t="shared" si="510"/>
        <v>5</v>
      </c>
      <c r="V4062">
        <f t="shared" si="511"/>
        <v>5</v>
      </c>
    </row>
    <row r="4063" spans="1:22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1">
        <f t="shared" si="508"/>
        <v>42421.141469907408</v>
      </c>
      <c r="T4063" s="11">
        <f t="shared" si="509"/>
        <v>42481.099803240737</v>
      </c>
      <c r="U4063">
        <f t="shared" si="510"/>
        <v>9</v>
      </c>
      <c r="V4063">
        <f t="shared" si="511"/>
        <v>9</v>
      </c>
    </row>
    <row r="4064" spans="1:22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2.4500000000000002</v>
      </c>
      <c r="P4064">
        <f t="shared" si="505"/>
        <v>163.33000000000001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42523.739212962959</v>
      </c>
      <c r="T4064" s="11">
        <f t="shared" si="509"/>
        <v>42553.739212962959</v>
      </c>
      <c r="U4064">
        <f t="shared" si="510"/>
        <v>4</v>
      </c>
      <c r="V4064">
        <f t="shared" si="511"/>
        <v>4</v>
      </c>
    </row>
    <row r="4065" spans="1:22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1.42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41787.681527777779</v>
      </c>
      <c r="T4065" s="11">
        <f t="shared" si="509"/>
        <v>41817.681527777779</v>
      </c>
      <c r="U4065">
        <f t="shared" si="510"/>
        <v>4</v>
      </c>
      <c r="V4065">
        <f t="shared" si="511"/>
        <v>4</v>
      </c>
    </row>
    <row r="4066" spans="1:22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19.25</v>
      </c>
      <c r="P4066">
        <f t="shared" si="505"/>
        <v>64.17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42093.588263888887</v>
      </c>
      <c r="T4066" s="11">
        <f t="shared" si="509"/>
        <v>42123.588263888887</v>
      </c>
      <c r="U4066">
        <f t="shared" si="510"/>
        <v>4</v>
      </c>
      <c r="V4066">
        <f t="shared" si="511"/>
        <v>4</v>
      </c>
    </row>
    <row r="4067" spans="1:22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0.68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41833.951516203706</v>
      </c>
      <c r="T4067" s="11">
        <f t="shared" si="509"/>
        <v>41863.951516203706</v>
      </c>
      <c r="U4067">
        <f t="shared" si="510"/>
        <v>4</v>
      </c>
      <c r="V4067">
        <f t="shared" si="511"/>
        <v>4</v>
      </c>
    </row>
    <row r="4068" spans="1:22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0.17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42479.039212962962</v>
      </c>
      <c r="T4068" s="11">
        <f t="shared" si="509"/>
        <v>42509.039212962962</v>
      </c>
      <c r="U4068">
        <f t="shared" si="510"/>
        <v>4</v>
      </c>
      <c r="V4068">
        <f t="shared" si="511"/>
        <v>4</v>
      </c>
    </row>
    <row r="4069" spans="1:22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60.9</v>
      </c>
      <c r="P4069">
        <f t="shared" si="505"/>
        <v>179.12</v>
      </c>
      <c r="Q4069" t="str">
        <f t="shared" si="506"/>
        <v>theater</v>
      </c>
      <c r="R4069" t="str">
        <f t="shared" si="507"/>
        <v>plays</v>
      </c>
      <c r="S4069" s="11">
        <f t="shared" si="508"/>
        <v>42235.117476851854</v>
      </c>
      <c r="T4069" s="11">
        <f t="shared" si="509"/>
        <v>42275.117476851854</v>
      </c>
      <c r="U4069">
        <f t="shared" si="510"/>
        <v>6</v>
      </c>
      <c r="V4069">
        <f t="shared" si="511"/>
        <v>6</v>
      </c>
    </row>
    <row r="4070" spans="1:22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42718.963599537034</v>
      </c>
      <c r="T4070" s="11">
        <f t="shared" si="509"/>
        <v>42748.961805555555</v>
      </c>
      <c r="U4070">
        <f t="shared" si="510"/>
        <v>4</v>
      </c>
      <c r="V4070">
        <f t="shared" si="511"/>
        <v>4</v>
      </c>
    </row>
    <row r="4071" spans="1:22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34.4</v>
      </c>
      <c r="P4071">
        <f t="shared" si="505"/>
        <v>33.08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42022.661527777775</v>
      </c>
      <c r="T4071" s="11">
        <f t="shared" si="509"/>
        <v>42063.5</v>
      </c>
      <c r="U4071">
        <f t="shared" si="510"/>
        <v>6</v>
      </c>
      <c r="V4071">
        <f t="shared" si="511"/>
        <v>6</v>
      </c>
    </row>
    <row r="4072" spans="1:22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16.5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42031.666898148149</v>
      </c>
      <c r="T4072" s="11">
        <f t="shared" si="509"/>
        <v>42064.125</v>
      </c>
      <c r="U4072">
        <f t="shared" si="510"/>
        <v>5</v>
      </c>
      <c r="V4072">
        <f t="shared" si="511"/>
        <v>5</v>
      </c>
    </row>
    <row r="4073" spans="1:22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42700.804756944446</v>
      </c>
      <c r="T4073" s="11">
        <f t="shared" si="509"/>
        <v>42730.804756944446</v>
      </c>
      <c r="U4073">
        <f t="shared" si="510"/>
        <v>4</v>
      </c>
      <c r="V4073">
        <f t="shared" si="511"/>
        <v>4</v>
      </c>
    </row>
    <row r="4074" spans="1:22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0.4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41812.77443287037</v>
      </c>
      <c r="T4074" s="11">
        <f t="shared" si="509"/>
        <v>41872.77443287037</v>
      </c>
      <c r="U4074">
        <f t="shared" si="510"/>
        <v>9</v>
      </c>
      <c r="V4074">
        <f t="shared" si="511"/>
        <v>9</v>
      </c>
    </row>
    <row r="4075" spans="1:22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1.06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42078.345208333332</v>
      </c>
      <c r="T4075" s="11">
        <f t="shared" si="509"/>
        <v>42133.166666666672</v>
      </c>
      <c r="U4075">
        <f t="shared" si="510"/>
        <v>8</v>
      </c>
      <c r="V4075">
        <f t="shared" si="511"/>
        <v>8</v>
      </c>
    </row>
    <row r="4076" spans="1:22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26.73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42283.552951388891</v>
      </c>
      <c r="T4076" s="11">
        <f t="shared" si="509"/>
        <v>42313.594618055555</v>
      </c>
      <c r="U4076">
        <f t="shared" si="510"/>
        <v>4</v>
      </c>
      <c r="V4076">
        <f t="shared" si="511"/>
        <v>4</v>
      </c>
    </row>
    <row r="4077" spans="1:22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28.8</v>
      </c>
      <c r="P4077">
        <f t="shared" si="505"/>
        <v>44.31</v>
      </c>
      <c r="Q4077" t="str">
        <f t="shared" si="506"/>
        <v>theater</v>
      </c>
      <c r="R4077" t="str">
        <f t="shared" si="507"/>
        <v>plays</v>
      </c>
      <c r="S4077" s="11">
        <f t="shared" si="508"/>
        <v>41779.045937499999</v>
      </c>
      <c r="T4077" s="11">
        <f t="shared" si="509"/>
        <v>41820.727777777778</v>
      </c>
      <c r="U4077">
        <f t="shared" si="510"/>
        <v>6</v>
      </c>
      <c r="V4077">
        <f t="shared" si="511"/>
        <v>6</v>
      </c>
    </row>
    <row r="4078" spans="1:22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41905.795706018514</v>
      </c>
      <c r="T4078" s="11">
        <f t="shared" si="509"/>
        <v>41933.827083333337</v>
      </c>
      <c r="U4078">
        <f t="shared" si="510"/>
        <v>4</v>
      </c>
      <c r="V4078">
        <f t="shared" si="511"/>
        <v>4</v>
      </c>
    </row>
    <row r="4079" spans="1:22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8.9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42695.7105787037</v>
      </c>
      <c r="T4079" s="11">
        <f t="shared" si="509"/>
        <v>42725.7105787037</v>
      </c>
      <c r="U4079">
        <f t="shared" si="510"/>
        <v>4</v>
      </c>
      <c r="V4079">
        <f t="shared" si="511"/>
        <v>4</v>
      </c>
    </row>
    <row r="4080" spans="1:22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42732.787523148145</v>
      </c>
      <c r="T4080" s="11">
        <f t="shared" si="509"/>
        <v>42762.787523148145</v>
      </c>
      <c r="U4080">
        <f t="shared" si="510"/>
        <v>4</v>
      </c>
      <c r="V4080">
        <f t="shared" si="511"/>
        <v>4</v>
      </c>
    </row>
    <row r="4081" spans="1:22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0.17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42510.938900462963</v>
      </c>
      <c r="T4081" s="11">
        <f t="shared" si="509"/>
        <v>42540.938900462963</v>
      </c>
      <c r="U4081">
        <f t="shared" si="510"/>
        <v>4</v>
      </c>
      <c r="V4081">
        <f t="shared" si="511"/>
        <v>4</v>
      </c>
    </row>
    <row r="4082" spans="1:22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42511.698101851856</v>
      </c>
      <c r="T4082" s="11">
        <f t="shared" si="509"/>
        <v>42535.787499999999</v>
      </c>
      <c r="U4082">
        <f t="shared" si="510"/>
        <v>3</v>
      </c>
      <c r="V4082">
        <f t="shared" si="511"/>
        <v>3</v>
      </c>
    </row>
    <row r="4083" spans="1:22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15.74</v>
      </c>
      <c r="P4083">
        <f t="shared" si="505"/>
        <v>29.17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42041.581307870365</v>
      </c>
      <c r="T4083" s="11">
        <f t="shared" si="509"/>
        <v>42071.539641203708</v>
      </c>
      <c r="U4083">
        <f t="shared" si="510"/>
        <v>4</v>
      </c>
      <c r="V4083">
        <f t="shared" si="511"/>
        <v>4</v>
      </c>
    </row>
    <row r="4084" spans="1:22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42307.189270833333</v>
      </c>
      <c r="T4084" s="11">
        <f t="shared" si="509"/>
        <v>42322.958333333328</v>
      </c>
      <c r="U4084">
        <f t="shared" si="510"/>
        <v>2</v>
      </c>
      <c r="V4084">
        <f t="shared" si="511"/>
        <v>2</v>
      </c>
    </row>
    <row r="4085" spans="1:22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21.69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42353.761759259258</v>
      </c>
      <c r="T4085" s="11">
        <f t="shared" si="509"/>
        <v>42383.761759259258</v>
      </c>
      <c r="U4085">
        <f t="shared" si="510"/>
        <v>4</v>
      </c>
      <c r="V4085">
        <f t="shared" si="511"/>
        <v>4</v>
      </c>
    </row>
    <row r="4086" spans="1:22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0.33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42622.436412037037</v>
      </c>
      <c r="T4086" s="11">
        <f t="shared" si="509"/>
        <v>42652.436412037037</v>
      </c>
      <c r="U4086">
        <f t="shared" si="510"/>
        <v>4</v>
      </c>
      <c r="V4086">
        <f t="shared" si="511"/>
        <v>4</v>
      </c>
    </row>
    <row r="4087" spans="1:22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0.28999999999999998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42058.603877314818</v>
      </c>
      <c r="T4087" s="11">
        <f t="shared" si="509"/>
        <v>42087.165972222225</v>
      </c>
      <c r="U4087">
        <f t="shared" si="510"/>
        <v>4</v>
      </c>
      <c r="V4087">
        <f t="shared" si="511"/>
        <v>4</v>
      </c>
    </row>
    <row r="4088" spans="1:22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4.7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42304.940960648149</v>
      </c>
      <c r="T4088" s="11">
        <f t="shared" si="509"/>
        <v>42329.166666666672</v>
      </c>
      <c r="U4088">
        <f t="shared" si="510"/>
        <v>3</v>
      </c>
      <c r="V4088">
        <f t="shared" si="511"/>
        <v>3</v>
      </c>
    </row>
    <row r="4089" spans="1:22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42538.742893518516</v>
      </c>
      <c r="T4089" s="11">
        <f t="shared" si="509"/>
        <v>42568.742893518516</v>
      </c>
      <c r="U4089">
        <f t="shared" si="510"/>
        <v>4</v>
      </c>
      <c r="V4089">
        <f t="shared" si="511"/>
        <v>4</v>
      </c>
    </row>
    <row r="4090" spans="1:22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10.8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41990.612546296295</v>
      </c>
      <c r="T4090" s="11">
        <f t="shared" si="509"/>
        <v>42020.43472222222</v>
      </c>
      <c r="U4090">
        <f t="shared" si="510"/>
        <v>4</v>
      </c>
      <c r="V4090">
        <f t="shared" si="511"/>
        <v>4</v>
      </c>
    </row>
    <row r="4091" spans="1:22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4.8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42122.732499999998</v>
      </c>
      <c r="T4091" s="11">
        <f t="shared" si="509"/>
        <v>42155.732638888891</v>
      </c>
      <c r="U4091">
        <f t="shared" si="510"/>
        <v>5</v>
      </c>
      <c r="V4091">
        <f t="shared" si="511"/>
        <v>5</v>
      </c>
    </row>
    <row r="4092" spans="1:22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3.2</v>
      </c>
      <c r="P4092">
        <f t="shared" si="505"/>
        <v>10.67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42209.67288194444</v>
      </c>
      <c r="T4092" s="11">
        <f t="shared" si="509"/>
        <v>42223.625</v>
      </c>
      <c r="U4092">
        <f t="shared" si="510"/>
        <v>2</v>
      </c>
      <c r="V4092">
        <f t="shared" si="511"/>
        <v>2</v>
      </c>
    </row>
    <row r="4093" spans="1:22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12.75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41990.506377314814</v>
      </c>
      <c r="T4093" s="11">
        <f t="shared" si="509"/>
        <v>42020.506377314814</v>
      </c>
      <c r="U4093">
        <f t="shared" si="510"/>
        <v>4</v>
      </c>
      <c r="V4093">
        <f t="shared" si="511"/>
        <v>4</v>
      </c>
    </row>
    <row r="4094" spans="1:22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0.02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42039.194988425923</v>
      </c>
      <c r="T4094" s="11">
        <f t="shared" si="509"/>
        <v>42099.153321759259</v>
      </c>
      <c r="U4094">
        <f t="shared" si="510"/>
        <v>9</v>
      </c>
      <c r="V4094">
        <f t="shared" si="511"/>
        <v>9</v>
      </c>
    </row>
    <row r="4095" spans="1:22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2.4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42178.815891203703</v>
      </c>
      <c r="T4095" s="11">
        <f t="shared" si="509"/>
        <v>42238.815891203703</v>
      </c>
      <c r="U4095">
        <f t="shared" si="510"/>
        <v>9</v>
      </c>
      <c r="V4095">
        <f t="shared" si="511"/>
        <v>9</v>
      </c>
    </row>
    <row r="4096" spans="1:22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36.5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41890.086805555555</v>
      </c>
      <c r="T4096" s="11">
        <f t="shared" si="509"/>
        <v>41934.207638888889</v>
      </c>
      <c r="U4096">
        <f t="shared" si="510"/>
        <v>6</v>
      </c>
      <c r="V4096">
        <f t="shared" si="511"/>
        <v>6</v>
      </c>
    </row>
    <row r="4097" spans="1:22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2.67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42693.031828703708</v>
      </c>
      <c r="T4097" s="11">
        <f t="shared" si="509"/>
        <v>42723.031828703708</v>
      </c>
      <c r="U4097">
        <f t="shared" si="510"/>
        <v>4</v>
      </c>
      <c r="V4097">
        <f t="shared" si="511"/>
        <v>4</v>
      </c>
    </row>
    <row r="4098" spans="1:22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11.43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42750.530312499999</v>
      </c>
      <c r="T4098" s="11">
        <f t="shared" si="509"/>
        <v>42794.368750000001</v>
      </c>
      <c r="U4098">
        <f t="shared" si="510"/>
        <v>6</v>
      </c>
      <c r="V4098">
        <f t="shared" si="511"/>
        <v>6</v>
      </c>
    </row>
    <row r="4099" spans="1:22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>ROUND(SUM((E4099/D4099)*100),2)</f>
        <v>0</v>
      </c>
      <c r="P4099" t="e">
        <f t="shared" ref="P4099:P4115" si="513">ROUND(AVERAGE(E4099/L4099),2)</f>
        <v>#DIV/0!</v>
      </c>
      <c r="Q4099" t="str">
        <f t="shared" ref="Q4099:Q4115" si="514">LEFT(N4099,SEARCH("/",N4099)-1)</f>
        <v>theater</v>
      </c>
      <c r="R4099" t="str">
        <f t="shared" ref="R4099:R4115" si="515">RIGHT(N4099,LEN(N4099)-SEARCH("/",N4099))</f>
        <v>plays</v>
      </c>
      <c r="S4099" s="11">
        <f t="shared" ref="S4099:S4115" si="516">(J4099/86400)+DATE(1970,1,1)</f>
        <v>42344.824502314819</v>
      </c>
      <c r="T4099" s="11">
        <f t="shared" ref="T4099:T4115" si="517">(I4099/86400)+DATE(1970,1,1)</f>
        <v>42400.996527777781</v>
      </c>
      <c r="U4099">
        <f t="shared" ref="U4099:U4115" si="518">ROUND(((T4099-S4099)/7),0)</f>
        <v>8</v>
      </c>
      <c r="V4099">
        <f t="shared" ref="V4099:V4115" si="519">U4099</f>
        <v>8</v>
      </c>
    </row>
    <row r="4100" spans="1:22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42495.722187499996</v>
      </c>
      <c r="T4100" s="11">
        <f t="shared" si="517"/>
        <v>42525.722187499996</v>
      </c>
      <c r="U4100">
        <f t="shared" si="518"/>
        <v>4</v>
      </c>
      <c r="V4100">
        <f t="shared" si="519"/>
        <v>4</v>
      </c>
    </row>
    <row r="4101" spans="1:22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1.1100000000000001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42570.850381944445</v>
      </c>
      <c r="T4101" s="11">
        <f t="shared" si="517"/>
        <v>42615.850381944445</v>
      </c>
      <c r="U4101">
        <f t="shared" si="518"/>
        <v>6</v>
      </c>
      <c r="V4101">
        <f t="shared" si="519"/>
        <v>6</v>
      </c>
    </row>
    <row r="4102" spans="1:22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1">
        <f t="shared" si="516"/>
        <v>41927.124884259261</v>
      </c>
      <c r="T4102" s="11">
        <f t="shared" si="517"/>
        <v>41937.124884259261</v>
      </c>
      <c r="U4102">
        <f t="shared" si="518"/>
        <v>1</v>
      </c>
      <c r="V4102">
        <f t="shared" si="519"/>
        <v>1</v>
      </c>
    </row>
    <row r="4103" spans="1:22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42730.903726851851</v>
      </c>
      <c r="T4103" s="11">
        <f t="shared" si="517"/>
        <v>42760.903726851851</v>
      </c>
      <c r="U4103">
        <f t="shared" si="518"/>
        <v>4</v>
      </c>
      <c r="V4103">
        <f t="shared" si="519"/>
        <v>4</v>
      </c>
    </row>
    <row r="4104" spans="1:22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27.4</v>
      </c>
      <c r="P4104">
        <f t="shared" si="513"/>
        <v>22.83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42475.848067129627</v>
      </c>
      <c r="T4104" s="11">
        <f t="shared" si="517"/>
        <v>42505.848067129627</v>
      </c>
      <c r="U4104">
        <f t="shared" si="518"/>
        <v>4</v>
      </c>
      <c r="V4104">
        <f t="shared" si="519"/>
        <v>4</v>
      </c>
    </row>
    <row r="4105" spans="1:22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16.670000000000002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42188.83293981482</v>
      </c>
      <c r="T4105" s="11">
        <f t="shared" si="517"/>
        <v>42242.772222222222</v>
      </c>
      <c r="U4105">
        <f t="shared" si="518"/>
        <v>8</v>
      </c>
      <c r="V4105">
        <f t="shared" si="519"/>
        <v>8</v>
      </c>
    </row>
    <row r="4106" spans="1:22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21.37</v>
      </c>
      <c r="P4106">
        <f t="shared" si="513"/>
        <v>45.79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42640.278171296297</v>
      </c>
      <c r="T4106" s="11">
        <f t="shared" si="517"/>
        <v>42670.278171296297</v>
      </c>
      <c r="U4106">
        <f t="shared" si="518"/>
        <v>4</v>
      </c>
      <c r="V4106">
        <f t="shared" si="519"/>
        <v>4</v>
      </c>
    </row>
    <row r="4107" spans="1:22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6.97</v>
      </c>
      <c r="P4107">
        <f t="shared" si="513"/>
        <v>383.33</v>
      </c>
      <c r="Q4107" t="str">
        <f t="shared" si="514"/>
        <v>theater</v>
      </c>
      <c r="R4107" t="str">
        <f t="shared" si="515"/>
        <v>plays</v>
      </c>
      <c r="S4107" s="11">
        <f t="shared" si="516"/>
        <v>42697.010520833333</v>
      </c>
      <c r="T4107" s="11">
        <f t="shared" si="517"/>
        <v>42730.010520833333</v>
      </c>
      <c r="U4107">
        <f t="shared" si="518"/>
        <v>5</v>
      </c>
      <c r="V4107">
        <f t="shared" si="519"/>
        <v>5</v>
      </c>
    </row>
    <row r="4108" spans="1:22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70.599999999999994</v>
      </c>
      <c r="P4108">
        <f t="shared" si="513"/>
        <v>106.97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42053.049375000002</v>
      </c>
      <c r="T4108" s="11">
        <f t="shared" si="517"/>
        <v>42096.041666666672</v>
      </c>
      <c r="U4108">
        <f t="shared" si="518"/>
        <v>6</v>
      </c>
      <c r="V4108">
        <f t="shared" si="519"/>
        <v>6</v>
      </c>
    </row>
    <row r="4109" spans="1:22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2.0499999999999998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41883.916678240741</v>
      </c>
      <c r="T4109" s="11">
        <f t="shared" si="517"/>
        <v>41906.916678240741</v>
      </c>
      <c r="U4109">
        <f t="shared" si="518"/>
        <v>3</v>
      </c>
      <c r="V4109">
        <f t="shared" si="519"/>
        <v>3</v>
      </c>
    </row>
    <row r="4110" spans="1:22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1.97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42767.031678240739</v>
      </c>
      <c r="T4110" s="11">
        <f t="shared" si="517"/>
        <v>42797.208333333328</v>
      </c>
      <c r="U4110">
        <f t="shared" si="518"/>
        <v>4</v>
      </c>
      <c r="V4110">
        <f t="shared" si="519"/>
        <v>4</v>
      </c>
    </row>
    <row r="4111" spans="1:22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42307.539398148147</v>
      </c>
      <c r="T4111" s="11">
        <f t="shared" si="517"/>
        <v>42337.581064814818</v>
      </c>
      <c r="U4111">
        <f t="shared" si="518"/>
        <v>4</v>
      </c>
      <c r="V4111">
        <f t="shared" si="519"/>
        <v>4</v>
      </c>
    </row>
    <row r="4112" spans="1:22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28.67</v>
      </c>
      <c r="P4112">
        <f t="shared" si="513"/>
        <v>14.33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42512.626747685186</v>
      </c>
      <c r="T4112" s="11">
        <f t="shared" si="517"/>
        <v>42572.626747685186</v>
      </c>
      <c r="U4112">
        <f t="shared" si="518"/>
        <v>9</v>
      </c>
      <c r="V4112">
        <f t="shared" si="519"/>
        <v>9</v>
      </c>
    </row>
    <row r="4113" spans="1:22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3.13</v>
      </c>
      <c r="P4113">
        <f t="shared" si="513"/>
        <v>15.67</v>
      </c>
      <c r="Q4113" t="str">
        <f t="shared" si="514"/>
        <v>theater</v>
      </c>
      <c r="R4113" t="str">
        <f t="shared" si="515"/>
        <v>plays</v>
      </c>
      <c r="S4113" s="11">
        <f t="shared" si="516"/>
        <v>42029.135879629626</v>
      </c>
      <c r="T4113" s="11">
        <f t="shared" si="517"/>
        <v>42059.135879629626</v>
      </c>
      <c r="U4113">
        <f t="shared" si="518"/>
        <v>4</v>
      </c>
      <c r="V4113">
        <f t="shared" si="519"/>
        <v>4</v>
      </c>
    </row>
    <row r="4114" spans="1:22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0.04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42400.946597222224</v>
      </c>
      <c r="T4114" s="11">
        <f t="shared" si="517"/>
        <v>42428</v>
      </c>
      <c r="U4114">
        <f t="shared" si="518"/>
        <v>4</v>
      </c>
      <c r="V4114">
        <f t="shared" si="519"/>
        <v>4</v>
      </c>
    </row>
    <row r="4115" spans="1:22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0.2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42358.573182870372</v>
      </c>
      <c r="T4115" s="11">
        <f t="shared" si="517"/>
        <v>42377.273611111115</v>
      </c>
      <c r="U4115">
        <f t="shared" si="518"/>
        <v>3</v>
      </c>
      <c r="V4115">
        <f t="shared" si="519"/>
        <v>3</v>
      </c>
    </row>
  </sheetData>
  <conditionalFormatting sqref="F1:F1048576">
    <cfRule type="containsText" dxfId="17" priority="6" operator="containsText" text="successful">
      <formula>NOT(ISERROR(SEARCH("successful",F1)))</formula>
    </cfRule>
    <cfRule type="containsText" dxfId="16" priority="5" operator="containsText" text="failed">
      <formula>NOT(ISERROR(SEARCH("failed",F1)))</formula>
    </cfRule>
    <cfRule type="containsText" dxfId="15" priority="4" operator="containsText" text="canceled">
      <formula>NOT(ISERROR(SEARCH("canceled",F1)))</formula>
    </cfRule>
    <cfRule type="containsText" dxfId="14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990000"/>
        <color rgb="FF66FF99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CFE1-BFF8-43DA-9048-AA6733B3057C}">
  <dimension ref="A1:F14"/>
  <sheetViews>
    <sheetView workbookViewId="0">
      <selection activeCell="C1" sqref="C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8223</v>
      </c>
      <c r="B1" t="s">
        <v>8332</v>
      </c>
    </row>
    <row r="3" spans="1:6" x14ac:dyDescent="0.45">
      <c r="A3" s="6" t="s">
        <v>8330</v>
      </c>
      <c r="B3" s="6" t="s">
        <v>8331</v>
      </c>
    </row>
    <row r="4" spans="1:6" x14ac:dyDescent="0.45">
      <c r="A4" s="6" t="s">
        <v>8328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8329</v>
      </c>
    </row>
    <row r="5" spans="1:6" x14ac:dyDescent="0.45">
      <c r="A5" s="7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7" t="s">
        <v>8322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7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7" t="s">
        <v>8320</v>
      </c>
      <c r="B8" s="10">
        <v>24</v>
      </c>
      <c r="C8" s="10"/>
      <c r="D8" s="10"/>
      <c r="E8" s="10"/>
      <c r="F8" s="10">
        <v>24</v>
      </c>
    </row>
    <row r="9" spans="1:6" x14ac:dyDescent="0.45">
      <c r="A9" s="7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7" t="s">
        <v>8323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7" t="s">
        <v>8313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7" t="s">
        <v>8312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7" t="s">
        <v>8311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7" t="s">
        <v>8329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46E1D-CDC8-4826-A5A1-21EDDF720A0C}">
  <dimension ref="A1:F15"/>
  <sheetViews>
    <sheetView workbookViewId="0">
      <selection activeCell="E13" sqref="E13"/>
    </sheetView>
  </sheetViews>
  <sheetFormatPr defaultRowHeight="14.25" x14ac:dyDescent="0.45"/>
  <cols>
    <col min="1" max="1" width="14.464843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8223</v>
      </c>
      <c r="B1" t="s">
        <v>8332</v>
      </c>
    </row>
    <row r="2" spans="1:6" x14ac:dyDescent="0.45">
      <c r="A2" s="6" t="s">
        <v>8308</v>
      </c>
      <c r="B2" t="s">
        <v>8314</v>
      </c>
    </row>
    <row r="4" spans="1:6" x14ac:dyDescent="0.45">
      <c r="A4" s="6" t="s">
        <v>8330</v>
      </c>
      <c r="B4" s="6" t="s">
        <v>8331</v>
      </c>
    </row>
    <row r="5" spans="1:6" x14ac:dyDescent="0.45">
      <c r="A5" s="6" t="s">
        <v>8328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8329</v>
      </c>
    </row>
    <row r="6" spans="1:6" x14ac:dyDescent="0.45">
      <c r="A6" s="7" t="s">
        <v>8327</v>
      </c>
      <c r="B6" s="10"/>
      <c r="C6" s="10"/>
      <c r="D6" s="10"/>
      <c r="E6" s="10">
        <v>40</v>
      </c>
      <c r="F6" s="10">
        <v>40</v>
      </c>
    </row>
    <row r="7" spans="1:6" x14ac:dyDescent="0.45">
      <c r="A7" s="7" t="s">
        <v>8319</v>
      </c>
      <c r="B7" s="10"/>
      <c r="C7" s="10"/>
      <c r="D7" s="10"/>
      <c r="E7" s="10">
        <v>40</v>
      </c>
      <c r="F7" s="10">
        <v>40</v>
      </c>
    </row>
    <row r="8" spans="1:6" x14ac:dyDescent="0.45">
      <c r="A8" s="7" t="s">
        <v>8326</v>
      </c>
      <c r="B8" s="10"/>
      <c r="C8" s="10">
        <v>40</v>
      </c>
      <c r="D8" s="10">
        <v>20</v>
      </c>
      <c r="E8" s="10"/>
      <c r="F8" s="10">
        <v>60</v>
      </c>
    </row>
    <row r="9" spans="1:6" x14ac:dyDescent="0.45">
      <c r="A9" s="7" t="s">
        <v>8318</v>
      </c>
      <c r="B9" s="10"/>
      <c r="C9" s="10">
        <v>20</v>
      </c>
      <c r="D9" s="10"/>
      <c r="E9" s="10">
        <v>140</v>
      </c>
      <c r="F9" s="10">
        <v>160</v>
      </c>
    </row>
    <row r="10" spans="1:6" x14ac:dyDescent="0.45">
      <c r="A10" s="7" t="s">
        <v>8317</v>
      </c>
      <c r="B10" s="10"/>
      <c r="C10" s="10">
        <v>60</v>
      </c>
      <c r="D10" s="10"/>
      <c r="E10" s="10"/>
      <c r="F10" s="10">
        <v>60</v>
      </c>
    </row>
    <row r="11" spans="1:6" x14ac:dyDescent="0.45">
      <c r="A11" s="7" t="s">
        <v>8316</v>
      </c>
      <c r="B11" s="10"/>
      <c r="C11" s="10"/>
      <c r="D11" s="10"/>
      <c r="E11" s="10">
        <v>20</v>
      </c>
      <c r="F11" s="10">
        <v>20</v>
      </c>
    </row>
    <row r="12" spans="1:6" x14ac:dyDescent="0.45">
      <c r="A12" s="7" t="s">
        <v>8325</v>
      </c>
      <c r="B12" s="10"/>
      <c r="C12" s="10"/>
      <c r="D12" s="10"/>
      <c r="E12" s="10">
        <v>40</v>
      </c>
      <c r="F12" s="10">
        <v>40</v>
      </c>
    </row>
    <row r="13" spans="1:6" x14ac:dyDescent="0.45">
      <c r="A13" s="7" t="s">
        <v>8315</v>
      </c>
      <c r="B13" s="10"/>
      <c r="C13" s="10"/>
      <c r="D13" s="10"/>
      <c r="E13" s="10">
        <v>260</v>
      </c>
      <c r="F13" s="10">
        <v>260</v>
      </c>
    </row>
    <row r="14" spans="1:6" x14ac:dyDescent="0.45">
      <c r="A14" s="7" t="s">
        <v>8324</v>
      </c>
      <c r="B14" s="10">
        <v>20</v>
      </c>
      <c r="C14" s="10"/>
      <c r="D14" s="10"/>
      <c r="E14" s="10"/>
      <c r="F14" s="10">
        <v>20</v>
      </c>
    </row>
    <row r="15" spans="1:6" x14ac:dyDescent="0.45">
      <c r="A15" s="7" t="s">
        <v>8329</v>
      </c>
      <c r="B15" s="10">
        <v>20</v>
      </c>
      <c r="C15" s="10">
        <v>120</v>
      </c>
      <c r="D15" s="10">
        <v>20</v>
      </c>
      <c r="E15" s="10">
        <v>540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3537E-A884-4F96-BA8B-FF51B4912B6F}">
  <dimension ref="A1:F18"/>
  <sheetViews>
    <sheetView workbookViewId="0">
      <selection activeCell="E10" sqref="E10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33203125" bestFit="1" customWidth="1"/>
  </cols>
  <sheetData>
    <row r="1" spans="1:6" x14ac:dyDescent="0.45">
      <c r="A1" s="6" t="s">
        <v>8308</v>
      </c>
      <c r="B1" t="s">
        <v>8332</v>
      </c>
    </row>
    <row r="2" spans="1:6" x14ac:dyDescent="0.45">
      <c r="A2" s="6" t="s">
        <v>8347</v>
      </c>
      <c r="B2" t="s">
        <v>8332</v>
      </c>
    </row>
    <row r="4" spans="1:6" x14ac:dyDescent="0.45">
      <c r="A4" s="6" t="s">
        <v>8330</v>
      </c>
      <c r="B4" s="6" t="s">
        <v>8331</v>
      </c>
    </row>
    <row r="5" spans="1:6" x14ac:dyDescent="0.45">
      <c r="A5" s="6" t="s">
        <v>8328</v>
      </c>
      <c r="B5" t="s">
        <v>8220</v>
      </c>
      <c r="C5" t="s">
        <v>8221</v>
      </c>
      <c r="D5" t="s">
        <v>8222</v>
      </c>
      <c r="E5" t="s">
        <v>8219</v>
      </c>
      <c r="F5" t="s">
        <v>8329</v>
      </c>
    </row>
    <row r="6" spans="1:6" x14ac:dyDescent="0.45">
      <c r="A6" s="12" t="s">
        <v>8341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45">
      <c r="A7" s="12" t="s">
        <v>8342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45">
      <c r="A8" s="12" t="s">
        <v>8343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45">
      <c r="A9" s="12" t="s">
        <v>8344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45">
      <c r="A10" s="12" t="s">
        <v>8335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45">
      <c r="A11" s="12" t="s">
        <v>8345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45">
      <c r="A12" s="12" t="s">
        <v>8336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45">
      <c r="A13" s="12" t="s">
        <v>8337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45">
      <c r="A14" s="12" t="s">
        <v>8338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45">
      <c r="A15" s="12" t="s">
        <v>8339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45">
      <c r="A16" s="12" t="s">
        <v>8340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45">
      <c r="A17" s="12" t="s">
        <v>8346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45">
      <c r="A18" s="12" t="s">
        <v>8329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E35E-39A0-4A04-ADEF-55E7DFA0188A}">
  <dimension ref="A1:H14"/>
  <sheetViews>
    <sheetView workbookViewId="0">
      <selection sqref="A1:H1"/>
    </sheetView>
  </sheetViews>
  <sheetFormatPr defaultRowHeight="14.25" x14ac:dyDescent="0.45"/>
  <cols>
    <col min="1" max="1" width="26.19921875" bestFit="1" customWidth="1"/>
    <col min="2" max="2" width="21.265625" bestFit="1" customWidth="1"/>
    <col min="3" max="3" width="17.6640625" bestFit="1" customWidth="1"/>
    <col min="4" max="4" width="20.19921875" bestFit="1" customWidth="1"/>
    <col min="5" max="5" width="16.59765625" bestFit="1" customWidth="1"/>
    <col min="6" max="6" width="23.796875" bestFit="1" customWidth="1"/>
    <col min="7" max="7" width="20.19921875" bestFit="1" customWidth="1"/>
    <col min="8" max="8" width="23.796875" bestFit="1" customWidth="1"/>
  </cols>
  <sheetData>
    <row r="1" spans="1:8" s="1" customFormat="1" ht="14.65" thickBot="1" x14ac:dyDescent="0.5">
      <c r="A1" s="1" t="s">
        <v>8348</v>
      </c>
      <c r="B1" s="1" t="s">
        <v>8349</v>
      </c>
      <c r="C1" s="1" t="s">
        <v>8350</v>
      </c>
      <c r="D1" s="1" t="s">
        <v>8351</v>
      </c>
      <c r="E1" s="1" t="s">
        <v>8352</v>
      </c>
      <c r="F1" s="1" t="s">
        <v>8353</v>
      </c>
      <c r="G1" s="1" t="s">
        <v>8354</v>
      </c>
      <c r="H1" s="1" t="s">
        <v>8355</v>
      </c>
    </row>
    <row r="2" spans="1:8" ht="14.65" thickTop="1" x14ac:dyDescent="0.45">
      <c r="A2" s="13" t="s">
        <v>8356</v>
      </c>
      <c r="B2" s="14">
        <f>COUNTIFS('KickStarter Data'!$F:$F,"successful",'KickStarter Data'!$D:$D,"&lt;1000")</f>
        <v>322</v>
      </c>
      <c r="C2" s="14">
        <f>COUNTIFS('KickStarter Data'!$F:$F,"failed",'KickStarter Data'!$D:$D,"&lt;1000")</f>
        <v>113</v>
      </c>
      <c r="D2" s="14">
        <f>COUNTIFS('KickStarter Data'!$F:$F,"canceled",'KickStarter Data'!$D:$D,"&lt;1000")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x14ac:dyDescent="0.45">
      <c r="A3" s="17" t="s">
        <v>8357</v>
      </c>
      <c r="B3" s="18">
        <f>COUNTIFS('KickStarter Data'!$F:$F,"successful",'KickStarter Data'!$D:$D,"&gt;=1000",'KickStarter Data'!$D:$D,"&lt;5000")</f>
        <v>932</v>
      </c>
      <c r="C3" s="18">
        <f>COUNTIFS('KickStarter Data'!$F:$F,"failed",'KickStarter Data'!$D:$D,"&gt;=1000",'KickStarter Data'!$D:$D,"&lt;5000")</f>
        <v>420</v>
      </c>
      <c r="D3" s="18">
        <f>COUNTIFS('KickStarter Data'!$F:$F,"canceled",'KickStarter Data'!$D:$D,"&gt;=1000",'KickStarter Data'!$D:$D,"&lt;5000")</f>
        <v>60</v>
      </c>
      <c r="E3" s="18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45">
      <c r="A4" s="17" t="s">
        <v>8358</v>
      </c>
      <c r="B4" s="18">
        <f>COUNTIFS('KickStarter Data'!$F:$F,"successful",'KickStarter Data'!$D:$D,"&gt;=5000",'KickStarter Data'!$D:$D,"&lt;10000")</f>
        <v>381</v>
      </c>
      <c r="C4" s="18">
        <f>COUNTIFS('KickStarter Data'!$F:$F,"failed",'KickStarter Data'!$D:$D,"&gt;=5000",'KickStarter Data'!$D:$D,"&lt;10000")</f>
        <v>283</v>
      </c>
      <c r="D4" s="18">
        <f>COUNTIFS('KickStarter Data'!$F:$F,"canceled",'KickStarter Data'!$D:$D,"&gt;=5000",'KickStarter Data'!$D:$D,"&lt;10000")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0">
        <f t="shared" si="3"/>
        <v>7.2625698324022353E-2</v>
      </c>
    </row>
    <row r="5" spans="1:8" x14ac:dyDescent="0.45">
      <c r="A5" s="17" t="s">
        <v>8359</v>
      </c>
      <c r="B5" s="18">
        <f>COUNTIFS('KickStarter Data'!$F:$F,"successful",'KickStarter Data'!$D:$D,"&gt;=10000",'KickStarter Data'!$D:$D,"&lt;15000")</f>
        <v>168</v>
      </c>
      <c r="C5" s="18">
        <f>COUNTIFS('KickStarter Data'!$F:$F,"failed",'KickStarter Data'!$D:$D,"&gt;=10000",'KickStarter Data'!$D:$D,"&lt;15000")</f>
        <v>144</v>
      </c>
      <c r="D5" s="18">
        <f>COUNTIFS('KickStarter Data'!$F:$F,"canceled",'KickStarter Data'!$D:$D,"&gt;=10000",'KickStarter Data'!$D:$D,"&lt;15000")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0">
        <f t="shared" si="3"/>
        <v>0.11363636363636363</v>
      </c>
    </row>
    <row r="6" spans="1:8" x14ac:dyDescent="0.45">
      <c r="A6" s="17" t="s">
        <v>8360</v>
      </c>
      <c r="B6" s="18">
        <f>COUNTIFS('KickStarter Data'!$F:$F,"successful",'KickStarter Data'!$D:$D,"&gt;=15000",'KickStarter Data'!$D:$D,"&lt;20000")</f>
        <v>94</v>
      </c>
      <c r="C6" s="18">
        <f>COUNTIFS('KickStarter Data'!$F:$F,"failed",'KickStarter Data'!$D:$D,"&gt;=15000",'KickStarter Data'!$D:$D,"&lt;20000")</f>
        <v>90</v>
      </c>
      <c r="D6" s="18">
        <f>COUNTIFS('KickStarter Data'!$F:$F,"canceled",'KickStarter Data'!$D:$D,"&gt;=15000",'KickStarter Data'!$D:$D,"&lt;20000")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0">
        <f t="shared" si="3"/>
        <v>8.45771144278607E-2</v>
      </c>
    </row>
    <row r="7" spans="1:8" x14ac:dyDescent="0.45">
      <c r="A7" s="17" t="s">
        <v>8361</v>
      </c>
      <c r="B7" s="18">
        <f>COUNTIFS('KickStarter Data'!$F:$F,"successful",'KickStarter Data'!$D:$D,"&gt;=20000",'KickStarter Data'!$D:$D,"&lt;25000")</f>
        <v>62</v>
      </c>
      <c r="C7" s="18">
        <f>COUNTIFS('KickStarter Data'!$F:$F,"failed",'KickStarter Data'!$D:$D,"&gt;=20000",'KickStarter Data'!$D:$D,"&lt;25000")</f>
        <v>72</v>
      </c>
      <c r="D7" s="18">
        <f>COUNTIFS('KickStarter Data'!$F:$F,"canceled",'KickStarter Data'!$D:$D,"&gt;=20000",'KickStarter Data'!$D:$D,"&lt;25000")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0">
        <f t="shared" si="3"/>
        <v>9.45945945945946E-2</v>
      </c>
    </row>
    <row r="8" spans="1:8" x14ac:dyDescent="0.45">
      <c r="A8" s="17" t="s">
        <v>8362</v>
      </c>
      <c r="B8" s="18">
        <f>COUNTIFS('KickStarter Data'!$F:$F,"successful",'KickStarter Data'!$D:$D,"&gt;=25000",'KickStarter Data'!$D:$D,"&lt;30000")</f>
        <v>55</v>
      </c>
      <c r="C8" s="18">
        <f>COUNTIFS('KickStarter Data'!$F:$F,"failed",'KickStarter Data'!$D:$D,"&gt;=25000",'KickStarter Data'!$D:$D,"&lt;30000")</f>
        <v>64</v>
      </c>
      <c r="D8" s="18">
        <f>COUNTIFS('KickStarter Data'!$F:$F,"canceled",'KickStarter Data'!$D:$D,"&gt;=25000",'KickStarter Data'!$D:$D,"&lt;30000")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0">
        <f t="shared" si="3"/>
        <v>0.13138686131386862</v>
      </c>
    </row>
    <row r="9" spans="1:8" x14ac:dyDescent="0.45">
      <c r="A9" s="17" t="s">
        <v>8363</v>
      </c>
      <c r="B9" s="18">
        <f>COUNTIFS('KickStarter Data'!$F:$F,"successful",'KickStarter Data'!$D:$D,"&gt;=30000",'KickStarter Data'!$D:$D,"&lt;35000")</f>
        <v>32</v>
      </c>
      <c r="C9" s="18">
        <f>COUNTIFS('KickStarter Data'!$F:$F,"failed",'KickStarter Data'!$D:$D,"&gt;=30000",'KickStarter Data'!$D:$D,"&lt;35000")</f>
        <v>37</v>
      </c>
      <c r="D9" s="18">
        <f>COUNTIFS('KickStarter Data'!$F:$F,"canceled",'KickStarter Data'!$D:$D,"&gt;=30000",'KickStarter Data'!$D:$D,"&lt;35000")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20">
        <f t="shared" si="3"/>
        <v>0.15853658536585366</v>
      </c>
    </row>
    <row r="10" spans="1:8" x14ac:dyDescent="0.45">
      <c r="A10" s="17" t="s">
        <v>8364</v>
      </c>
      <c r="B10" s="18">
        <f>COUNTIFS('KickStarter Data'!$F:$F,"successful",'KickStarter Data'!$D:$D,"&gt;=35000",'KickStarter Data'!$D:$D,"&lt;40000")</f>
        <v>26</v>
      </c>
      <c r="C10" s="18">
        <f>COUNTIFS('KickStarter Data'!$F:$F,"failed",'KickStarter Data'!$D:$D,"&gt;=35000",'KickStarter Data'!$D:$D,"&lt;40000")</f>
        <v>22</v>
      </c>
      <c r="D10" s="18">
        <f>COUNTIFS('KickStarter Data'!$F:$F,"canceled",'KickStarter Data'!$D:$D,"&gt;=35000",'KickStarter Data'!$D:$D,"&lt;40000")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0">
        <f t="shared" si="3"/>
        <v>0.12727272727272726</v>
      </c>
    </row>
    <row r="11" spans="1:8" x14ac:dyDescent="0.45">
      <c r="A11" s="17" t="s">
        <v>8365</v>
      </c>
      <c r="B11" s="18">
        <f>COUNTIFS('KickStarter Data'!$F:$F,"successful",'KickStarter Data'!$D:$D,"&gt;=40000",'KickStarter Data'!$D:$D,"&lt;45000")</f>
        <v>21</v>
      </c>
      <c r="C11" s="18">
        <f>COUNTIFS('KickStarter Data'!$F:$F,"failed",'KickStarter Data'!$D:$D,"&gt;=40000",'KickStarter Data'!$D:$D,"&lt;45000")</f>
        <v>16</v>
      </c>
      <c r="D11" s="18">
        <f>COUNTIFS('KickStarter Data'!$F:$F,"canceled",'KickStarter Data'!$D:$D,"&gt;=40000",'KickStarter Data'!$D:$D,"&lt;45000")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0">
        <f t="shared" si="3"/>
        <v>0.13953488372093023</v>
      </c>
    </row>
    <row r="12" spans="1:8" x14ac:dyDescent="0.45">
      <c r="A12" s="17" t="s">
        <v>8366</v>
      </c>
      <c r="B12" s="18">
        <f>COUNTIFS('KickStarter Data'!$F:$F,"successful",'KickStarter Data'!$D:$D,"&gt;=45000",'KickStarter Data'!$D:$D,"&lt;50000")</f>
        <v>6</v>
      </c>
      <c r="C12" s="18">
        <f>COUNTIFS('KickStarter Data'!$F:$F,"failed",'KickStarter Data'!$D:$D,"&gt;=45000",'KickStarter Data'!$D:$D,"&lt;50000")</f>
        <v>11</v>
      </c>
      <c r="D12" s="18">
        <f>COUNTIFS('KickStarter Data'!$F:$F,"canceled",'KickStarter Data'!$D:$D,"&gt;=45000",'KickStarter Data'!$D:$D,"&lt;50000")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20">
        <f t="shared" si="3"/>
        <v>0.19047619047619047</v>
      </c>
    </row>
    <row r="13" spans="1:8" ht="14.65" thickBot="1" x14ac:dyDescent="0.5">
      <c r="A13" s="21" t="s">
        <v>8367</v>
      </c>
      <c r="B13" s="22">
        <f>COUNTIFS('KickStarter Data'!$F:$F,"successful",'KickStarter Data'!$D:$D,"&gt;=50000")</f>
        <v>86</v>
      </c>
      <c r="C13" s="22">
        <f>COUNTIFS('KickStarter Data'!$F:$F,"failed",'KickStarter Data'!$D:$D,"&gt;=50000")</f>
        <v>258</v>
      </c>
      <c r="D13" s="22">
        <f>COUNTIFS('KickStarter Data'!$F:$F,"canceled",'KickStarter Data'!$D:$D,"&gt;=50000")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  <row r="14" spans="1:8" ht="14.65" thickTop="1" x14ac:dyDescent="0.45"/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- Category</vt:lpstr>
      <vt:lpstr>Pivot Table - Sub-Category</vt:lpstr>
      <vt:lpstr>Pivot Table - Date Created</vt:lpstr>
      <vt:lpstr>State Based on Goal Amt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angsp</cp:lastModifiedBy>
  <dcterms:created xsi:type="dcterms:W3CDTF">2017-04-20T15:17:24Z</dcterms:created>
  <dcterms:modified xsi:type="dcterms:W3CDTF">2019-04-25T12:55:56Z</dcterms:modified>
</cp:coreProperties>
</file>