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autoCompressPictures="0"/>
  <mc:AlternateContent xmlns:mc="http://schemas.openxmlformats.org/markup-compatibility/2006">
    <mc:Choice Requires="x15">
      <x15ac:absPath xmlns:x15ac="http://schemas.microsoft.com/office/spreadsheetml/2010/11/ac" url="/Users/mchan01/Dropbox/Citizen Science 2016/van halen/Sub2StatisticalAnalysis/"/>
    </mc:Choice>
  </mc:AlternateContent>
  <bookViews>
    <workbookView xWindow="1720" yWindow="500" windowWidth="25520" windowHeight="15540" tabRatio="500"/>
  </bookViews>
  <sheets>
    <sheet name="Sheet1" sheetId="1" r:id="rId1"/>
  </sheets>
  <calcPr calcId="150001" iterateCount="1" concurrentCalc="0"/>
  <extLst>
    <ext xmlns:mx="http://schemas.microsoft.com/office/mac/excel/2008/main" uri="{7523E5D3-25F3-A5E0-1632-64F254C22452}">
      <mx:ArchID Flags="2"/>
    </ext>
  </extLst>
</workbook>
</file>

<file path=xl/calcChain.xml><?xml version="1.0" encoding="utf-8"?>
<calcChain xmlns="http://schemas.openxmlformats.org/spreadsheetml/2006/main">
  <c r="C76" i="1" l="1"/>
  <c r="E175" i="1"/>
  <c r="F175" i="1"/>
  <c r="G175" i="1"/>
  <c r="E176" i="1"/>
  <c r="F176" i="1"/>
  <c r="G176" i="1"/>
  <c r="G177" i="1"/>
  <c r="E152" i="1"/>
  <c r="F152" i="1"/>
  <c r="G152" i="1"/>
  <c r="E153" i="1"/>
  <c r="F153" i="1"/>
  <c r="G153" i="1"/>
  <c r="G154" i="1"/>
  <c r="C140" i="1"/>
  <c r="C147" i="1"/>
  <c r="D147" i="1"/>
  <c r="C154" i="1"/>
  <c r="D154" i="1"/>
  <c r="J106" i="1"/>
  <c r="C108" i="1"/>
  <c r="J107" i="1"/>
  <c r="K106" i="1"/>
  <c r="K107" i="1"/>
  <c r="D110" i="1"/>
  <c r="I106" i="1"/>
  <c r="I107" i="1"/>
  <c r="H106" i="1"/>
  <c r="H107" i="1"/>
  <c r="G106" i="1"/>
  <c r="G107" i="1"/>
  <c r="F106" i="1"/>
  <c r="F107" i="1"/>
  <c r="E106" i="1"/>
  <c r="E107" i="1"/>
  <c r="D106" i="1"/>
  <c r="D107" i="1"/>
  <c r="C106" i="1"/>
  <c r="C107" i="1"/>
  <c r="I88" i="1"/>
  <c r="C90" i="1"/>
  <c r="I89" i="1"/>
  <c r="H88" i="1"/>
  <c r="H89" i="1"/>
  <c r="G88" i="1"/>
  <c r="G89" i="1"/>
  <c r="F88" i="1"/>
  <c r="F89" i="1"/>
  <c r="E88" i="1"/>
  <c r="E89" i="1"/>
  <c r="D88" i="1"/>
  <c r="D89" i="1"/>
  <c r="C88" i="1"/>
  <c r="C89" i="1"/>
  <c r="G81" i="1"/>
  <c r="C83" i="1"/>
  <c r="G82" i="1"/>
  <c r="F81" i="1"/>
  <c r="F82" i="1"/>
  <c r="E81" i="1"/>
  <c r="E82" i="1"/>
  <c r="D81" i="1"/>
  <c r="D82" i="1"/>
  <c r="C81" i="1"/>
  <c r="C82" i="1"/>
  <c r="C65" i="1"/>
  <c r="C30" i="1"/>
  <c r="C50" i="1"/>
  <c r="G49" i="1"/>
  <c r="F49" i="1"/>
  <c r="E49" i="1"/>
  <c r="D49" i="1"/>
  <c r="C49" i="1"/>
</calcChain>
</file>

<file path=xl/sharedStrings.xml><?xml version="1.0" encoding="utf-8"?>
<sst xmlns="http://schemas.openxmlformats.org/spreadsheetml/2006/main" count="160" uniqueCount="124">
  <si>
    <t xml:space="preserve">Recall: </t>
  </si>
  <si>
    <t>How many of the MnMs tasted should be brown? How does this change the expected result if the null hypothesis is correct?</t>
  </si>
  <si>
    <t xml:space="preserve">Sample size and Conficence intervals. </t>
  </si>
  <si>
    <t xml:space="preserve">Let's say we let our subject only taste two MnMs. </t>
  </si>
  <si>
    <t>Assume that your subject is only guessing, i.e. the null hypothesis is correct. What are the outcomes possible?</t>
  </si>
  <si>
    <t>Outcomes (number of correctly identified)</t>
  </si>
  <si>
    <t xml:space="preserve">Note: Possible outcomes: WW, WR, RW, RR </t>
  </si>
  <si>
    <t>W=Wrong</t>
  </si>
  <si>
    <t>R=Right</t>
  </si>
  <si>
    <t xml:space="preserve">Now, imagine there are different worlds out there where each outcome of this experiment occurs. </t>
  </si>
  <si>
    <t xml:space="preserve">Depends. </t>
  </si>
  <si>
    <t>1/2 should be brown. This is important to also simplify our calculations</t>
  </si>
  <si>
    <t>Let's start with a sample set of 2</t>
  </si>
  <si>
    <t>What are the possible outcomes? (Draw table on board or in Excel)</t>
  </si>
  <si>
    <t>Precentage of each outcome</t>
  </si>
  <si>
    <t>If you did not train the subject, then assume that subject might identify a differently tasting MnM as not brown, so 2/4 worlds or 50%</t>
  </si>
  <si>
    <t>Total outcomes</t>
  </si>
  <si>
    <t xml:space="preserve">Note that by increasing the sample number to 4, there is greater confidence that the results are 'real; when the subject guesses all correct; compared to when the sample set was 2. </t>
  </si>
  <si>
    <t xml:space="preserve">Now, as we increase the sample size, you can see that the possibilities increase, and it becomes harder to intuit or count. </t>
  </si>
  <si>
    <t xml:space="preserve">Luckily, we have math. </t>
  </si>
  <si>
    <t xml:space="preserve">Note here the pattern that the possible combinations of  0 correct and 4 correct are the same. Similarly, 1 correct and 1 wrong are the same. </t>
  </si>
  <si>
    <t>If the subject guesses ALL of the samples correctly;the probability that this is by chance is now only 1/16 worlds, or 6.25%</t>
  </si>
  <si>
    <t xml:space="preserve">Note that this is close to the 95% confidence that will make it a valid result (i.e. 5% possibility that the outcome is by chance… close but no cigar). </t>
  </si>
  <si>
    <t xml:space="preserve">Let's start by figuring out the total number of outcomes (total number of worlds) for any data set. </t>
  </si>
  <si>
    <t>The number of possible answers for each piece of data (in this case=2 (Correct guess, or wrong guess)</t>
  </si>
  <si>
    <t>If we had a data set of 4, it's 2X2X2X2=16, or 2 to the power of 4</t>
  </si>
  <si>
    <t>If we had a data set of 2, then the total possible outcomes is 2X2=4</t>
  </si>
  <si>
    <t xml:space="preserve">In Excel, this can be written as </t>
  </si>
  <si>
    <t>Question: What is the minimum sample size in order for you to be confident that the results obtained is not  by chance?</t>
  </si>
  <si>
    <t xml:space="preserve">Let's assume that it is a 1-tailed test for right now. </t>
  </si>
  <si>
    <t>So, if we get the best possible outcome in this experiment that supports our alternate hypothesis, we are only 75% sure that the results are real, where p=0.25.</t>
  </si>
  <si>
    <t xml:space="preserve">This is, of course, not good enough. </t>
  </si>
  <si>
    <t xml:space="preserve">This is a factorial equation, and can be written as </t>
  </si>
  <si>
    <t>x choose y</t>
  </si>
  <si>
    <t>Number of possibilities =</t>
  </si>
  <si>
    <t>x!/y!(x-y)!</t>
  </si>
  <si>
    <t>Where x!=x(x-1)(x-2)…..(2)(1)</t>
  </si>
  <si>
    <t>So</t>
  </si>
  <si>
    <t xml:space="preserve">We can rephrase the question as 4 choose 1; or if there are four possible repeats of the experiment, we want one of them to have the correct answer/color of MnM. </t>
  </si>
  <si>
    <t xml:space="preserve"> In the above table, If we are interested in the number of outcomes that gives us 1 correct answer (green highlight);</t>
  </si>
  <si>
    <t>in the above example, 4 choose 1</t>
  </si>
  <si>
    <t>"= 4!/(1!*3!)</t>
  </si>
  <si>
    <t xml:space="preserve">So, if we rewrite the table above, </t>
  </si>
  <si>
    <t>Sample set size</t>
  </si>
  <si>
    <t>"=Power(2,100)"</t>
  </si>
  <si>
    <t>Note, table below has all the correct excel formulas</t>
  </si>
  <si>
    <t xml:space="preserve">In a sample set of 6, if the subject guesses all 6 correctly, then the probability that it's by chance is now only 0.015, or less than 0.05. </t>
  </si>
  <si>
    <t xml:space="preserve">Therefore we are greater than 95% confident that the results are not by chance. </t>
  </si>
  <si>
    <t>Getting to Statistical Significance</t>
  </si>
  <si>
    <t>Power of increasing Sample Size</t>
  </si>
  <si>
    <t>So, let's do a sample size of 6</t>
  </si>
  <si>
    <t>Now, let's look at 4 MnM sample size.</t>
  </si>
  <si>
    <t>Work the class through the possibilities in each box</t>
  </si>
  <si>
    <t>Precentage of each outcome/Overall possible outcomes</t>
  </si>
  <si>
    <t>Hence, if we obtain a 6 out of 6 result, then the results are STATISTICALLY SIGNIFICANT.</t>
  </si>
  <si>
    <t>The Result 6/6 correct guesses thus supports our alternate hypothesis and rejects our null hypothesis</t>
  </si>
  <si>
    <t xml:space="preserve">Note that when you have a sample size of 6, the results are only significant when all 6 MnMs were correctly identified. </t>
  </si>
  <si>
    <t xml:space="preserve">If you have a result of 5 or 6 MnMs correctly identified, the combined percentages are ~11%, which is not significant. </t>
  </si>
  <si>
    <t>However, if your sample size was 8,</t>
  </si>
  <si>
    <t xml:space="preserve">Now, your results are significant if you have either 7 or 8 guessed correctly </t>
  </si>
  <si>
    <t>p=</t>
  </si>
  <si>
    <t xml:space="preserve">So, the lesson here is that the larger the sample size, the more results will be significant. </t>
  </si>
  <si>
    <t xml:space="preserve">Using Chi Square to calculate significance. </t>
  </si>
  <si>
    <t>So far, we have been calculating What results from a given size of data set will give us statistical significance.</t>
  </si>
  <si>
    <t xml:space="preserve">To calculate this, we will need to do a statistical significance test. There are many different types of statistical significance tests and formulas, depending on the type of data. </t>
  </si>
  <si>
    <t xml:space="preserve">We will use a Chi Square Test. </t>
  </si>
  <si>
    <t>Here, because we have discrete data  (i.e. there are only a few possible outcomes like sex, compared to continuous data, like height, where there are many possible outcomes)</t>
  </si>
  <si>
    <t>Formula of Chi Square Test</t>
  </si>
  <si>
    <t>Correctly Identified</t>
  </si>
  <si>
    <t>Wrongly Identified</t>
  </si>
  <si>
    <t>Observed</t>
  </si>
  <si>
    <t>Expected</t>
  </si>
  <si>
    <t>Total</t>
  </si>
  <si>
    <t>Now, let's fill in the expected (i.e, what we would expect if the null hypothesis is correct)</t>
  </si>
  <si>
    <t>Now we can calculate the Chi Square value</t>
  </si>
  <si>
    <t>Observed-expected</t>
  </si>
  <si>
    <t>Square (Observe-Expected)</t>
  </si>
  <si>
    <t>Divided by expected</t>
  </si>
  <si>
    <t>Chi SQUARE</t>
  </si>
  <si>
    <t>For a Chi-square grid, the degrees of freedom can be said to be the number of cells you need to fill in before, given the totals in the margins, you can fill in the rest of the grid using a formula.</t>
  </si>
  <si>
    <t xml:space="preserve">You can see the idea intended; if you have a given set of totals for each column and row, then you don't have unlimited freedom when filling in the cells. </t>
  </si>
  <si>
    <t>Thus, the number of cells that can be filled in independently tell us something about the actual amount of variation permitted by the data set. </t>
  </si>
  <si>
    <r>
      <t>The </t>
    </r>
    <r>
      <rPr>
        <b/>
        <sz val="12"/>
        <color rgb="FF000000"/>
        <rFont val="Calibri"/>
        <scheme val="minor"/>
      </rPr>
      <t>degrees of freedom</t>
    </r>
    <r>
      <rPr>
        <sz val="12"/>
        <color rgb="FF000000"/>
        <rFont val="Calibri"/>
        <scheme val="minor"/>
      </rPr>
      <t> (often abbreviated as </t>
    </r>
    <r>
      <rPr>
        <b/>
        <sz val="12"/>
        <color rgb="FF000000"/>
        <rFont val="Calibri"/>
        <scheme val="minor"/>
      </rPr>
      <t>df</t>
    </r>
    <r>
      <rPr>
        <sz val="12"/>
        <color rgb="FF000000"/>
        <rFont val="Calibri"/>
        <scheme val="minor"/>
      </rPr>
      <t> or </t>
    </r>
    <r>
      <rPr>
        <b/>
        <sz val="12"/>
        <color rgb="FF000000"/>
        <rFont val="Calibri"/>
        <scheme val="minor"/>
      </rPr>
      <t>d</t>
    </r>
    <r>
      <rPr>
        <sz val="12"/>
        <color rgb="FF000000"/>
        <rFont val="Calibri"/>
        <scheme val="minor"/>
      </rPr>
      <t>) tell you how many numbers in your grid are </t>
    </r>
    <r>
      <rPr>
        <i/>
        <sz val="12"/>
        <color rgb="FF000000"/>
        <rFont val="Calibri"/>
        <scheme val="minor"/>
      </rPr>
      <t>actually</t>
    </r>
    <r>
      <rPr>
        <sz val="12"/>
        <color rgb="FF000000"/>
        <rFont val="Calibri"/>
        <scheme val="minor"/>
      </rPr>
      <t xml:space="preserve"> independent. </t>
    </r>
  </si>
  <si>
    <t xml:space="preserve">You can only fill in a certain amount of cells with  numbers before the rest just becomes dependent on making sure the cells add up to the totals. </t>
  </si>
  <si>
    <t xml:space="preserve">In our example, we know the total number of samples in our experiment was 100. </t>
  </si>
  <si>
    <t xml:space="preserve">Therefore, the Degree of Freedom is 1. </t>
  </si>
  <si>
    <t xml:space="preserve">Once you calculate a Chi-square value, you use this number and the degrees of freedom to decide the probability, or p-value, of independence. </t>
  </si>
  <si>
    <t>Now, let's reverse the question. Say a subject tasted 100 MnMs, and got a 55% correctly identified result. Is this significant?</t>
  </si>
  <si>
    <t xml:space="preserve">We also know that we got 55%, or 55/100 correct. </t>
  </si>
  <si>
    <t>As soon as we fill in 55, then the number of wrongly identified is now set to 45.</t>
  </si>
  <si>
    <t>Looking at the table, you will observe that the Chi Square value for 95% confidence, i.e X2(0.05)= 3.841 (for d.f.=1)</t>
  </si>
  <si>
    <r>
      <t xml:space="preserve">Any calculated Cchi Square that is </t>
    </r>
    <r>
      <rPr>
        <b/>
        <sz val="12"/>
        <color theme="1"/>
        <rFont val="Calibri"/>
        <family val="2"/>
        <scheme val="minor"/>
      </rPr>
      <t>ABOVE</t>
    </r>
    <r>
      <rPr>
        <sz val="12"/>
        <color theme="1"/>
        <rFont val="Calibri"/>
        <family val="2"/>
        <scheme val="minor"/>
      </rPr>
      <t xml:space="preserve"> that number is therefore significant</t>
    </r>
  </si>
  <si>
    <t xml:space="preserve">Our calculated Chi Square is 1, which is &lt;3.841; therefore not significant. </t>
  </si>
  <si>
    <t>Let's calulate the Chi Square Value for 55% correctly identified out of 100 MnMs</t>
  </si>
  <si>
    <t>Let's assume that instead of 100 repeats, we had actually done 1000 repeats, and 55% were correct. How would this change our  calculation</t>
  </si>
  <si>
    <t xml:space="preserve">The Chi Square is now 10, which is &gt;3.841. Therefore, the results are significant. </t>
  </si>
  <si>
    <r>
      <t xml:space="preserve">Even though the percentage of correct identifications are the same, the second test had </t>
    </r>
    <r>
      <rPr>
        <b/>
        <sz val="12"/>
        <color theme="1"/>
        <rFont val="Calibri"/>
        <family val="2"/>
        <scheme val="minor"/>
      </rPr>
      <t xml:space="preserve">more power, </t>
    </r>
    <r>
      <rPr>
        <sz val="12"/>
        <color theme="1"/>
        <rFont val="Calibri"/>
        <family val="2"/>
        <scheme val="minor"/>
      </rPr>
      <t xml:space="preserve">and results are significant. </t>
    </r>
  </si>
  <si>
    <t xml:space="preserve">That's the power of large data sets. </t>
  </si>
  <si>
    <t xml:space="preserve">Let's review, here we have learned what p&lt;0.05 means in our experiment. </t>
  </si>
  <si>
    <t xml:space="preserve">It is essentially, a statistical test to see what are the probability that results obtained are due to chance. </t>
  </si>
  <si>
    <t xml:space="preserve">When p&lt;0.05, there is less than a 5% chance that results were due to chance. </t>
  </si>
  <si>
    <t>When we look at quantitative data in papers, we should always look for the calculated p value.</t>
  </si>
  <si>
    <t xml:space="preserve"> IF this is not shown, what would your conclusions be about the data? Would you trust it?</t>
  </si>
  <si>
    <t>Therefore, how many MnMs should each subject taste in your experiment?</t>
  </si>
  <si>
    <t>Now do a Chi-Square Test on your data obtained. Is it significant?</t>
  </si>
  <si>
    <t>If you trained the subject before test, then it is a one-tailed test (we  can ignore all results below 50%), so  1/4  of the possible worlds, or 25%</t>
  </si>
  <si>
    <t xml:space="preserve">In how many of these possible worlds did our subject obtain results that could be considered to support our null hypothesis. </t>
  </si>
  <si>
    <t xml:space="preserve">Advanced experiment. </t>
  </si>
  <si>
    <t>Let's say we are now interested in someone guessing the color of MnM they are tasting, instead of merely saying if the MnM is brown. How does this change all the calculations above?</t>
  </si>
  <si>
    <t xml:space="preserve">These are notes for the faculty. I have found previously that this is best done with the whole class on the board, or using a projected excel screen. </t>
  </si>
  <si>
    <t>Instructions for excel commands for students are available in Students_UsefulExcelCommands</t>
  </si>
  <si>
    <t xml:space="preserve">So, even if the subject is only guessing, if you only let the subject taste 2 MnMs, there is a 25%/50% chance that (s)he will obtain results that supports our alternate hypothesis. </t>
  </si>
  <si>
    <t>We won't study a sample set of 3 (Because we are interested in having the same number of Brown and not brown MnMs, so that there is no bias towards one answer)</t>
  </si>
  <si>
    <t>Permutations that leads to outcome (if guessing)</t>
  </si>
  <si>
    <t xml:space="preserve">The minimum should be 8, but the larger the better. </t>
  </si>
  <si>
    <t>In science, we usually want to be at least 95% certainty that the results are due to a real effect rather than random chance, or p&lt;0.05. What does that mean?</t>
  </si>
  <si>
    <t xml:space="preserve"> </t>
  </si>
  <si>
    <t>The resason why these notes are here in an excel document is to be able to show faculty the excel commands at work in order to fill in the table, and to draw graphs</t>
  </si>
  <si>
    <t>Excel. In the table above, I have begun using excel commands to populate the table. Please refer to Students_UsefulExcelCommands</t>
  </si>
  <si>
    <t>This document is to be used concurrently with Faculty_StatsFoodScientistHershey_Answerkey</t>
  </si>
  <si>
    <t>If we had a data set of 100, it's 2 to the power of 100</t>
  </si>
  <si>
    <t>Now, let's figure out the total possibities of eachoutcome (if guessing)</t>
  </si>
  <si>
    <t>or in excel</t>
  </si>
  <si>
    <t>"=FACT(4)/(FACT(1)*FACT(3))"</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</si>
</sst>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sz val="11"/>
      <color theme="1"/>
      <name val="Calibri"/>
      <scheme val="minor"/>
    </font>
    <font>
      <sz val="12"/>
      <color rgb="FF006100"/>
      <name val="Calibri"/>
      <family val="2"/>
      <scheme val="minor"/>
    </font>
    <font>
      <sz val="12"/>
      <color rgb="FF9C0006"/>
      <name val="Calibri"/>
      <family val="2"/>
      <scheme val="minor"/>
    </font>
    <font>
      <sz val="12"/>
      <color rgb="FF3F3F76"/>
      <name val="Calibri"/>
      <family val="2"/>
      <scheme val="minor"/>
    </font>
    <font>
      <b/>
      <sz val="12"/>
      <color rgb="FF3F3F3F"/>
      <name val="Calibri"/>
      <family val="2"/>
      <scheme val="minor"/>
    </font>
    <font>
      <b/>
      <sz val="12"/>
      <color theme="1"/>
      <name val="Calibri"/>
      <family val="2"/>
      <scheme val="minor"/>
    </font>
    <font>
      <sz val="12"/>
      <color rgb="FF0000FF"/>
      <name val="Calibri"/>
      <scheme val="minor"/>
    </font>
    <font>
      <b/>
      <sz val="12"/>
      <color rgb="FF0000FF"/>
      <name val="Calibri"/>
      <scheme val="minor"/>
    </font>
    <font>
      <u/>
      <sz val="12"/>
      <color theme="10"/>
      <name val="Calibri"/>
      <family val="2"/>
      <scheme val="minor"/>
    </font>
    <font>
      <u/>
      <sz val="12"/>
      <color theme="11"/>
      <name val="Calibri"/>
      <family val="2"/>
      <scheme val="minor"/>
    </font>
    <font>
      <b/>
      <sz val="16"/>
      <color theme="1"/>
      <name val="Calibri"/>
      <scheme val="minor"/>
    </font>
    <font>
      <b/>
      <sz val="12"/>
      <color rgb="FF3F3F76"/>
      <name val="Calibri"/>
      <scheme val="minor"/>
    </font>
    <font>
      <sz val="12"/>
      <color rgb="FF000000"/>
      <name val="Calibri"/>
      <scheme val="minor"/>
    </font>
    <font>
      <b/>
      <sz val="12"/>
      <color rgb="FF000000"/>
      <name val="Calibri"/>
      <scheme val="minor"/>
    </font>
    <font>
      <i/>
      <sz val="12"/>
      <color rgb="FF000000"/>
      <name val="Calibri"/>
      <scheme val="minor"/>
    </font>
    <font>
      <b/>
      <sz val="20"/>
      <color theme="1"/>
      <name val="Calibri"/>
      <scheme val="minor"/>
    </font>
    <font>
      <i/>
      <sz val="20"/>
      <color rgb="FFFF0000"/>
      <name val="Calibri"/>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9" tint="0.79998168889431442"/>
        <bgColor indexed="65"/>
      </patternFill>
    </fill>
    <fill>
      <patternFill patternType="solid">
        <fgColor theme="9" tint="0.79998168889431442"/>
        <bgColor indexed="64"/>
      </patternFill>
    </fill>
    <fill>
      <patternFill patternType="solid">
        <fgColor rgb="FFFEC6F7"/>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bottom/>
      <diagonal/>
    </border>
  </borders>
  <cellStyleXfs count="63">
    <xf numFmtId="0" fontId="0" fillId="0" borderId="0"/>
    <xf numFmtId="0" fontId="5" fillId="2" borderId="0" applyNumberFormat="0" applyBorder="0" applyAlignment="0" applyProtection="0"/>
    <xf numFmtId="0" fontId="6" fillId="3" borderId="0" applyNumberFormat="0" applyBorder="0" applyAlignment="0" applyProtection="0"/>
    <xf numFmtId="0" fontId="7" fillId="4" borderId="1" applyNumberFormat="0" applyAlignment="0" applyProtection="0"/>
    <xf numFmtId="0" fontId="8" fillId="5" borderId="2" applyNumberFormat="0" applyAlignment="0" applyProtection="0"/>
    <xf numFmtId="0" fontId="2" fillId="6" borderId="3" applyNumberFormat="0" applyFont="0" applyAlignment="0" applyProtection="0"/>
    <xf numFmtId="0" fontId="2" fillId="7" borderId="0" applyNumberFormat="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2">
    <xf numFmtId="0" fontId="0" fillId="0" borderId="0" xfId="0"/>
    <xf numFmtId="0" fontId="4" fillId="0" borderId="0" xfId="0" applyFont="1" applyAlignment="1">
      <alignment vertical="center"/>
    </xf>
    <xf numFmtId="0" fontId="3" fillId="0" borderId="0" xfId="0" applyFont="1"/>
    <xf numFmtId="0" fontId="8" fillId="5" borderId="2" xfId="4"/>
    <xf numFmtId="0" fontId="9" fillId="0" borderId="0" xfId="0" applyFont="1"/>
    <xf numFmtId="0" fontId="10" fillId="0" borderId="0" xfId="0" applyFont="1"/>
    <xf numFmtId="0" fontId="11" fillId="5" borderId="2" xfId="4" applyFont="1"/>
    <xf numFmtId="0" fontId="6" fillId="3" borderId="0" xfId="2"/>
    <xf numFmtId="0" fontId="14" fillId="0" borderId="0" xfId="0" applyFont="1"/>
    <xf numFmtId="0" fontId="5" fillId="2" borderId="0" xfId="1"/>
    <xf numFmtId="0" fontId="2" fillId="7" borderId="2" xfId="6" applyBorder="1"/>
    <xf numFmtId="0" fontId="11" fillId="5" borderId="4" xfId="4" applyFont="1" applyBorder="1"/>
    <xf numFmtId="0" fontId="7" fillId="4" borderId="1" xfId="3"/>
    <xf numFmtId="0" fontId="15" fillId="4" borderId="1" xfId="3" applyFont="1"/>
    <xf numFmtId="0" fontId="0" fillId="0" borderId="0" xfId="0" applyFont="1" applyAlignment="1">
      <alignment vertical="center"/>
    </xf>
    <xf numFmtId="0" fontId="0" fillId="0" borderId="0" xfId="0" applyFont="1"/>
    <xf numFmtId="0" fontId="16" fillId="0" borderId="0" xfId="0" applyFont="1" applyAlignment="1">
      <alignment vertical="center"/>
    </xf>
    <xf numFmtId="0" fontId="19" fillId="0" borderId="0" xfId="0" applyFont="1"/>
    <xf numFmtId="0" fontId="20" fillId="0" borderId="0" xfId="0" applyFont="1"/>
    <xf numFmtId="0" fontId="1" fillId="8" borderId="0" xfId="2" applyFont="1" applyFill="1"/>
    <xf numFmtId="0" fontId="0" fillId="9" borderId="0" xfId="0" applyFill="1"/>
    <xf numFmtId="0" fontId="3" fillId="6" borderId="3" xfId="5" applyFont="1"/>
  </cellXfs>
  <cellStyles count="63">
    <cellStyle name="20% - Accent6" xfId="6" builtinId="50"/>
    <cellStyle name="Bad" xfId="2" builtinId="27"/>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Input" xfId="3" builtinId="20"/>
    <cellStyle name="Normal" xfId="0" builtinId="0"/>
    <cellStyle name="Note" xfId="5" builtinId="10"/>
    <cellStyle name="Output" xfId="4" builtinId="21"/>
  </cellStyles>
  <dxfs count="0"/>
  <tableStyles count="0" defaultTableStyle="TableStyleMedium9" defaultPivotStyle="PivotStyleMedium7"/>
  <colors>
    <mruColors>
      <color rgb="FF84A0F2"/>
      <color rgb="FFFEC6F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xdr:colOff>
      <xdr:row>130</xdr:row>
      <xdr:rowOff>101600</xdr:rowOff>
    </xdr:from>
    <xdr:to>
      <xdr:col>1</xdr:col>
      <xdr:colOff>3149600</xdr:colOff>
      <xdr:row>134</xdr:row>
      <xdr:rowOff>152400</xdr:rowOff>
    </xdr:to>
    <xdr:pic>
      <xdr:nvPicPr>
        <xdr:cNvPr id="2" name="Picture 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1800" y="22263100"/>
          <a:ext cx="3543300" cy="812800"/>
        </a:xfrm>
        <a:prstGeom prst="rect">
          <a:avLst/>
        </a:prstGeom>
        <a:solidFill>
          <a:srgbClr val="C0504D"/>
        </a:solidFill>
        <a:ln>
          <a:solidFill>
            <a:srgbClr val="FF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4"/>
  <sheetViews>
    <sheetView tabSelected="1" topLeftCell="A169" workbookViewId="0">
      <selection activeCell="B118" sqref="B118"/>
    </sheetView>
  </sheetViews>
  <sheetFormatPr baseColWidth="10" defaultRowHeight="16" x14ac:dyDescent="0.2"/>
  <cols>
    <col min="2" max="2" width="51" customWidth="1"/>
    <col min="4" max="4" width="12.1640625" bestFit="1" customWidth="1"/>
    <col min="5" max="5" width="18.5" customWidth="1"/>
    <col min="6" max="6" width="23.33203125" bestFit="1" customWidth="1"/>
    <col min="7" max="8" width="23" bestFit="1" customWidth="1"/>
  </cols>
  <sheetData>
    <row r="1" spans="1:1" x14ac:dyDescent="0.2">
      <c r="A1" t="s">
        <v>109</v>
      </c>
    </row>
    <row r="2" spans="1:1" x14ac:dyDescent="0.2">
      <c r="A2" t="s">
        <v>110</v>
      </c>
    </row>
    <row r="3" spans="1:1" x14ac:dyDescent="0.2">
      <c r="A3" t="s">
        <v>117</v>
      </c>
    </row>
    <row r="4" spans="1:1" x14ac:dyDescent="0.2">
      <c r="A4" t="s">
        <v>119</v>
      </c>
    </row>
    <row r="7" spans="1:1" x14ac:dyDescent="0.2">
      <c r="A7" t="s">
        <v>116</v>
      </c>
    </row>
    <row r="9" spans="1:1" x14ac:dyDescent="0.2">
      <c r="A9" t="s">
        <v>0</v>
      </c>
    </row>
    <row r="10" spans="1:1" x14ac:dyDescent="0.2">
      <c r="A10" s="1" t="s">
        <v>1</v>
      </c>
    </row>
    <row r="12" spans="1:1" x14ac:dyDescent="0.2">
      <c r="A12" s="2" t="s">
        <v>11</v>
      </c>
    </row>
    <row r="15" spans="1:1" x14ac:dyDescent="0.2">
      <c r="A15" s="4" t="s">
        <v>2</v>
      </c>
    </row>
    <row r="17" spans="1:5" ht="21" x14ac:dyDescent="0.25">
      <c r="A17" s="8" t="s">
        <v>28</v>
      </c>
    </row>
    <row r="18" spans="1:5" x14ac:dyDescent="0.2">
      <c r="A18" t="s">
        <v>115</v>
      </c>
    </row>
    <row r="20" spans="1:5" ht="21" x14ac:dyDescent="0.25">
      <c r="A20" s="8" t="s">
        <v>48</v>
      </c>
    </row>
    <row r="21" spans="1:5" x14ac:dyDescent="0.2">
      <c r="A21" s="5" t="s">
        <v>12</v>
      </c>
    </row>
    <row r="22" spans="1:5" x14ac:dyDescent="0.2">
      <c r="A22" t="s">
        <v>3</v>
      </c>
    </row>
    <row r="23" spans="1:5" x14ac:dyDescent="0.2">
      <c r="A23" t="s">
        <v>13</v>
      </c>
    </row>
    <row r="24" spans="1:5" x14ac:dyDescent="0.2">
      <c r="A24" t="s">
        <v>4</v>
      </c>
    </row>
    <row r="25" spans="1:5" x14ac:dyDescent="0.2">
      <c r="B25" s="2" t="s">
        <v>6</v>
      </c>
      <c r="D25" s="2" t="s">
        <v>7</v>
      </c>
      <c r="E25" s="2" t="s">
        <v>8</v>
      </c>
    </row>
    <row r="26" spans="1:5" x14ac:dyDescent="0.2">
      <c r="B26" s="3"/>
      <c r="C26" s="3"/>
      <c r="D26" s="3"/>
      <c r="E26" s="3"/>
    </row>
    <row r="27" spans="1:5" x14ac:dyDescent="0.2">
      <c r="B27" s="6" t="s">
        <v>5</v>
      </c>
      <c r="C27" s="6">
        <v>0</v>
      </c>
      <c r="D27" s="6">
        <v>1</v>
      </c>
      <c r="E27" s="6">
        <v>2</v>
      </c>
    </row>
    <row r="28" spans="1:5" x14ac:dyDescent="0.2">
      <c r="B28" s="3" t="s">
        <v>113</v>
      </c>
      <c r="C28" s="3">
        <v>1</v>
      </c>
      <c r="D28" s="3">
        <v>2</v>
      </c>
      <c r="E28" s="3">
        <v>1</v>
      </c>
    </row>
    <row r="29" spans="1:5" x14ac:dyDescent="0.2">
      <c r="B29" s="3" t="s">
        <v>14</v>
      </c>
      <c r="C29" s="3">
        <v>0.25</v>
      </c>
      <c r="D29" s="3">
        <v>0.5</v>
      </c>
      <c r="E29" s="3">
        <v>0.25</v>
      </c>
    </row>
    <row r="30" spans="1:5" x14ac:dyDescent="0.2">
      <c r="B30" s="3" t="s">
        <v>16</v>
      </c>
      <c r="C30" s="3">
        <f>4</f>
        <v>4</v>
      </c>
    </row>
    <row r="32" spans="1:5" x14ac:dyDescent="0.2">
      <c r="A32" t="s">
        <v>9</v>
      </c>
    </row>
    <row r="33" spans="1:7" x14ac:dyDescent="0.2">
      <c r="A33" t="s">
        <v>106</v>
      </c>
    </row>
    <row r="34" spans="1:7" x14ac:dyDescent="0.2">
      <c r="B34" s="2" t="s">
        <v>10</v>
      </c>
    </row>
    <row r="35" spans="1:7" x14ac:dyDescent="0.2">
      <c r="B35" s="2" t="s">
        <v>105</v>
      </c>
    </row>
    <row r="36" spans="1:7" x14ac:dyDescent="0.2">
      <c r="B36" s="2" t="s">
        <v>15</v>
      </c>
    </row>
    <row r="37" spans="1:7" x14ac:dyDescent="0.2">
      <c r="B37" s="2" t="s">
        <v>29</v>
      </c>
    </row>
    <row r="38" spans="1:7" x14ac:dyDescent="0.2">
      <c r="B38" s="2" t="s">
        <v>30</v>
      </c>
    </row>
    <row r="39" spans="1:7" x14ac:dyDescent="0.2">
      <c r="A39" s="4" t="s">
        <v>111</v>
      </c>
    </row>
    <row r="40" spans="1:7" x14ac:dyDescent="0.2">
      <c r="A40" t="s">
        <v>31</v>
      </c>
    </row>
    <row r="43" spans="1:7" x14ac:dyDescent="0.2">
      <c r="A43" s="5" t="s">
        <v>51</v>
      </c>
    </row>
    <row r="44" spans="1:7" x14ac:dyDescent="0.2">
      <c r="A44" t="s">
        <v>112</v>
      </c>
    </row>
    <row r="45" spans="1:7" x14ac:dyDescent="0.2">
      <c r="A45" t="s">
        <v>20</v>
      </c>
    </row>
    <row r="46" spans="1:7" x14ac:dyDescent="0.2">
      <c r="A46" t="s">
        <v>52</v>
      </c>
    </row>
    <row r="47" spans="1:7" x14ac:dyDescent="0.2">
      <c r="B47" s="6" t="s">
        <v>5</v>
      </c>
      <c r="C47" s="6">
        <v>0</v>
      </c>
      <c r="D47" s="10">
        <v>1</v>
      </c>
      <c r="E47" s="6">
        <v>2</v>
      </c>
      <c r="F47" s="6">
        <v>3</v>
      </c>
      <c r="G47" s="6">
        <v>4</v>
      </c>
    </row>
    <row r="48" spans="1:7" x14ac:dyDescent="0.2">
      <c r="B48" s="3" t="s">
        <v>113</v>
      </c>
      <c r="C48" s="3">
        <v>1</v>
      </c>
      <c r="D48" s="3">
        <v>4</v>
      </c>
      <c r="E48" s="3">
        <v>6</v>
      </c>
      <c r="F48" s="3">
        <v>4</v>
      </c>
      <c r="G48" s="3">
        <v>1</v>
      </c>
    </row>
    <row r="49" spans="1:7" x14ac:dyDescent="0.2">
      <c r="B49" s="3" t="s">
        <v>53</v>
      </c>
      <c r="C49" s="3">
        <f>C48/$C$50</f>
        <v>6.25E-2</v>
      </c>
      <c r="D49" s="3">
        <f>D48/$C$50</f>
        <v>0.25</v>
      </c>
      <c r="E49" s="3">
        <f>E48/$C$50</f>
        <v>0.375</v>
      </c>
      <c r="F49" s="3">
        <f>F48/$C$50</f>
        <v>0.25</v>
      </c>
      <c r="G49" s="3">
        <f>G48/$C$50</f>
        <v>6.25E-2</v>
      </c>
    </row>
    <row r="50" spans="1:7" x14ac:dyDescent="0.2">
      <c r="B50" s="3" t="s">
        <v>16</v>
      </c>
      <c r="C50" s="3">
        <f>SUM(C48:G48)</f>
        <v>16</v>
      </c>
    </row>
    <row r="51" spans="1:7" x14ac:dyDescent="0.2">
      <c r="B51" s="2" t="s">
        <v>118</v>
      </c>
    </row>
    <row r="52" spans="1:7" x14ac:dyDescent="0.2">
      <c r="A52" t="s">
        <v>17</v>
      </c>
    </row>
    <row r="53" spans="1:7" x14ac:dyDescent="0.2">
      <c r="A53" t="s">
        <v>21</v>
      </c>
    </row>
    <row r="54" spans="1:7" x14ac:dyDescent="0.2">
      <c r="A54" t="s">
        <v>22</v>
      </c>
    </row>
    <row r="56" spans="1:7" x14ac:dyDescent="0.2">
      <c r="A56" t="s">
        <v>18</v>
      </c>
    </row>
    <row r="57" spans="1:7" x14ac:dyDescent="0.2">
      <c r="A57" t="s">
        <v>19</v>
      </c>
    </row>
    <row r="59" spans="1:7" x14ac:dyDescent="0.2">
      <c r="A59" s="5" t="s">
        <v>23</v>
      </c>
    </row>
    <row r="60" spans="1:7" x14ac:dyDescent="0.2">
      <c r="A60" t="s">
        <v>24</v>
      </c>
    </row>
    <row r="61" spans="1:7" x14ac:dyDescent="0.2">
      <c r="A61" t="s">
        <v>26</v>
      </c>
    </row>
    <row r="62" spans="1:7" x14ac:dyDescent="0.2">
      <c r="A62" t="s">
        <v>25</v>
      </c>
    </row>
    <row r="63" spans="1:7" x14ac:dyDescent="0.2">
      <c r="A63" t="s">
        <v>120</v>
      </c>
    </row>
    <row r="64" spans="1:7" x14ac:dyDescent="0.2">
      <c r="A64" t="s">
        <v>27</v>
      </c>
    </row>
    <row r="65" spans="1:7" x14ac:dyDescent="0.2">
      <c r="B65" s="7" t="s">
        <v>44</v>
      </c>
      <c r="C65">
        <f>POWER(2,100)</f>
        <v>1.2676506002282294E+30</v>
      </c>
    </row>
    <row r="67" spans="1:7" x14ac:dyDescent="0.2">
      <c r="A67" s="5" t="s">
        <v>121</v>
      </c>
    </row>
    <row r="68" spans="1:7" x14ac:dyDescent="0.2">
      <c r="A68" t="s">
        <v>39</v>
      </c>
    </row>
    <row r="69" spans="1:7" x14ac:dyDescent="0.2">
      <c r="A69" t="s">
        <v>38</v>
      </c>
    </row>
    <row r="70" spans="1:7" x14ac:dyDescent="0.2">
      <c r="A70" t="s">
        <v>32</v>
      </c>
    </row>
    <row r="71" spans="1:7" x14ac:dyDescent="0.2">
      <c r="B71" s="9" t="s">
        <v>33</v>
      </c>
      <c r="C71" s="9"/>
    </row>
    <row r="72" spans="1:7" x14ac:dyDescent="0.2">
      <c r="B72" s="9" t="s">
        <v>34</v>
      </c>
      <c r="C72" s="9" t="s">
        <v>35</v>
      </c>
      <c r="E72" t="s">
        <v>36</v>
      </c>
    </row>
    <row r="73" spans="1:7" x14ac:dyDescent="0.2">
      <c r="A73" t="s">
        <v>37</v>
      </c>
    </row>
    <row r="74" spans="1:7" x14ac:dyDescent="0.2">
      <c r="B74" t="s">
        <v>40</v>
      </c>
    </row>
    <row r="75" spans="1:7" x14ac:dyDescent="0.2">
      <c r="B75" s="19" t="s">
        <v>41</v>
      </c>
    </row>
    <row r="76" spans="1:7" x14ac:dyDescent="0.2">
      <c r="A76" t="s">
        <v>122</v>
      </c>
      <c r="B76" s="20" t="s">
        <v>123</v>
      </c>
      <c r="C76">
        <f>FACT(4)/(FACT(1)*FACT(3))</f>
        <v>4</v>
      </c>
    </row>
    <row r="78" spans="1:7" x14ac:dyDescent="0.2">
      <c r="A78" s="5" t="s">
        <v>42</v>
      </c>
      <c r="C78" s="21" t="s">
        <v>45</v>
      </c>
    </row>
    <row r="79" spans="1:7" x14ac:dyDescent="0.2">
      <c r="B79" s="3" t="s">
        <v>43</v>
      </c>
      <c r="C79" s="3">
        <v>4</v>
      </c>
    </row>
    <row r="80" spans="1:7" x14ac:dyDescent="0.2">
      <c r="B80" s="6" t="s">
        <v>5</v>
      </c>
      <c r="C80" s="6">
        <v>0</v>
      </c>
      <c r="D80" s="6">
        <v>1</v>
      </c>
      <c r="E80" s="6">
        <v>2</v>
      </c>
      <c r="F80" s="6">
        <v>3</v>
      </c>
      <c r="G80" s="6">
        <v>4</v>
      </c>
    </row>
    <row r="81" spans="1:9" x14ac:dyDescent="0.2">
      <c r="B81" s="3" t="s">
        <v>113</v>
      </c>
      <c r="C81" s="3">
        <f>FACT($C$79)/(FACT(C80)*FACT($C$79-C80))</f>
        <v>1</v>
      </c>
      <c r="D81" s="3">
        <f>FACT($C$79)/(FACT(D80)*FACT($C$79-D80))</f>
        <v>4</v>
      </c>
      <c r="E81" s="3">
        <f>FACT($C$79)/(FACT(E80)*FACT($C$79-E80))</f>
        <v>6</v>
      </c>
      <c r="F81" s="3">
        <f>FACT($C$79)/(FACT(F80)*FACT($C$79-F80))</f>
        <v>4</v>
      </c>
      <c r="G81" s="3">
        <f>FACT($C$79)/(FACT(G80)*FACT($C$79-G80))</f>
        <v>1</v>
      </c>
    </row>
    <row r="82" spans="1:9" x14ac:dyDescent="0.2">
      <c r="B82" s="3" t="s">
        <v>14</v>
      </c>
      <c r="C82" s="3">
        <f>C81/$C$83</f>
        <v>6.25E-2</v>
      </c>
      <c r="D82" s="3">
        <f>D81/$C$83</f>
        <v>0.25</v>
      </c>
      <c r="E82" s="3">
        <f>E81/$C$83</f>
        <v>0.375</v>
      </c>
      <c r="F82" s="3">
        <f>F81/$C$83</f>
        <v>0.25</v>
      </c>
      <c r="G82" s="3">
        <f>G81/$C$83</f>
        <v>6.25E-2</v>
      </c>
    </row>
    <row r="83" spans="1:9" x14ac:dyDescent="0.2">
      <c r="B83" s="3" t="s">
        <v>16</v>
      </c>
      <c r="C83" s="3">
        <f>POWER(2, C79)</f>
        <v>16</v>
      </c>
    </row>
    <row r="85" spans="1:9" x14ac:dyDescent="0.2">
      <c r="A85" s="5" t="s">
        <v>50</v>
      </c>
    </row>
    <row r="86" spans="1:9" x14ac:dyDescent="0.2">
      <c r="B86" s="3" t="s">
        <v>43</v>
      </c>
      <c r="C86" s="3">
        <v>6</v>
      </c>
    </row>
    <row r="87" spans="1:9" x14ac:dyDescent="0.2">
      <c r="B87" s="6" t="s">
        <v>5</v>
      </c>
      <c r="C87" s="6">
        <v>0</v>
      </c>
      <c r="D87" s="6">
        <v>1</v>
      </c>
      <c r="E87" s="6">
        <v>2</v>
      </c>
      <c r="F87" s="6">
        <v>3</v>
      </c>
      <c r="G87" s="6">
        <v>4</v>
      </c>
      <c r="H87" s="11">
        <v>5</v>
      </c>
      <c r="I87" s="11">
        <v>6</v>
      </c>
    </row>
    <row r="88" spans="1:9" x14ac:dyDescent="0.2">
      <c r="B88" s="3" t="s">
        <v>113</v>
      </c>
      <c r="C88" s="3">
        <f t="shared" ref="C88:I88" si="0">FACT($C$86)/(FACT(C87)*FACT($C$86-C87))</f>
        <v>1</v>
      </c>
      <c r="D88" s="3">
        <f t="shared" si="0"/>
        <v>6</v>
      </c>
      <c r="E88" s="3">
        <f t="shared" si="0"/>
        <v>15</v>
      </c>
      <c r="F88" s="3">
        <f t="shared" si="0"/>
        <v>20</v>
      </c>
      <c r="G88" s="3">
        <f t="shared" si="0"/>
        <v>15</v>
      </c>
      <c r="H88" s="3">
        <f t="shared" si="0"/>
        <v>6</v>
      </c>
      <c r="I88" s="3">
        <f t="shared" si="0"/>
        <v>1</v>
      </c>
    </row>
    <row r="89" spans="1:9" x14ac:dyDescent="0.2">
      <c r="B89" s="3" t="s">
        <v>14</v>
      </c>
      <c r="C89" s="3">
        <f t="shared" ref="C89:I89" si="1">C88/$C$90</f>
        <v>1.5625E-2</v>
      </c>
      <c r="D89" s="3">
        <f t="shared" si="1"/>
        <v>9.375E-2</v>
      </c>
      <c r="E89" s="3">
        <f t="shared" si="1"/>
        <v>0.234375</v>
      </c>
      <c r="F89" s="3">
        <f t="shared" si="1"/>
        <v>0.3125</v>
      </c>
      <c r="G89" s="3">
        <f t="shared" si="1"/>
        <v>0.234375</v>
      </c>
      <c r="H89" s="3">
        <f t="shared" si="1"/>
        <v>9.375E-2</v>
      </c>
      <c r="I89" s="3">
        <f t="shared" si="1"/>
        <v>1.5625E-2</v>
      </c>
    </row>
    <row r="90" spans="1:9" x14ac:dyDescent="0.2">
      <c r="B90" s="3" t="s">
        <v>16</v>
      </c>
      <c r="C90" s="3">
        <f>POWER(2, C86)</f>
        <v>64</v>
      </c>
    </row>
    <row r="92" spans="1:9" x14ac:dyDescent="0.2">
      <c r="A92" t="s">
        <v>46</v>
      </c>
    </row>
    <row r="93" spans="1:9" x14ac:dyDescent="0.2">
      <c r="A93" t="s">
        <v>47</v>
      </c>
    </row>
    <row r="94" spans="1:9" x14ac:dyDescent="0.2">
      <c r="A94" t="s">
        <v>54</v>
      </c>
    </row>
    <row r="95" spans="1:9" x14ac:dyDescent="0.2">
      <c r="A95" t="s">
        <v>55</v>
      </c>
    </row>
    <row r="97" spans="1:11" ht="21" x14ac:dyDescent="0.25">
      <c r="A97" s="8" t="s">
        <v>49</v>
      </c>
    </row>
    <row r="99" spans="1:11" x14ac:dyDescent="0.2">
      <c r="A99" t="s">
        <v>56</v>
      </c>
    </row>
    <row r="100" spans="1:11" x14ac:dyDescent="0.2">
      <c r="A100" t="s">
        <v>57</v>
      </c>
    </row>
    <row r="102" spans="1:11" x14ac:dyDescent="0.2">
      <c r="A102" s="5" t="s">
        <v>58</v>
      </c>
    </row>
    <row r="104" spans="1:11" x14ac:dyDescent="0.2">
      <c r="B104" s="3" t="s">
        <v>43</v>
      </c>
      <c r="C104" s="3">
        <v>8</v>
      </c>
    </row>
    <row r="105" spans="1:11" x14ac:dyDescent="0.2">
      <c r="B105" s="3" t="s">
        <v>5</v>
      </c>
      <c r="C105" s="3">
        <v>0</v>
      </c>
      <c r="D105" s="3">
        <v>1</v>
      </c>
      <c r="E105" s="6">
        <v>2</v>
      </c>
      <c r="F105" s="6">
        <v>3</v>
      </c>
      <c r="G105" s="6">
        <v>4</v>
      </c>
      <c r="H105" s="11">
        <v>5</v>
      </c>
      <c r="I105" s="11">
        <v>6</v>
      </c>
      <c r="J105" s="11">
        <v>7</v>
      </c>
      <c r="K105" s="11">
        <v>8</v>
      </c>
    </row>
    <row r="106" spans="1:11" x14ac:dyDescent="0.2">
      <c r="B106" s="3" t="s">
        <v>113</v>
      </c>
      <c r="C106" s="3">
        <f>FACT($C$104)/(FACT(C105)*FACT($C$104-C105))</f>
        <v>1</v>
      </c>
      <c r="D106" s="3">
        <f t="shared" ref="D106:K106" si="2">FACT($C$104)/(FACT(D105)*FACT($C$104-D105))</f>
        <v>8</v>
      </c>
      <c r="E106" s="3">
        <f t="shared" si="2"/>
        <v>28</v>
      </c>
      <c r="F106" s="3">
        <f t="shared" si="2"/>
        <v>56</v>
      </c>
      <c r="G106" s="3">
        <f t="shared" si="2"/>
        <v>70</v>
      </c>
      <c r="H106" s="3">
        <f t="shared" si="2"/>
        <v>56</v>
      </c>
      <c r="I106" s="3">
        <f t="shared" si="2"/>
        <v>28</v>
      </c>
      <c r="J106" s="3">
        <f>FACT($C$104)/(FACT(J105)*FACT($C$104-J105))</f>
        <v>8</v>
      </c>
      <c r="K106" s="3">
        <f t="shared" si="2"/>
        <v>1</v>
      </c>
    </row>
    <row r="107" spans="1:11" x14ac:dyDescent="0.2">
      <c r="B107" s="3" t="s">
        <v>14</v>
      </c>
      <c r="C107" s="3">
        <f>C106/$C$108</f>
        <v>3.90625E-3</v>
      </c>
      <c r="D107" s="3">
        <f t="shared" ref="D107:K107" si="3">D106/$C$108</f>
        <v>3.125E-2</v>
      </c>
      <c r="E107" s="3">
        <f t="shared" si="3"/>
        <v>0.109375</v>
      </c>
      <c r="F107" s="3">
        <f t="shared" si="3"/>
        <v>0.21875</v>
      </c>
      <c r="G107" s="3">
        <f t="shared" si="3"/>
        <v>0.2734375</v>
      </c>
      <c r="H107" s="3">
        <f t="shared" si="3"/>
        <v>0.21875</v>
      </c>
      <c r="I107" s="3">
        <f t="shared" si="3"/>
        <v>0.109375</v>
      </c>
      <c r="J107" s="3">
        <f>J106/$C$108</f>
        <v>3.125E-2</v>
      </c>
      <c r="K107" s="3">
        <f t="shared" si="3"/>
        <v>3.90625E-3</v>
      </c>
    </row>
    <row r="108" spans="1:11" x14ac:dyDescent="0.2">
      <c r="B108" s="3" t="s">
        <v>16</v>
      </c>
      <c r="C108" s="3">
        <f>POWER(2, C104)</f>
        <v>256</v>
      </c>
    </row>
    <row r="110" spans="1:11" x14ac:dyDescent="0.2">
      <c r="A110" t="s">
        <v>59</v>
      </c>
      <c r="C110" t="s">
        <v>60</v>
      </c>
      <c r="D110">
        <f>J107+K107</f>
        <v>3.515625E-2</v>
      </c>
    </row>
    <row r="111" spans="1:11" x14ac:dyDescent="0.2">
      <c r="A111" t="s">
        <v>61</v>
      </c>
    </row>
    <row r="113" spans="1:12" ht="26" x14ac:dyDescent="0.3">
      <c r="A113" s="17" t="s">
        <v>103</v>
      </c>
    </row>
    <row r="114" spans="1:12" ht="26" x14ac:dyDescent="0.3">
      <c r="A114" s="18" t="s">
        <v>114</v>
      </c>
    </row>
    <row r="115" spans="1:12" ht="26" x14ac:dyDescent="0.3">
      <c r="A115" s="18"/>
    </row>
    <row r="116" spans="1:12" s="15" customFormat="1" x14ac:dyDescent="0.2">
      <c r="A116" s="4"/>
      <c r="B116"/>
      <c r="C116"/>
      <c r="D116"/>
      <c r="E116"/>
      <c r="F116"/>
      <c r="G116"/>
      <c r="H116"/>
      <c r="I116"/>
      <c r="J116"/>
      <c r="K116"/>
      <c r="L116"/>
    </row>
    <row r="117" spans="1:12" s="15" customFormat="1" x14ac:dyDescent="0.2">
      <c r="A117" s="4"/>
      <c r="B117"/>
      <c r="C117"/>
      <c r="D117"/>
      <c r="E117"/>
      <c r="F117"/>
      <c r="G117"/>
      <c r="H117"/>
      <c r="I117"/>
      <c r="J117"/>
      <c r="K117"/>
      <c r="L117"/>
    </row>
    <row r="118" spans="1:12" s="15" customFormat="1" x14ac:dyDescent="0.2">
      <c r="A118" s="4"/>
    </row>
    <row r="119" spans="1:12" s="15" customFormat="1" x14ac:dyDescent="0.2">
      <c r="A119" s="4"/>
    </row>
    <row r="120" spans="1:12" s="15" customFormat="1" x14ac:dyDescent="0.2"/>
    <row r="121" spans="1:12" ht="21" x14ac:dyDescent="0.25">
      <c r="A121" s="8" t="s">
        <v>62</v>
      </c>
    </row>
    <row r="123" spans="1:12" x14ac:dyDescent="0.2">
      <c r="A123" t="s">
        <v>63</v>
      </c>
    </row>
    <row r="124" spans="1:12" x14ac:dyDescent="0.2">
      <c r="A124" t="s">
        <v>87</v>
      </c>
    </row>
    <row r="126" spans="1:12" x14ac:dyDescent="0.2">
      <c r="A126" t="s">
        <v>64</v>
      </c>
    </row>
    <row r="127" spans="1:12" x14ac:dyDescent="0.2">
      <c r="A127" t="s">
        <v>66</v>
      </c>
    </row>
    <row r="128" spans="1:12" x14ac:dyDescent="0.2">
      <c r="A128" t="s">
        <v>65</v>
      </c>
    </row>
    <row r="130" spans="1:4" x14ac:dyDescent="0.2">
      <c r="A130" t="s">
        <v>67</v>
      </c>
    </row>
    <row r="136" spans="1:4" x14ac:dyDescent="0.2">
      <c r="A136" s="5" t="s">
        <v>93</v>
      </c>
    </row>
    <row r="137" spans="1:4" x14ac:dyDescent="0.2">
      <c r="B137" s="12"/>
      <c r="C137" s="12" t="s">
        <v>70</v>
      </c>
      <c r="D137" s="12" t="s">
        <v>71</v>
      </c>
    </row>
    <row r="138" spans="1:4" x14ac:dyDescent="0.2">
      <c r="B138" s="12" t="s">
        <v>68</v>
      </c>
      <c r="C138" s="12">
        <v>55</v>
      </c>
      <c r="D138" s="12"/>
    </row>
    <row r="139" spans="1:4" x14ac:dyDescent="0.2">
      <c r="B139" s="12" t="s">
        <v>69</v>
      </c>
      <c r="C139" s="12">
        <v>45</v>
      </c>
      <c r="D139" s="12"/>
    </row>
    <row r="140" spans="1:4" x14ac:dyDescent="0.2">
      <c r="B140" s="12" t="s">
        <v>72</v>
      </c>
      <c r="C140" s="12">
        <f>SUM(C138:C139)</f>
        <v>100</v>
      </c>
      <c r="D140" s="12"/>
    </row>
    <row r="142" spans="1:4" x14ac:dyDescent="0.2">
      <c r="A142" t="s">
        <v>73</v>
      </c>
    </row>
    <row r="144" spans="1:4" x14ac:dyDescent="0.2">
      <c r="B144" s="12"/>
      <c r="C144" s="12" t="s">
        <v>70</v>
      </c>
      <c r="D144" s="12" t="s">
        <v>71</v>
      </c>
    </row>
    <row r="145" spans="1:7" x14ac:dyDescent="0.2">
      <c r="B145" s="12" t="s">
        <v>68</v>
      </c>
      <c r="C145" s="12">
        <v>55</v>
      </c>
      <c r="D145" s="12">
        <v>50</v>
      </c>
    </row>
    <row r="146" spans="1:7" x14ac:dyDescent="0.2">
      <c r="B146" s="12" t="s">
        <v>69</v>
      </c>
      <c r="C146" s="12">
        <v>45</v>
      </c>
      <c r="D146" s="12">
        <v>50</v>
      </c>
    </row>
    <row r="147" spans="1:7" x14ac:dyDescent="0.2">
      <c r="B147" s="12" t="s">
        <v>72</v>
      </c>
      <c r="C147" s="12">
        <f>SUM(C145:C146)</f>
        <v>100</v>
      </c>
      <c r="D147" s="12">
        <f>SUM(D145:D146)</f>
        <v>100</v>
      </c>
    </row>
    <row r="149" spans="1:7" x14ac:dyDescent="0.2">
      <c r="A149" t="s">
        <v>74</v>
      </c>
    </row>
    <row r="151" spans="1:7" x14ac:dyDescent="0.2">
      <c r="B151" s="12"/>
      <c r="C151" s="12" t="s">
        <v>70</v>
      </c>
      <c r="D151" s="12" t="s">
        <v>71</v>
      </c>
      <c r="E151" s="12" t="s">
        <v>75</v>
      </c>
      <c r="F151" s="12" t="s">
        <v>76</v>
      </c>
      <c r="G151" s="12" t="s">
        <v>77</v>
      </c>
    </row>
    <row r="152" spans="1:7" x14ac:dyDescent="0.2">
      <c r="B152" s="12" t="s">
        <v>68</v>
      </c>
      <c r="C152" s="12">
        <v>55</v>
      </c>
      <c r="D152" s="12">
        <v>50</v>
      </c>
      <c r="E152" s="12">
        <f>C152-D152</f>
        <v>5</v>
      </c>
      <c r="F152" s="12">
        <f>POWER(E152,2)</f>
        <v>25</v>
      </c>
      <c r="G152" s="12">
        <f>F152/D152</f>
        <v>0.5</v>
      </c>
    </row>
    <row r="153" spans="1:7" x14ac:dyDescent="0.2">
      <c r="B153" s="12" t="s">
        <v>69</v>
      </c>
      <c r="C153" s="12">
        <v>45</v>
      </c>
      <c r="D153" s="12">
        <v>50</v>
      </c>
      <c r="E153" s="12">
        <f>C153-D153</f>
        <v>-5</v>
      </c>
      <c r="F153" s="12">
        <f>POWER(E153,2)</f>
        <v>25</v>
      </c>
      <c r="G153" s="12">
        <f>F153/D153</f>
        <v>0.5</v>
      </c>
    </row>
    <row r="154" spans="1:7" x14ac:dyDescent="0.2">
      <c r="B154" s="12" t="s">
        <v>72</v>
      </c>
      <c r="C154" s="12">
        <f>SUM(C152:C153)</f>
        <v>100</v>
      </c>
      <c r="D154" s="12">
        <f>SUM(D152:D153)</f>
        <v>100</v>
      </c>
      <c r="E154" s="12"/>
      <c r="F154" s="13" t="s">
        <v>78</v>
      </c>
      <c r="G154" s="12">
        <f>SUM(G152:G153)</f>
        <v>1</v>
      </c>
    </row>
    <row r="156" spans="1:7" x14ac:dyDescent="0.2">
      <c r="A156" s="16" t="s">
        <v>82</v>
      </c>
    </row>
    <row r="157" spans="1:7" x14ac:dyDescent="0.2">
      <c r="A157" s="14" t="s">
        <v>79</v>
      </c>
    </row>
    <row r="158" spans="1:7" x14ac:dyDescent="0.2">
      <c r="A158" s="14" t="s">
        <v>80</v>
      </c>
    </row>
    <row r="159" spans="1:7" x14ac:dyDescent="0.2">
      <c r="A159" s="16" t="s">
        <v>83</v>
      </c>
    </row>
    <row r="160" spans="1:7" x14ac:dyDescent="0.2">
      <c r="A160" s="15" t="s">
        <v>81</v>
      </c>
    </row>
    <row r="162" spans="1:7" x14ac:dyDescent="0.2">
      <c r="A162" t="s">
        <v>84</v>
      </c>
    </row>
    <row r="163" spans="1:7" x14ac:dyDescent="0.2">
      <c r="A163" t="s">
        <v>88</v>
      </c>
    </row>
    <row r="164" spans="1:7" x14ac:dyDescent="0.2">
      <c r="A164" t="s">
        <v>89</v>
      </c>
    </row>
    <row r="165" spans="1:7" x14ac:dyDescent="0.2">
      <c r="A165" t="s">
        <v>85</v>
      </c>
    </row>
    <row r="167" spans="1:7" x14ac:dyDescent="0.2">
      <c r="A167" t="s">
        <v>86</v>
      </c>
    </row>
    <row r="168" spans="1:7" x14ac:dyDescent="0.2">
      <c r="A168" s="15" t="s">
        <v>90</v>
      </c>
    </row>
    <row r="169" spans="1:7" x14ac:dyDescent="0.2">
      <c r="A169" s="15" t="s">
        <v>91</v>
      </c>
    </row>
    <row r="170" spans="1:7" x14ac:dyDescent="0.2">
      <c r="A170" s="15" t="s">
        <v>92</v>
      </c>
    </row>
    <row r="172" spans="1:7" x14ac:dyDescent="0.2">
      <c r="A172" s="5" t="s">
        <v>94</v>
      </c>
    </row>
    <row r="174" spans="1:7" x14ac:dyDescent="0.2">
      <c r="B174" s="12"/>
      <c r="C174" s="12" t="s">
        <v>70</v>
      </c>
      <c r="D174" s="12" t="s">
        <v>71</v>
      </c>
      <c r="E174" s="12" t="s">
        <v>75</v>
      </c>
      <c r="F174" s="12" t="s">
        <v>76</v>
      </c>
      <c r="G174" s="12" t="s">
        <v>77</v>
      </c>
    </row>
    <row r="175" spans="1:7" x14ac:dyDescent="0.2">
      <c r="B175" s="12" t="s">
        <v>68</v>
      </c>
      <c r="C175" s="12">
        <v>550</v>
      </c>
      <c r="D175" s="12">
        <v>500</v>
      </c>
      <c r="E175" s="12">
        <f>C175-D175</f>
        <v>50</v>
      </c>
      <c r="F175" s="12">
        <f>POWER(E175,2)</f>
        <v>2500</v>
      </c>
      <c r="G175" s="12">
        <f>F175/D175</f>
        <v>5</v>
      </c>
    </row>
    <row r="176" spans="1:7" x14ac:dyDescent="0.2">
      <c r="B176" s="12" t="s">
        <v>69</v>
      </c>
      <c r="C176" s="12">
        <v>450</v>
      </c>
      <c r="D176" s="12">
        <v>500</v>
      </c>
      <c r="E176" s="12">
        <f>C176-D176</f>
        <v>-50</v>
      </c>
      <c r="F176" s="12">
        <f>POWER(E176,2)</f>
        <v>2500</v>
      </c>
      <c r="G176" s="12">
        <f>F176/D176</f>
        <v>5</v>
      </c>
    </row>
    <row r="177" spans="1:8" x14ac:dyDescent="0.2">
      <c r="B177" s="12" t="s">
        <v>72</v>
      </c>
      <c r="C177" s="12">
        <v>1000</v>
      </c>
      <c r="D177" s="12">
        <v>1000</v>
      </c>
      <c r="E177" s="12"/>
      <c r="F177" s="13" t="s">
        <v>78</v>
      </c>
      <c r="G177" s="12">
        <f>SUM(G175:G176)</f>
        <v>10</v>
      </c>
    </row>
    <row r="179" spans="1:8" x14ac:dyDescent="0.2">
      <c r="A179" t="s">
        <v>95</v>
      </c>
    </row>
    <row r="180" spans="1:8" x14ac:dyDescent="0.2">
      <c r="A180" t="s">
        <v>96</v>
      </c>
    </row>
    <row r="181" spans="1:8" x14ac:dyDescent="0.2">
      <c r="A181" t="s">
        <v>97</v>
      </c>
    </row>
    <row r="183" spans="1:8" x14ac:dyDescent="0.2">
      <c r="A183" t="s">
        <v>98</v>
      </c>
    </row>
    <row r="184" spans="1:8" x14ac:dyDescent="0.2">
      <c r="A184" t="s">
        <v>99</v>
      </c>
    </row>
    <row r="185" spans="1:8" x14ac:dyDescent="0.2">
      <c r="A185" t="s">
        <v>100</v>
      </c>
    </row>
    <row r="186" spans="1:8" x14ac:dyDescent="0.2">
      <c r="A186" t="s">
        <v>101</v>
      </c>
    </row>
    <row r="187" spans="1:8" x14ac:dyDescent="0.2">
      <c r="A187" t="s">
        <v>102</v>
      </c>
    </row>
    <row r="189" spans="1:8" ht="21" x14ac:dyDescent="0.25">
      <c r="A189" s="8" t="s">
        <v>104</v>
      </c>
    </row>
    <row r="192" spans="1:8" x14ac:dyDescent="0.2">
      <c r="A192" s="2" t="s">
        <v>107</v>
      </c>
      <c r="B192" s="2"/>
      <c r="C192" s="2"/>
      <c r="D192" s="2"/>
      <c r="E192" s="2"/>
      <c r="F192" s="2"/>
      <c r="G192" s="2"/>
      <c r="H192" s="2"/>
    </row>
    <row r="193" spans="1:8" x14ac:dyDescent="0.2">
      <c r="A193" s="2"/>
      <c r="B193" s="2"/>
      <c r="C193" s="2"/>
      <c r="D193" s="2"/>
      <c r="E193" s="2"/>
      <c r="F193" s="2"/>
      <c r="G193" s="2"/>
      <c r="H193" s="2"/>
    </row>
    <row r="194" spans="1:8" x14ac:dyDescent="0.2">
      <c r="A194" s="2" t="s">
        <v>108</v>
      </c>
      <c r="B194" s="2"/>
      <c r="C194" s="2"/>
      <c r="D194" s="2"/>
      <c r="E194" s="2"/>
      <c r="F194" s="2"/>
      <c r="G194" s="2"/>
      <c r="H194" s="2"/>
    </row>
  </sheetData>
  <sortState ref="J122:J127">
    <sortCondition ref="J122:J127"/>
  </sortState>
  <pageMargins left="0.7" right="0.7" top="0.75" bottom="0.75" header="0.3" footer="0.3"/>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2016-04-20T16:06:27Z</dcterms:created>
  <dcterms:modified xsi:type="dcterms:W3CDTF">2016-05-08T17:38:10Z</dcterms:modified>
</cp:coreProperties>
</file>