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\Tradingview\"/>
    </mc:Choice>
  </mc:AlternateContent>
  <xr:revisionPtr revIDLastSave="0" documentId="13_ncr:1_{DE23B069-38F5-4A37-B1AE-1DD0FA7A14B6}" xr6:coauthVersionLast="45" xr6:coauthVersionMax="45" xr10:uidLastSave="{00000000-0000-0000-0000-000000000000}"/>
  <bookViews>
    <workbookView xWindow="-108" yWindow="-108" windowWidth="23256" windowHeight="13176" tabRatio="369" xr2:uid="{05432C6A-85C7-4EEC-A07E-F14B23891126}"/>
  </bookViews>
  <sheets>
    <sheet name="Premrkt" sheetId="3" r:id="rId1"/>
    <sheet name="Screener" sheetId="1" r:id="rId2"/>
    <sheet name="BankNifty" sheetId="4" r:id="rId3"/>
  </sheets>
  <definedNames>
    <definedName name="ExternalData_1" localSheetId="0" hidden="1">Premrkt!$A$1:$F$145</definedName>
    <definedName name="ExternalData_1" localSheetId="1" hidden="1">Screener!$A$8:$D$21</definedName>
    <definedName name="ExternalData_2" localSheetId="1" hidden="1">Screener!$F$8:$I$20</definedName>
    <definedName name="ExternalData_3" localSheetId="1" hidden="1">Screener!$K$8:$O$58</definedName>
    <definedName name="ExternalData_4" localSheetId="1" hidden="1">Screener!$Q$8:$U$156</definedName>
    <definedName name="ExternalData_5" localSheetId="1" hidden="1">Screener!$A$23:$B$27</definedName>
    <definedName name="Query___bankNiftyFinal" localSheetId="2" hidden="1">BankNifty!$A$3:$J$16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3" i="1"/>
  <c r="N5" i="1"/>
  <c r="L5" i="1"/>
  <c r="L3" i="1"/>
  <c r="L4" i="1" l="1"/>
  <c r="F5" i="1"/>
  <c r="F4" i="1"/>
  <c r="F3" i="1"/>
  <c r="D5" i="1" l="1"/>
  <c r="D4" i="1"/>
  <c r="D3" i="1"/>
  <c r="C5" i="1"/>
  <c r="C4" i="1"/>
  <c r="C3" i="1"/>
  <c r="B5" i="1"/>
  <c r="B4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6E23A-8103-4389-9D35-E057B8A012AB}" odcFile="C:\Users\e3013467\Desktop\Query - bankNiftyFinal.odc" keepAlive="1" name="Query - bankNiftyFinal" description="Connection to the 'bankNiftyFinal' query in the workbook." type="5" refreshedVersion="6" background="1" saveData="1">
    <dbPr connection="Provider=Microsoft.Mashup.OleDb.1;Data Source=$Workbook$;Location=bankNiftyFinal;Extended Properties=&quot;&quot;" command="SELECT * FROM [bankNiftyFinal]"/>
  </connection>
  <connection id="2" xr16:uid="{9B722BE5-8D15-479A-87C4-A5D6F6CFA06C}" keepAlive="1" name="Query - bankNiftyIndex" description="Connection to the 'bankNiftyIndex' query in the workbook." type="5" refreshedVersion="0" background="1">
    <dbPr connection="Provider=Microsoft.Mashup.OleDb.1;Data Source=$Workbook$;Location=bankNiftyIndex;Extended Properties=&quot;&quot;" command="SELECT * FROM [bankNiftyIndex]"/>
  </connection>
  <connection id="3" xr16:uid="{55CF0964-BC66-4229-A86D-014817FF5717}" keepAlive="1" name="Query - bankNiftyStocks" description="Connection to the 'bankNiftyStocks' query in the workbook." type="5" refreshedVersion="0" background="1">
    <dbPr connection="Provider=Microsoft.Mashup.OleDb.1;Data Source=$Workbook$;Location=bankNiftyStocks;Extended Properties=&quot;&quot;" command="SELECT * FROM [bankNiftyStocks]"/>
  </connection>
  <connection id="4" xr16:uid="{2F65F8ED-C2FC-45D2-ABF2-7A024F2B4C23}" keepAlive="1" interval="1" name="Query - bankNiftyStockWatch" description="Connection to the 'bankNiftyStockWatch' query in the workbook." type="5" refreshedVersion="6" background="1" saveData="1">
    <dbPr connection="Provider=Microsoft.Mashup.OleDb.1;Data Source=$Workbook$;Location=bankNiftyStockWatch;Extended Properties=&quot;&quot;" command="SELECT * FROM [bankNiftyStockWatch]"/>
  </connection>
  <connection id="5" xr16:uid="{970C0008-3126-44BC-9585-898A498751C2}" keepAlive="1" interval="5" name="Query - changePercentage" description="Connection to the 'changePercentage' query in the workbook." type="5" refreshedVersion="6" background="1" saveData="1">
    <dbPr connection="Provider=Microsoft.Mashup.OleDb.1;Data Source=$Workbook$;Location=changePercentage;Extended Properties=&quot;&quot;" command="SELECT * FROM [changePercentage]"/>
  </connection>
  <connection id="6" xr16:uid="{7F221421-367F-483F-9819-C3EEABB21EB2}" keepAlive="1" interval="15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  <connection id="7" xr16:uid="{C6427530-B181-4AD3-AD13-9BCE528B2BF4}" keepAlive="1" interval="2" name="Query - nifty50StockWatch" description="Connection to the 'nifty50StockWatch' query in the workbook." type="5" refreshedVersion="6" background="1" saveData="1">
    <dbPr connection="Provider=Microsoft.Mashup.OleDb.1;Data Source=$Workbook$;Location=nifty50StockWatch;Extended Properties=&quot;&quot;" command="SELECT * FROM [nifty50StockWatch]"/>
  </connection>
  <connection id="8" xr16:uid="{4DA83DB6-AE4C-4C1D-AF19-592757155C94}" keepAlive="1" interval="5" name="Query - nitfyIndices" description="Connection to the 'nitfyIndices' query in the workbook." type="5" refreshedVersion="6" background="1" saveData="1">
    <dbPr connection="Provider=Microsoft.Mashup.OleDb.1;Data Source=$Workbook$;Location=nitfyIndices;Extended Properties=&quot;&quot;" command="SELECT * FROM [nitfyIndices]"/>
  </connection>
  <connection id="9" xr16:uid="{FC4AAB29-8335-438E-8033-B4E8AFE4F4D1}" keepAlive="1" name="Query - preMrkt_fno" description="Connection to the 'preMrkt_fno' query in the workbook." type="5" refreshedVersion="6" background="1" saveData="1">
    <dbPr connection="Provider=Microsoft.Mashup.OleDb.1;Data Source=$Workbook$;Location=preMrkt_fno;Extended Properties=&quot;&quot;" command="SELECT * FROM [preMrkt_fno]"/>
  </connection>
</connections>
</file>

<file path=xl/sharedStrings.xml><?xml version="1.0" encoding="utf-8"?>
<sst xmlns="http://schemas.openxmlformats.org/spreadsheetml/2006/main" count="444" uniqueCount="205">
  <si>
    <t>BHARTIARTL</t>
  </si>
  <si>
    <t>GRASIM</t>
  </si>
  <si>
    <t>RELIANCE</t>
  </si>
  <si>
    <t>HINDUNILVR</t>
  </si>
  <si>
    <t>HCLTECH</t>
  </si>
  <si>
    <t>POWERGRID</t>
  </si>
  <si>
    <t>TITAN</t>
  </si>
  <si>
    <t>INFRATEL</t>
  </si>
  <si>
    <t>SUNPHARMA</t>
  </si>
  <si>
    <t>WIPRO</t>
  </si>
  <si>
    <t>BAJAJ-AUTO</t>
  </si>
  <si>
    <t>ASIANPAINT</t>
  </si>
  <si>
    <t>ADANIPORTS</t>
  </si>
  <si>
    <t>JSWSTEEL</t>
  </si>
  <si>
    <t>UPL</t>
  </si>
  <si>
    <t>LT</t>
  </si>
  <si>
    <t>NTPC</t>
  </si>
  <si>
    <t>IOC</t>
  </si>
  <si>
    <t>ONGC</t>
  </si>
  <si>
    <t>CIPLA</t>
  </si>
  <si>
    <t>INFY</t>
  </si>
  <si>
    <t>NESTLEIND</t>
  </si>
  <si>
    <t>HEROMOTOCO</t>
  </si>
  <si>
    <t>TECHM</t>
  </si>
  <si>
    <t>COALINDIA</t>
  </si>
  <si>
    <t>ZEEL</t>
  </si>
  <si>
    <t>DRREDDY</t>
  </si>
  <si>
    <t>BRITANNIA</t>
  </si>
  <si>
    <t>BPCL</t>
  </si>
  <si>
    <t>HDFC</t>
  </si>
  <si>
    <t>EICHERMOT</t>
  </si>
  <si>
    <t>TCS</t>
  </si>
  <si>
    <t>BAJAJFINSV</t>
  </si>
  <si>
    <t>MARUTI</t>
  </si>
  <si>
    <t>KOTAKBANK</t>
  </si>
  <si>
    <t>ITC</t>
  </si>
  <si>
    <t>ULTRACEMCO</t>
  </si>
  <si>
    <t>AXISBANK</t>
  </si>
  <si>
    <t>M&amp;M</t>
  </si>
  <si>
    <t>BAJFINANCE</t>
  </si>
  <si>
    <t>HINDALCO</t>
  </si>
  <si>
    <t>HDFCBANK</t>
  </si>
  <si>
    <t>TATASTEEL</t>
  </si>
  <si>
    <t>SBIN</t>
  </si>
  <si>
    <t>ICICIBANK</t>
  </si>
  <si>
    <t>VEDL</t>
  </si>
  <si>
    <t>TATAMOTORS</t>
  </si>
  <si>
    <t>GAIL</t>
  </si>
  <si>
    <t>YESBANK</t>
  </si>
  <si>
    <t>INDUSINDBK</t>
  </si>
  <si>
    <t>FEDERALBNK</t>
  </si>
  <si>
    <t>PNB</t>
  </si>
  <si>
    <t>BANKBARODA</t>
  </si>
  <si>
    <t>IDFCFIRSTB</t>
  </si>
  <si>
    <t>RBLBANK</t>
  </si>
  <si>
    <t>Index</t>
  </si>
  <si>
    <t>LTP</t>
  </si>
  <si>
    <t>Change</t>
  </si>
  <si>
    <t>%Change</t>
  </si>
  <si>
    <t>NIFTY REALTY</t>
  </si>
  <si>
    <t>NIFTY PVT BANK</t>
  </si>
  <si>
    <t>NIFTY PSU BANK</t>
  </si>
  <si>
    <t>NIFTY PHARMA</t>
  </si>
  <si>
    <t>NIFTY METAL</t>
  </si>
  <si>
    <t>NIFTY MEDIA</t>
  </si>
  <si>
    <t>NIFTY IT</t>
  </si>
  <si>
    <t>NIFTY FMCG</t>
  </si>
  <si>
    <t>NIFTY FIN SERVICE</t>
  </si>
  <si>
    <t>NIFTY ENERGY</t>
  </si>
  <si>
    <t>NIFTY BANK</t>
  </si>
  <si>
    <t>NIFTY AUTO</t>
  </si>
  <si>
    <t>NIFTY 50</t>
  </si>
  <si>
    <t>Symbol</t>
  </si>
  <si>
    <t>Chng</t>
  </si>
  <si>
    <t>%Chng</t>
  </si>
  <si>
    <t>TrdVolM</t>
  </si>
  <si>
    <t xml:space="preserve">Advances </t>
  </si>
  <si>
    <t>Declines</t>
  </si>
  <si>
    <t>Unchanged</t>
  </si>
  <si>
    <t>BN</t>
  </si>
  <si>
    <t>NIFTY</t>
  </si>
  <si>
    <t>Rate</t>
  </si>
  <si>
    <t>IDEA</t>
  </si>
  <si>
    <t>ADANIPOWER</t>
  </si>
  <si>
    <t>IGL</t>
  </si>
  <si>
    <t>BIOCON</t>
  </si>
  <si>
    <t>PIDILITIND</t>
  </si>
  <si>
    <t>TORNTPHARM</t>
  </si>
  <si>
    <t>LUPIN</t>
  </si>
  <si>
    <t>JUBLFOOD</t>
  </si>
  <si>
    <t>DIVISLAB</t>
  </si>
  <si>
    <t>GODREJCP</t>
  </si>
  <si>
    <t>BOSCHLTD</t>
  </si>
  <si>
    <t>MARICO</t>
  </si>
  <si>
    <t>PETRONET</t>
  </si>
  <si>
    <t>RECLTD</t>
  </si>
  <si>
    <t>RAMCOCEM</t>
  </si>
  <si>
    <t>MGL</t>
  </si>
  <si>
    <t>OIL</t>
  </si>
  <si>
    <t>HEXAWARE</t>
  </si>
  <si>
    <t>COLPAL</t>
  </si>
  <si>
    <t>BEL</t>
  </si>
  <si>
    <t>TATAPOWER</t>
  </si>
  <si>
    <t>MRF</t>
  </si>
  <si>
    <t>UBL</t>
  </si>
  <si>
    <t>CESC</t>
  </si>
  <si>
    <t>ASHOKLEY</t>
  </si>
  <si>
    <t>TORNTPOWER</t>
  </si>
  <si>
    <t>SRF</t>
  </si>
  <si>
    <t>MINDTREE</t>
  </si>
  <si>
    <t>NBCC</t>
  </si>
  <si>
    <t>INDIGO</t>
  </si>
  <si>
    <t>GMRINFRA</t>
  </si>
  <si>
    <t>GLENMARK</t>
  </si>
  <si>
    <t>PAGEIND</t>
  </si>
  <si>
    <t>SHREECEM</t>
  </si>
  <si>
    <t>NMDC</t>
  </si>
  <si>
    <t>CONCOR</t>
  </si>
  <si>
    <t>ICICIPRULI</t>
  </si>
  <si>
    <t>CUMMINSIND</t>
  </si>
  <si>
    <t>ESCORTS</t>
  </si>
  <si>
    <t>DABUR</t>
  </si>
  <si>
    <t>VOLTAS</t>
  </si>
  <si>
    <t>MCDOWELL-N</t>
  </si>
  <si>
    <t>MOTHERSUMI</t>
  </si>
  <si>
    <t>TATAGLOBAL</t>
  </si>
  <si>
    <t>PVR</t>
  </si>
  <si>
    <t>SIEMENS</t>
  </si>
  <si>
    <t>HINDPETRO</t>
  </si>
  <si>
    <t>BATAINDIA</t>
  </si>
  <si>
    <t>MANAPPURAM</t>
  </si>
  <si>
    <t>BHEL</t>
  </si>
  <si>
    <t>ADANIENT</t>
  </si>
  <si>
    <t>APOLLOTYRE</t>
  </si>
  <si>
    <t>TATACHEM</t>
  </si>
  <si>
    <t>HAVELLS</t>
  </si>
  <si>
    <t>CADILAHC</t>
  </si>
  <si>
    <t>AMBUJACEM</t>
  </si>
  <si>
    <t>BHARATFORG</t>
  </si>
  <si>
    <t>AMARAJABAT</t>
  </si>
  <si>
    <t>LICHSGFIN</t>
  </si>
  <si>
    <t>PFC</t>
  </si>
  <si>
    <t>JINDALSTEL</t>
  </si>
  <si>
    <t>MFSL</t>
  </si>
  <si>
    <t>M&amp;MFIN</t>
  </si>
  <si>
    <t>JUSTDIAL</t>
  </si>
  <si>
    <t>L&amp;TFH</t>
  </si>
  <si>
    <t>UJJIVAN</t>
  </si>
  <si>
    <t>AUROPHARMA</t>
  </si>
  <si>
    <t>TATAELXSI</t>
  </si>
  <si>
    <t>BANKINDIA</t>
  </si>
  <si>
    <t>MUTHOOTFIN</t>
  </si>
  <si>
    <t>PEL</t>
  </si>
  <si>
    <t>CANBK</t>
  </si>
  <si>
    <t>TVSMOTOR</t>
  </si>
  <si>
    <t>DLF</t>
  </si>
  <si>
    <t>SRTRANSFIN</t>
  </si>
  <si>
    <t>CHOLAFIN</t>
  </si>
  <si>
    <t>UNIONBANK</t>
  </si>
  <si>
    <t>EQUITAS</t>
  </si>
  <si>
    <t>CENTURYTEX</t>
  </si>
  <si>
    <t>NCC</t>
  </si>
  <si>
    <t>DISHTV</t>
  </si>
  <si>
    <t>NATIONALUM</t>
  </si>
  <si>
    <t>IBULHSGFIN</t>
  </si>
  <si>
    <t>FNO</t>
  </si>
  <si>
    <t>BANK NIFTY</t>
  </si>
  <si>
    <t>NIITTECH</t>
  </si>
  <si>
    <t>BALKRISIND</t>
  </si>
  <si>
    <t>APOLLOHOSP</t>
  </si>
  <si>
    <t>BERGEPAINT</t>
  </si>
  <si>
    <t>SUNTV</t>
  </si>
  <si>
    <t>TATAMTRDVR</t>
  </si>
  <si>
    <t>CASTROLIND</t>
  </si>
  <si>
    <t>ACC</t>
  </si>
  <si>
    <t>SAIL</t>
  </si>
  <si>
    <t>EXIDEIND</t>
  </si>
  <si>
    <t>PVT BANK</t>
  </si>
  <si>
    <t>TrdQnty</t>
  </si>
  <si>
    <t>MktCap</t>
  </si>
  <si>
    <t>PClose</t>
  </si>
  <si>
    <t>Name</t>
  </si>
  <si>
    <t>Value</t>
  </si>
  <si>
    <t>advances</t>
  </si>
  <si>
    <t>declines</t>
  </si>
  <si>
    <t>unchanged</t>
  </si>
  <si>
    <t>total</t>
  </si>
  <si>
    <t>Reject</t>
  </si>
  <si>
    <t>Open</t>
  </si>
  <si>
    <t>High</t>
  </si>
  <si>
    <t>Low</t>
  </si>
  <si>
    <t>PreviousClose</t>
  </si>
  <si>
    <t>76.45</t>
  </si>
  <si>
    <t>10.10</t>
  </si>
  <si>
    <t>1.05</t>
  </si>
  <si>
    <t>42.90</t>
  </si>
  <si>
    <t>35.20</t>
  </si>
  <si>
    <t>26.55</t>
  </si>
  <si>
    <t>59.40</t>
  </si>
  <si>
    <t>27.50</t>
  </si>
  <si>
    <t>39.40</t>
  </si>
  <si>
    <t>13.25</t>
  </si>
  <si>
    <t>0.20</t>
  </si>
  <si>
    <t>-0.25</t>
  </si>
  <si>
    <t>-1.40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</si>
</sst>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2" xfId="0" applyFont="1" applyFill="1" applyBorder="1" applyAlignment="1">
      <alignment horizontal="right"/>
    </xf>
    <xf numFmtId="1" fontId="5" fillId="0" borderId="0" xfId="0" applyNumberFormat="1" applyFont="1"/>
    <xf numFmtId="0" fontId="1" fillId="0" borderId="4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0" fillId="0" borderId="0" xfId="0" applyFont="1"/>
    <xf numFmtId="0" fontId="2" fillId="0" borderId="0" xfId="1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NumberForma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0.0%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"/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theme="4"/>
        </patternFill>
      </fill>
    </dxf>
    <dxf>
      <font>
        <color rgb="FF9C0006"/>
      </font>
      <fill>
        <patternFill>
          <bgColor theme="4"/>
        </patternFill>
      </fill>
    </dxf>
    <dxf>
      <font>
        <color rgb="FF9C0006"/>
      </font>
      <fill>
        <patternFill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indexed="64"/>
        </right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color rgb="FFFF0000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9" xr16:uid="{1EAA7A78-98F1-4BE8-A5FE-91EBB9E7CBFB}" autoFormatId="16" applyNumberFormats="0" applyBorderFormats="0" applyFontFormats="0" applyPatternFormats="0" applyAlignmentFormats="0" applyWidthHeightFormats="0">
  <queryTableRefresh nextId="8">
    <queryTableFields count="6">
      <queryTableField id="1" name="Symbol" tableColumnId="1"/>
      <queryTableField id="2" name="Chng" tableColumnId="2"/>
      <queryTableField id="3" name="%Chng" tableColumnId="3"/>
      <queryTableField id="6" name="PClose" tableColumnId="6"/>
      <queryTableField id="4" name="TrdQnty" tableColumnId="4"/>
      <queryTableField id="5" name="MktCap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8" xr16:uid="{D5224541-EF51-4DEE-B1DA-7012FDB47513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LTP" tableColumnId="2"/>
      <queryTableField id="3" name="Change" tableColumnId="3"/>
      <queryTableField id="4" name="%Chan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4" xr16:uid="{D72F2A5B-A9D1-4453-AF38-D76E1E938246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Chng" tableColumnId="2"/>
      <queryTableField id="3" name="%Chng" tableColumnId="3"/>
      <queryTableField id="4" name="TrdVolM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adjustColumnWidth="0" connectionId="7" xr16:uid="{A815F5DF-579A-4977-95AC-E0352932D531}" autoFormatId="16" applyNumberFormats="0" applyBorderFormats="0" applyFontFormats="0" applyPatternFormats="0" applyAlignmentFormats="0" applyWidthHeightFormats="0">
  <queryTableRefresh nextId="6">
    <queryTableFields count="5">
      <queryTableField id="1" name="Symbol" tableColumnId="1"/>
      <queryTableField id="2" name="LTP" tableColumnId="2"/>
      <queryTableField id="3" name="Chng" tableColumnId="3"/>
      <queryTableField id="4" name="%Chng" tableColumnId="4"/>
      <queryTableField id="5" name="TrdVolM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adjustColumnWidth="0" connectionId="6" xr16:uid="{631AB887-CF0C-4B74-800C-33CB721846F2}" autoFormatId="16" applyNumberFormats="0" applyBorderFormats="0" applyFontFormats="0" applyPatternFormats="0" applyAlignmentFormats="0" applyWidthHeightFormats="0">
  <queryTableRefresh nextId="6">
    <queryTableFields count="5">
      <queryTableField id="1" name="Symbol" tableColumnId="1"/>
      <queryTableField id="2" name="LTP" tableColumnId="2"/>
      <queryTableField id="3" name="Chng" tableColumnId="3"/>
      <queryTableField id="4" name="%Chng" tableColumnId="4"/>
      <queryTableField id="5" name="TrdVolM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adjustColumnWidth="0" connectionId="5" xr16:uid="{6C406573-B3BF-4308-AEC4-1A6A12ED3A0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- bankNiftyFinal" adjustColumnWidth="0" connectionId="1" xr16:uid="{F21B74C1-6622-4D2A-8018-D45F8692B1E4}" autoFormatId="16" applyNumberFormats="0" applyBorderFormats="0" applyFontFormats="0" applyPatternFormats="0" applyAlignmentFormats="0" applyWidthHeightFormats="0">
  <queryTableRefresh nextId="18">
    <queryTableFields count="10">
      <queryTableField id="1" name="symbol" tableColumnId="1"/>
      <queryTableField id="5" name="ltP" tableColumnId="5"/>
      <queryTableField id="11" name="Chng" tableColumnId="6"/>
      <queryTableField id="12" name="%Chng" tableColumnId="7"/>
      <queryTableField id="8" name="trdVolM" tableColumnId="8"/>
      <queryTableField id="10" name="reject" tableColumnId="10"/>
      <queryTableField id="2" name="open" tableColumnId="2"/>
      <queryTableField id="3" name="high" tableColumnId="3"/>
      <queryTableField id="4" name="low" tableColumnId="4"/>
      <queryTableField id="9" name="previousClos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59844-D386-46A9-A18F-C73923725A8E}" name="preMrkt_fno" displayName="preMrkt_fno" ref="A1:F145" tableType="queryTable" totalsRowShown="0">
  <autoFilter ref="A1:F145" xr:uid="{55F87572-6B10-41B5-AD82-F5798AF6783C}"/>
  <sortState ref="A2:F145">
    <sortCondition descending="1" ref="C1:C145"/>
  </sortState>
  <tableColumns count="6">
    <tableColumn id="1" xr3:uid="{2C128199-70DD-4853-A982-C793A62E5A25}" uniqueName="1" name="Symbol" queryTableFieldId="1"/>
    <tableColumn id="2" xr3:uid="{2C5EBFFA-05D2-4AEB-9954-28E14C6CE59A}" uniqueName="2" name="Chng" queryTableFieldId="2"/>
    <tableColumn id="3" xr3:uid="{BBAD3BD8-8396-49F6-A1A6-69DFD7B748C5}" uniqueName="3" name="%Chng" queryTableFieldId="3"/>
    <tableColumn id="6" xr3:uid="{52F112B6-6ABD-4BE5-BFF8-3FC4229EDE6F}" uniqueName="6" name="PClose" queryTableFieldId="6"/>
    <tableColumn id="4" xr3:uid="{5D33E9F4-B83A-4E9C-AA8B-0F4C7E690414}" uniqueName="4" name="TrdQnty" queryTableFieldId="4"/>
    <tableColumn id="5" xr3:uid="{0A2A1264-3E64-4574-88F8-AF8CF56AA706}" uniqueName="5" name="MktCap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B94048-E5A4-4CCA-8D38-5B3D0CC61054}" name="nitfyIndices" displayName="nitfyIndices" ref="A8:D21" tableType="queryTable" totalsRowShown="0" headerRowDxfId="21" dataDxfId="20">
  <autoFilter ref="A8:D21" xr:uid="{798B1461-C68A-4A20-90F7-5CBE31EE625D}"/>
  <sortState ref="A9:D21">
    <sortCondition descending="1" ref="D8:D21"/>
  </sortState>
  <tableColumns count="4">
    <tableColumn id="1" xr3:uid="{EDA17CDD-E21E-4811-AACF-F583A77F8CB5}" uniqueName="1" name="Index" queryTableFieldId="1" dataDxfId="19"/>
    <tableColumn id="2" xr3:uid="{1550D57D-9E41-4A53-BAD5-F0B032B9A628}" uniqueName="2" name="LTP" queryTableFieldId="2" dataDxfId="3"/>
    <tableColumn id="3" xr3:uid="{B5AD3DCC-1A65-4CF9-A643-51E66E3CA59A}" uniqueName="3" name="Change" queryTableFieldId="3" dataDxfId="2"/>
    <tableColumn id="4" xr3:uid="{5911D784-6C86-4072-A2E3-753B756775AF}" uniqueName="4" name="%Change" queryTableFieldId="4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0AC535-2E00-4575-9FB8-03E96787EADC}" name="bankNiftyStockWatch" displayName="bankNiftyStockWatch" ref="F8:I20" tableType="queryTable" totalsRowShown="0">
  <autoFilter ref="F8:I20" xr:uid="{1F8D6872-0B65-4CF2-A273-FC8EE59D7F46}"/>
  <sortState ref="F9:I20">
    <sortCondition descending="1" ref="H8:H20"/>
  </sortState>
  <tableColumns count="4">
    <tableColumn id="1" xr3:uid="{FC756DA2-9046-48D8-A753-8B9FBCA78542}" uniqueName="1" name="Symbol" queryTableFieldId="1" dataDxfId="0"/>
    <tableColumn id="2" xr3:uid="{35E340D5-CC81-4439-9AAB-0DA5A11B8A73}" uniqueName="2" name="Chng" queryTableFieldId="2"/>
    <tableColumn id="3" xr3:uid="{E4F1ADC6-3A29-451E-B053-25E3F6FC912E}" uniqueName="3" name="%Chng" queryTableFieldId="3"/>
    <tableColumn id="4" xr3:uid="{10E11F72-59D6-43D7-9F2B-A160D7E8F4CD}" uniqueName="4" name="TrdVolM" queryTableFieldId="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6A47B3-3352-4514-B865-F17289EA6884}" name="nifty50StockWatch" displayName="nifty50StockWatch" ref="K8:O58" tableType="queryTable" totalsRowShown="0">
  <autoFilter ref="K8:O58" xr:uid="{4B618B5C-9B25-412D-A319-39B4210009E3}"/>
  <sortState ref="K9:O58">
    <sortCondition descending="1" ref="N8:N58"/>
  </sortState>
  <tableColumns count="5">
    <tableColumn id="1" xr3:uid="{4190B0E6-6E81-416D-AA94-A9BA7F7741C4}" uniqueName="1" name="Symbol" queryTableFieldId="1"/>
    <tableColumn id="2" xr3:uid="{0D2FB7B9-EB0E-4308-AFAB-AF094A72EBD9}" uniqueName="2" name="LTP" queryTableFieldId="2"/>
    <tableColumn id="3" xr3:uid="{7795954A-B8B6-4EF1-AFF6-5DBECC5670AD}" uniqueName="3" name="Chng" queryTableFieldId="3"/>
    <tableColumn id="4" xr3:uid="{605DE370-F911-40B0-8BAF-DE027F4164E1}" uniqueName="4" name="%Chng" queryTableFieldId="4"/>
    <tableColumn id="5" xr3:uid="{C4ECF739-DC3F-43F3-9A7B-C0263E819B8C}" uniqueName="5" name="TrdVolM" queryTableFieldId="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88E7D-0C13-43E8-B1D0-41F6AACB9696}" name="Table1" displayName="Table1" ref="A2:D5" totalsRowShown="0" headerRowDxfId="17">
  <autoFilter ref="A2:D5" xr:uid="{EEC4C393-DFCA-4049-9BE0-E59588E36D53}"/>
  <tableColumns count="4">
    <tableColumn id="1" xr3:uid="{BCD41F0F-C628-4753-A25D-EC265BD01C2A}" name="Rate" dataDxfId="16"/>
    <tableColumn id="2" xr3:uid="{BE082924-1B81-4309-8238-A3828EF62058}" name="Index" dataDxfId="15"/>
    <tableColumn id="3" xr3:uid="{A9B3465E-8C26-4D01-9BEE-07574396F169}" name="BN" dataDxfId="14"/>
    <tableColumn id="4" xr3:uid="{F91A5A06-7458-42BD-81B4-EC61B03ADEA1}" name="NIFTY" dataDxfId="1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20E139-3D30-4415-AB6A-897EDB44BB21}" name="foSecStockWatch" displayName="foSecStockWatch" ref="Q8:U156" tableType="queryTable" totalsRowShown="0">
  <autoFilter ref="Q8:U156" xr:uid="{97D58E90-E70F-4031-86C9-4A91C1D17827}"/>
  <sortState ref="Q9:U156">
    <sortCondition descending="1" ref="T8:T156"/>
  </sortState>
  <tableColumns count="5">
    <tableColumn id="1" xr3:uid="{4143E33B-CB64-49CE-9A17-E1C3E70E9D1E}" uniqueName="1" name="Symbol" queryTableFieldId="1"/>
    <tableColumn id="2" xr3:uid="{8DA719FC-F50D-4264-9194-2D79976B3A83}" uniqueName="2" name="LTP" queryTableFieldId="2"/>
    <tableColumn id="3" xr3:uid="{3D678679-F0F5-475E-890F-05661316AB8B}" uniqueName="3" name="Chng" queryTableFieldId="3"/>
    <tableColumn id="4" xr3:uid="{29ECD5C6-40DB-4884-8A0A-E4700D68C14D}" uniqueName="4" name="%Chng" queryTableFieldId="4"/>
    <tableColumn id="5" xr3:uid="{5C7A5F40-DEDF-4000-A28D-437302ED9F61}" uniqueName="5" name="TrdVolM" queryTableFieldId="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8F7119-4AB8-4FF0-8428-1202CCCD2868}" name="changePercentage" displayName="changePercentage" ref="A23:B27" tableType="queryTable" totalsRowShown="0" headerRowDxfId="12" dataDxfId="11">
  <autoFilter ref="A23:B27" xr:uid="{53A1F8DD-C26E-484B-A8F0-C96AE3F1047D}"/>
  <tableColumns count="2">
    <tableColumn id="1" xr3:uid="{EEE6D0E0-13C7-4031-8735-793989BF9389}" uniqueName="1" name="Name" queryTableFieldId="1" dataDxfId="4"/>
    <tableColumn id="2" xr3:uid="{6C8260EE-B784-466E-AD37-B62460539125}" uniqueName="2" name="Value" queryTableFieldId="2" dataDxfId="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50370E-8CDD-4CA5-9145-9C1BFE021D0F}" name="bankNiftyFinal" displayName="bankNiftyFinal" ref="A3:J16" tableType="queryTable" totalsRowShown="0">
  <autoFilter ref="A3:J16" xr:uid="{AE66E639-9E2E-4D9E-923F-636BD9C7D77F}"/>
  <tableColumns count="10">
    <tableColumn id="1" xr3:uid="{60B9F937-38B7-4942-9D03-32C2B23EE52A}" uniqueName="1" name="Symbol" queryTableFieldId="1"/>
    <tableColumn id="5" xr3:uid="{ECFC48B2-DB7E-477B-BC3A-1AED3B58ADC8}" uniqueName="5" name="LTP" queryTableFieldId="5"/>
    <tableColumn id="6" xr3:uid="{7E257A9C-2AD6-46B6-BD14-B182D963D6AB}" uniqueName="6" name="Chng" queryTableFieldId="11" dataCellStyle="Percent"/>
    <tableColumn id="7" xr3:uid="{B93B09D9-5FD0-49FA-8FF1-D53A6E1F849E}" uniqueName="7" name="%Chng" queryTableFieldId="12" dataCellStyle="Percent"/>
    <tableColumn id="8" xr3:uid="{D14247D1-8C4A-4872-BC4B-B3E8C14AA91F}" uniqueName="8" name="TrdVolM" queryTableFieldId="8"/>
    <tableColumn id="10" xr3:uid="{064B481A-034A-40A5-84CC-BC92D878CD7C}" uniqueName="10" name="Reject" queryTableFieldId="10" dataDxfId="1" dataCellStyle="Percent"/>
    <tableColumn id="2" xr3:uid="{934DC29F-ED8F-4E89-97F4-471BB167D58D}" uniqueName="2" name="Open" queryTableFieldId="2"/>
    <tableColumn id="3" xr3:uid="{EF2491F5-06BC-4E62-8207-01D6DEDAFA86}" uniqueName="3" name="High" queryTableFieldId="3"/>
    <tableColumn id="4" xr3:uid="{05BA81EA-1FDF-495C-B888-347D14477CA5}" uniqueName="4" name="Low" queryTableFieldId="4"/>
    <tableColumn id="9" xr3:uid="{FFE6E83C-BD05-4514-98E7-2B5D35BF6091}" uniqueName="9" name="PreviousClose" queryTableField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BD6C-5186-432F-BBE7-DD785E27E392}">
  <dimension ref="A1:F145"/>
  <sheetViews>
    <sheetView tabSelected="1" workbookViewId="0">
      <selection activeCell="C8" sqref="C8"/>
    </sheetView>
  </sheetViews>
  <sheetFormatPr defaultRowHeight="14.4" x14ac:dyDescent="0.3"/>
  <cols>
    <col min="1" max="1" width="19.6640625" customWidth="1"/>
    <col min="2" max="2" width="15.6640625" customWidth="1"/>
    <col min="3" max="3" width="17.44140625" customWidth="1"/>
    <col min="4" max="4" width="12.33203125" customWidth="1"/>
    <col min="5" max="6" width="24.5546875" customWidth="1"/>
  </cols>
  <sheetData>
    <row r="1" spans="1:6" x14ac:dyDescent="0.3">
      <c r="A1" t="s">
        <v>72</v>
      </c>
      <c r="B1" t="s">
        <v>73</v>
      </c>
      <c r="C1" t="s">
        <v>74</v>
      </c>
      <c r="D1" t="s">
        <v>180</v>
      </c>
      <c r="E1" t="s">
        <v>178</v>
      </c>
      <c r="F1" t="s">
        <v>179</v>
      </c>
    </row>
    <row r="2" spans="1:6" x14ac:dyDescent="0.3">
      <c r="A2" t="s">
        <v>25</v>
      </c>
      <c r="B2">
        <v>30.7</v>
      </c>
      <c r="C2">
        <v>10</v>
      </c>
      <c r="D2">
        <v>307</v>
      </c>
      <c r="E2">
        <v>373583</v>
      </c>
      <c r="F2" s="19">
        <v>18871.55</v>
      </c>
    </row>
    <row r="3" spans="1:6" x14ac:dyDescent="0.3">
      <c r="A3" t="s">
        <v>161</v>
      </c>
      <c r="B3">
        <v>6.1</v>
      </c>
      <c r="C3">
        <v>9.9700000000000006</v>
      </c>
      <c r="D3">
        <v>61.2</v>
      </c>
      <c r="E3">
        <v>520890</v>
      </c>
      <c r="F3" s="19">
        <v>3014.28</v>
      </c>
    </row>
    <row r="4" spans="1:6" x14ac:dyDescent="0.3">
      <c r="A4" t="s">
        <v>82</v>
      </c>
      <c r="B4">
        <v>0.7</v>
      </c>
      <c r="C4">
        <v>9.93</v>
      </c>
      <c r="D4">
        <v>7.05</v>
      </c>
      <c r="E4">
        <v>4336742</v>
      </c>
      <c r="F4" s="19">
        <v>5267.2</v>
      </c>
    </row>
    <row r="5" spans="1:6" x14ac:dyDescent="0.3">
      <c r="A5" t="s">
        <v>162</v>
      </c>
      <c r="B5">
        <v>1.65</v>
      </c>
      <c r="C5">
        <v>9.7899999999999991</v>
      </c>
      <c r="D5">
        <v>16.850000000000001</v>
      </c>
      <c r="E5">
        <v>656195</v>
      </c>
      <c r="F5" s="19">
        <v>1178.95</v>
      </c>
    </row>
    <row r="6" spans="1:6" x14ac:dyDescent="0.3">
      <c r="A6" t="s">
        <v>117</v>
      </c>
      <c r="B6">
        <v>24.85</v>
      </c>
      <c r="C6">
        <v>4.3</v>
      </c>
      <c r="D6">
        <v>578.15</v>
      </c>
      <c r="E6">
        <v>61312</v>
      </c>
      <c r="F6" s="19">
        <v>15851.86</v>
      </c>
    </row>
    <row r="7" spans="1:6" x14ac:dyDescent="0.3">
      <c r="A7" t="s">
        <v>128</v>
      </c>
      <c r="B7">
        <v>6.1</v>
      </c>
      <c r="C7">
        <v>2.06</v>
      </c>
      <c r="D7">
        <v>295.89999999999998</v>
      </c>
      <c r="E7">
        <v>70166</v>
      </c>
      <c r="F7" s="19">
        <v>22094.06</v>
      </c>
    </row>
    <row r="8" spans="1:6" x14ac:dyDescent="0.3">
      <c r="A8" t="s">
        <v>15</v>
      </c>
      <c r="B8">
        <v>24.2</v>
      </c>
      <c r="C8">
        <v>1.75</v>
      </c>
      <c r="D8">
        <v>1380.8</v>
      </c>
      <c r="E8">
        <v>29363</v>
      </c>
      <c r="F8" s="19">
        <v>170511.35999999999</v>
      </c>
    </row>
    <row r="9" spans="1:6" x14ac:dyDescent="0.3">
      <c r="A9" t="s">
        <v>110</v>
      </c>
      <c r="B9">
        <v>0.65</v>
      </c>
      <c r="C9">
        <v>1.74</v>
      </c>
      <c r="D9">
        <v>37.299999999999997</v>
      </c>
      <c r="E9">
        <v>80009</v>
      </c>
      <c r="F9" s="19">
        <v>2148.48</v>
      </c>
    </row>
    <row r="10" spans="1:6" x14ac:dyDescent="0.3">
      <c r="A10" t="s">
        <v>112</v>
      </c>
      <c r="B10">
        <v>0.35</v>
      </c>
      <c r="C10">
        <v>1.69</v>
      </c>
      <c r="D10">
        <v>20.7</v>
      </c>
      <c r="E10">
        <v>120061</v>
      </c>
      <c r="F10" s="19">
        <v>4497.99</v>
      </c>
    </row>
    <row r="11" spans="1:6" x14ac:dyDescent="0.3">
      <c r="A11" t="s">
        <v>48</v>
      </c>
      <c r="B11">
        <v>1.05</v>
      </c>
      <c r="C11">
        <v>1.59</v>
      </c>
      <c r="D11">
        <v>65.849999999999994</v>
      </c>
      <c r="E11">
        <v>325534</v>
      </c>
      <c r="F11" s="19">
        <v>13770.91</v>
      </c>
    </row>
    <row r="12" spans="1:6" x14ac:dyDescent="0.3">
      <c r="A12" t="s">
        <v>171</v>
      </c>
      <c r="B12">
        <v>6.85</v>
      </c>
      <c r="C12">
        <v>1.38</v>
      </c>
      <c r="D12">
        <v>498.15</v>
      </c>
      <c r="E12">
        <v>3758</v>
      </c>
      <c r="F12" s="19">
        <v>4907.83</v>
      </c>
    </row>
    <row r="13" spans="1:6" x14ac:dyDescent="0.3">
      <c r="A13" t="s">
        <v>7</v>
      </c>
      <c r="B13">
        <v>3.05</v>
      </c>
      <c r="C13">
        <v>1.27</v>
      </c>
      <c r="D13">
        <v>240.9</v>
      </c>
      <c r="E13">
        <v>23024</v>
      </c>
      <c r="F13" s="19">
        <v>20496.25</v>
      </c>
    </row>
    <row r="14" spans="1:6" x14ac:dyDescent="0.3">
      <c r="A14" t="s">
        <v>0</v>
      </c>
      <c r="B14">
        <v>5.2</v>
      </c>
      <c r="C14">
        <v>1.19</v>
      </c>
      <c r="D14">
        <v>437.3</v>
      </c>
      <c r="E14">
        <v>87542</v>
      </c>
      <c r="F14" s="19">
        <v>83035.66</v>
      </c>
    </row>
    <row r="15" spans="1:6" x14ac:dyDescent="0.3">
      <c r="A15" t="s">
        <v>150</v>
      </c>
      <c r="B15">
        <v>0.85</v>
      </c>
      <c r="C15">
        <v>1.1499999999999999</v>
      </c>
      <c r="D15">
        <v>73.599999999999994</v>
      </c>
      <c r="E15">
        <v>47542</v>
      </c>
      <c r="F15" s="19">
        <v>2170.63</v>
      </c>
    </row>
    <row r="16" spans="1:6" x14ac:dyDescent="0.3">
      <c r="A16" t="s">
        <v>153</v>
      </c>
      <c r="B16">
        <v>2.5</v>
      </c>
      <c r="C16">
        <v>1.1200000000000001</v>
      </c>
      <c r="D16">
        <v>222.5</v>
      </c>
      <c r="E16">
        <v>37041</v>
      </c>
      <c r="F16" s="19">
        <v>4525.12</v>
      </c>
    </row>
    <row r="17" spans="1:6" x14ac:dyDescent="0.3">
      <c r="A17" t="s">
        <v>54</v>
      </c>
      <c r="B17">
        <v>3.85</v>
      </c>
      <c r="C17">
        <v>1.1200000000000001</v>
      </c>
      <c r="D17">
        <v>344.65</v>
      </c>
      <c r="E17">
        <v>19271</v>
      </c>
      <c r="F17" s="19">
        <v>14388.57</v>
      </c>
    </row>
    <row r="18" spans="1:6" x14ac:dyDescent="0.3">
      <c r="A18" t="s">
        <v>98</v>
      </c>
      <c r="B18">
        <v>1.5</v>
      </c>
      <c r="C18">
        <v>0.95</v>
      </c>
      <c r="D18">
        <v>158.44999999999999</v>
      </c>
      <c r="E18">
        <v>12205</v>
      </c>
      <c r="F18" s="19">
        <v>4982.8999999999996</v>
      </c>
    </row>
    <row r="19" spans="1:6" x14ac:dyDescent="0.3">
      <c r="A19" t="s">
        <v>28</v>
      </c>
      <c r="B19">
        <v>4.4000000000000004</v>
      </c>
      <c r="C19">
        <v>0.81</v>
      </c>
      <c r="D19">
        <v>544.6</v>
      </c>
      <c r="E19">
        <v>152890</v>
      </c>
      <c r="F19" s="19">
        <v>43710.879999999997</v>
      </c>
    </row>
    <row r="20" spans="1:6" x14ac:dyDescent="0.3">
      <c r="A20" t="s">
        <v>88</v>
      </c>
      <c r="B20">
        <v>6.1</v>
      </c>
      <c r="C20">
        <v>0.78</v>
      </c>
      <c r="D20">
        <v>777.85</v>
      </c>
      <c r="E20">
        <v>7841</v>
      </c>
      <c r="F20" s="19">
        <v>18660.87</v>
      </c>
    </row>
    <row r="21" spans="1:6" x14ac:dyDescent="0.3">
      <c r="A21" t="s">
        <v>49</v>
      </c>
      <c r="B21">
        <v>10.8</v>
      </c>
      <c r="C21">
        <v>0.74</v>
      </c>
      <c r="D21">
        <v>1469.3</v>
      </c>
      <c r="E21">
        <v>18496</v>
      </c>
      <c r="F21" s="19">
        <v>88581.25</v>
      </c>
    </row>
    <row r="22" spans="1:6" x14ac:dyDescent="0.3">
      <c r="A22" t="s">
        <v>1</v>
      </c>
      <c r="B22">
        <v>5.65</v>
      </c>
      <c r="C22">
        <v>0.72</v>
      </c>
      <c r="D22">
        <v>789.65</v>
      </c>
      <c r="E22">
        <v>5874</v>
      </c>
      <c r="F22" s="19">
        <v>31159.88</v>
      </c>
    </row>
    <row r="23" spans="1:6" x14ac:dyDescent="0.3">
      <c r="A23" t="s">
        <v>44</v>
      </c>
      <c r="B23">
        <v>3.1</v>
      </c>
      <c r="C23">
        <v>0.63</v>
      </c>
      <c r="D23">
        <v>495</v>
      </c>
      <c r="E23">
        <v>83721</v>
      </c>
      <c r="F23" s="19">
        <v>319676.34999999998</v>
      </c>
    </row>
    <row r="24" spans="1:6" x14ac:dyDescent="0.3">
      <c r="A24" t="s">
        <v>164</v>
      </c>
      <c r="B24">
        <v>1.3</v>
      </c>
      <c r="C24">
        <v>0.62</v>
      </c>
      <c r="D24">
        <v>208.2</v>
      </c>
      <c r="E24">
        <v>19574</v>
      </c>
      <c r="F24" s="19">
        <v>6943.63</v>
      </c>
    </row>
    <row r="25" spans="1:6" x14ac:dyDescent="0.3">
      <c r="A25" t="s">
        <v>156</v>
      </c>
      <c r="B25">
        <v>7</v>
      </c>
      <c r="C25">
        <v>0.62</v>
      </c>
      <c r="D25">
        <v>1126.5</v>
      </c>
      <c r="E25">
        <v>561</v>
      </c>
      <c r="F25" s="19">
        <v>18913.169999999998</v>
      </c>
    </row>
    <row r="26" spans="1:6" x14ac:dyDescent="0.3">
      <c r="A26" t="s">
        <v>96</v>
      </c>
      <c r="B26">
        <v>5</v>
      </c>
      <c r="C26">
        <v>0.62</v>
      </c>
      <c r="D26">
        <v>803.45</v>
      </c>
      <c r="E26">
        <v>369</v>
      </c>
      <c r="F26" s="19">
        <v>10788.63</v>
      </c>
    </row>
    <row r="27" spans="1:6" x14ac:dyDescent="0.3">
      <c r="A27" t="s">
        <v>104</v>
      </c>
      <c r="B27">
        <v>7.55</v>
      </c>
      <c r="C27">
        <v>0.62</v>
      </c>
      <c r="D27">
        <v>1222.05</v>
      </c>
      <c r="E27">
        <v>186</v>
      </c>
      <c r="F27" s="19">
        <v>13570.89</v>
      </c>
    </row>
    <row r="28" spans="1:6" x14ac:dyDescent="0.3">
      <c r="A28" t="s">
        <v>155</v>
      </c>
      <c r="B28">
        <v>1.3</v>
      </c>
      <c r="C28">
        <v>0.61</v>
      </c>
      <c r="D28">
        <v>212.1</v>
      </c>
      <c r="E28">
        <v>11369</v>
      </c>
      <c r="F28" s="19">
        <v>13125.36</v>
      </c>
    </row>
    <row r="29" spans="1:6" x14ac:dyDescent="0.3">
      <c r="A29" t="s">
        <v>167</v>
      </c>
      <c r="B29">
        <v>9.1999999999999993</v>
      </c>
      <c r="C29">
        <v>0.61</v>
      </c>
      <c r="D29">
        <v>1508.8</v>
      </c>
      <c r="E29">
        <v>105</v>
      </c>
      <c r="F29" s="19">
        <v>6027.27</v>
      </c>
    </row>
    <row r="30" spans="1:6" x14ac:dyDescent="0.3">
      <c r="A30" t="s">
        <v>94</v>
      </c>
      <c r="B30">
        <v>1.65</v>
      </c>
      <c r="C30">
        <v>0.6</v>
      </c>
      <c r="D30">
        <v>275.35000000000002</v>
      </c>
      <c r="E30">
        <v>2578</v>
      </c>
      <c r="F30" s="19">
        <v>20651.25</v>
      </c>
    </row>
    <row r="31" spans="1:6" x14ac:dyDescent="0.3">
      <c r="A31" t="s">
        <v>132</v>
      </c>
      <c r="B31">
        <v>1.2</v>
      </c>
      <c r="C31">
        <v>0.57999999999999996</v>
      </c>
      <c r="D31">
        <v>205.7</v>
      </c>
      <c r="E31">
        <v>23371</v>
      </c>
      <c r="F31" s="19">
        <v>5655.77</v>
      </c>
    </row>
    <row r="32" spans="1:6" x14ac:dyDescent="0.3">
      <c r="A32" t="s">
        <v>130</v>
      </c>
      <c r="B32">
        <v>0.95</v>
      </c>
      <c r="C32">
        <v>0.56999999999999995</v>
      </c>
      <c r="D32">
        <v>166.25</v>
      </c>
      <c r="E32">
        <v>3040</v>
      </c>
      <c r="F32" s="19">
        <v>9112.5</v>
      </c>
    </row>
    <row r="33" spans="1:6" x14ac:dyDescent="0.3">
      <c r="A33" t="s">
        <v>126</v>
      </c>
      <c r="B33">
        <v>9.25</v>
      </c>
      <c r="C33">
        <v>0.52</v>
      </c>
      <c r="D33">
        <v>1769.1</v>
      </c>
      <c r="E33">
        <v>395</v>
      </c>
      <c r="F33" s="19">
        <v>6170.23</v>
      </c>
    </row>
    <row r="34" spans="1:6" x14ac:dyDescent="0.3">
      <c r="A34" t="s">
        <v>4</v>
      </c>
      <c r="B34">
        <v>5.8</v>
      </c>
      <c r="C34">
        <v>0.51</v>
      </c>
      <c r="D34">
        <v>1132.8</v>
      </c>
      <c r="E34">
        <v>1039</v>
      </c>
      <c r="F34" s="19">
        <v>61459.53</v>
      </c>
    </row>
    <row r="35" spans="1:6" x14ac:dyDescent="0.3">
      <c r="A35" t="s">
        <v>116</v>
      </c>
      <c r="B35">
        <v>0.5</v>
      </c>
      <c r="C35">
        <v>0.49</v>
      </c>
      <c r="D35">
        <v>101.8</v>
      </c>
      <c r="E35">
        <v>3740</v>
      </c>
      <c r="F35" s="19">
        <v>8727.5</v>
      </c>
    </row>
    <row r="36" spans="1:6" x14ac:dyDescent="0.3">
      <c r="A36" t="s">
        <v>105</v>
      </c>
      <c r="B36">
        <v>3.7</v>
      </c>
      <c r="C36">
        <v>0.49</v>
      </c>
      <c r="D36">
        <v>749.7</v>
      </c>
      <c r="E36">
        <v>366</v>
      </c>
      <c r="F36" s="19">
        <v>4968.8999999999996</v>
      </c>
    </row>
    <row r="37" spans="1:6" x14ac:dyDescent="0.3">
      <c r="A37" t="s">
        <v>23</v>
      </c>
      <c r="B37">
        <v>3.6</v>
      </c>
      <c r="C37">
        <v>0.47</v>
      </c>
      <c r="D37">
        <v>771.4</v>
      </c>
      <c r="E37">
        <v>2546</v>
      </c>
      <c r="F37" s="19">
        <v>47627.6</v>
      </c>
    </row>
    <row r="38" spans="1:6" x14ac:dyDescent="0.3">
      <c r="A38" t="s">
        <v>52</v>
      </c>
      <c r="B38">
        <v>0.45</v>
      </c>
      <c r="C38">
        <v>0.46</v>
      </c>
      <c r="D38">
        <v>98.9</v>
      </c>
      <c r="E38">
        <v>56955</v>
      </c>
      <c r="F38" s="19">
        <v>11793.68</v>
      </c>
    </row>
    <row r="39" spans="1:6" x14ac:dyDescent="0.3">
      <c r="A39" t="s">
        <v>172</v>
      </c>
      <c r="B39">
        <v>0.35</v>
      </c>
      <c r="C39">
        <v>0.46</v>
      </c>
      <c r="D39">
        <v>76.900000000000006</v>
      </c>
      <c r="E39">
        <v>1405</v>
      </c>
      <c r="F39" s="19">
        <v>3910.38</v>
      </c>
    </row>
    <row r="40" spans="1:6" x14ac:dyDescent="0.3">
      <c r="A40" t="s">
        <v>169</v>
      </c>
      <c r="B40">
        <v>6.45</v>
      </c>
      <c r="C40">
        <v>0.45</v>
      </c>
      <c r="D40">
        <v>1421.55</v>
      </c>
      <c r="E40">
        <v>379</v>
      </c>
      <c r="F40" s="19">
        <v>13053.04</v>
      </c>
    </row>
    <row r="41" spans="1:6" x14ac:dyDescent="0.3">
      <c r="A41" t="s">
        <v>143</v>
      </c>
      <c r="B41">
        <v>2.25</v>
      </c>
      <c r="C41">
        <v>0.44</v>
      </c>
      <c r="D41">
        <v>506.85</v>
      </c>
      <c r="E41">
        <v>3475</v>
      </c>
      <c r="F41" s="19">
        <v>9831.2199999999993</v>
      </c>
    </row>
    <row r="42" spans="1:6" x14ac:dyDescent="0.3">
      <c r="A42" t="s">
        <v>144</v>
      </c>
      <c r="B42">
        <v>1.45</v>
      </c>
      <c r="C42">
        <v>0.44</v>
      </c>
      <c r="D42">
        <v>329.3</v>
      </c>
      <c r="E42">
        <v>1540</v>
      </c>
      <c r="F42" s="19">
        <v>9764.64</v>
      </c>
    </row>
    <row r="43" spans="1:6" x14ac:dyDescent="0.3">
      <c r="A43" t="s">
        <v>93</v>
      </c>
      <c r="B43">
        <v>1.55</v>
      </c>
      <c r="C43">
        <v>0.44</v>
      </c>
      <c r="D43">
        <v>355.35</v>
      </c>
      <c r="E43">
        <v>1378</v>
      </c>
      <c r="F43" s="19">
        <v>18349.48</v>
      </c>
    </row>
    <row r="44" spans="1:6" x14ac:dyDescent="0.3">
      <c r="A44" t="s">
        <v>154</v>
      </c>
      <c r="B44">
        <v>1.95</v>
      </c>
      <c r="C44">
        <v>0.44</v>
      </c>
      <c r="D44">
        <v>448.05</v>
      </c>
      <c r="E44">
        <v>878</v>
      </c>
      <c r="F44" s="19">
        <v>9153.1</v>
      </c>
    </row>
    <row r="45" spans="1:6" x14ac:dyDescent="0.3">
      <c r="A45" t="s">
        <v>139</v>
      </c>
      <c r="B45">
        <v>3</v>
      </c>
      <c r="C45">
        <v>0.4</v>
      </c>
      <c r="D45">
        <v>753</v>
      </c>
      <c r="E45">
        <v>467</v>
      </c>
      <c r="F45" s="19">
        <v>6173.85</v>
      </c>
    </row>
    <row r="46" spans="1:6" x14ac:dyDescent="0.3">
      <c r="A46" t="s">
        <v>45</v>
      </c>
      <c r="B46">
        <v>0.55000000000000004</v>
      </c>
      <c r="C46">
        <v>0.39</v>
      </c>
      <c r="D46">
        <v>141.44999999999999</v>
      </c>
      <c r="E46">
        <v>47456</v>
      </c>
      <c r="F46" s="19">
        <v>25764.080000000002</v>
      </c>
    </row>
    <row r="47" spans="1:6" x14ac:dyDescent="0.3">
      <c r="A47" t="s">
        <v>17</v>
      </c>
      <c r="B47">
        <v>0.5</v>
      </c>
      <c r="C47">
        <v>0.38</v>
      </c>
      <c r="D47">
        <v>130.9</v>
      </c>
      <c r="E47">
        <v>19152</v>
      </c>
      <c r="F47" s="19">
        <v>32040.15</v>
      </c>
    </row>
    <row r="48" spans="1:6" x14ac:dyDescent="0.3">
      <c r="A48" t="s">
        <v>163</v>
      </c>
      <c r="B48">
        <v>0.15</v>
      </c>
      <c r="C48">
        <v>0.36</v>
      </c>
      <c r="D48">
        <v>42.05</v>
      </c>
      <c r="E48">
        <v>10090</v>
      </c>
      <c r="F48" s="19">
        <v>3765.56</v>
      </c>
    </row>
    <row r="49" spans="1:6" x14ac:dyDescent="0.3">
      <c r="A49" t="s">
        <v>85</v>
      </c>
      <c r="B49">
        <v>0.95</v>
      </c>
      <c r="C49">
        <v>0.36</v>
      </c>
      <c r="D49">
        <v>262.8</v>
      </c>
      <c r="E49">
        <v>3900</v>
      </c>
      <c r="F49" s="19">
        <v>11668.32</v>
      </c>
    </row>
    <row r="50" spans="1:6" x14ac:dyDescent="0.3">
      <c r="A50" t="s">
        <v>20</v>
      </c>
      <c r="B50">
        <v>2.5</v>
      </c>
      <c r="C50">
        <v>0.35</v>
      </c>
      <c r="D50">
        <v>713</v>
      </c>
      <c r="E50">
        <v>10970</v>
      </c>
      <c r="F50" s="19">
        <v>261117.32</v>
      </c>
    </row>
    <row r="51" spans="1:6" x14ac:dyDescent="0.3">
      <c r="A51" t="s">
        <v>12</v>
      </c>
      <c r="B51">
        <v>1.3</v>
      </c>
      <c r="C51">
        <v>0.35</v>
      </c>
      <c r="D51">
        <v>366.7</v>
      </c>
      <c r="E51">
        <v>7028</v>
      </c>
      <c r="F51" s="19">
        <v>28857.88</v>
      </c>
    </row>
    <row r="52" spans="1:6" x14ac:dyDescent="0.3">
      <c r="A52" t="s">
        <v>149</v>
      </c>
      <c r="B52">
        <v>2.85</v>
      </c>
      <c r="C52">
        <v>0.35</v>
      </c>
      <c r="D52">
        <v>813.05</v>
      </c>
      <c r="E52">
        <v>465</v>
      </c>
      <c r="F52" s="19">
        <v>2784.86</v>
      </c>
    </row>
    <row r="53" spans="1:6" x14ac:dyDescent="0.3">
      <c r="A53" t="s">
        <v>127</v>
      </c>
      <c r="B53">
        <v>4.8</v>
      </c>
      <c r="C53">
        <v>0.31</v>
      </c>
      <c r="D53">
        <v>1543.2</v>
      </c>
      <c r="E53">
        <v>464</v>
      </c>
      <c r="F53" s="19">
        <v>13739.12</v>
      </c>
    </row>
    <row r="54" spans="1:6" x14ac:dyDescent="0.3">
      <c r="A54" t="s">
        <v>16</v>
      </c>
      <c r="B54">
        <v>0.35</v>
      </c>
      <c r="C54">
        <v>0.3</v>
      </c>
      <c r="D54">
        <v>117.05</v>
      </c>
      <c r="E54">
        <v>50945</v>
      </c>
      <c r="F54" s="19">
        <v>50958.95</v>
      </c>
    </row>
    <row r="55" spans="1:6" x14ac:dyDescent="0.3">
      <c r="A55" t="s">
        <v>35</v>
      </c>
      <c r="B55">
        <v>0.7</v>
      </c>
      <c r="C55">
        <v>0.28000000000000003</v>
      </c>
      <c r="D55">
        <v>250.7</v>
      </c>
      <c r="E55">
        <v>14362</v>
      </c>
      <c r="F55" s="19">
        <v>215589.17</v>
      </c>
    </row>
    <row r="56" spans="1:6" x14ac:dyDescent="0.3">
      <c r="A56" t="s">
        <v>30</v>
      </c>
      <c r="B56">
        <v>60.2</v>
      </c>
      <c r="C56">
        <v>0.28000000000000003</v>
      </c>
      <c r="D56">
        <v>21489.8</v>
      </c>
      <c r="E56">
        <v>123</v>
      </c>
      <c r="F56" s="19">
        <v>29907.99</v>
      </c>
    </row>
    <row r="57" spans="1:6" x14ac:dyDescent="0.3">
      <c r="A57" t="s">
        <v>121</v>
      </c>
      <c r="B57">
        <v>1.2</v>
      </c>
      <c r="C57">
        <v>0.26</v>
      </c>
      <c r="D57">
        <v>468.8</v>
      </c>
      <c r="E57">
        <v>4346</v>
      </c>
      <c r="F57" s="19">
        <v>26508.66</v>
      </c>
    </row>
    <row r="58" spans="1:6" x14ac:dyDescent="0.3">
      <c r="A58" t="s">
        <v>11</v>
      </c>
      <c r="B58">
        <v>4.4000000000000004</v>
      </c>
      <c r="C58">
        <v>0.26</v>
      </c>
      <c r="D58">
        <v>1723.5</v>
      </c>
      <c r="E58">
        <v>1003</v>
      </c>
      <c r="F58" s="19">
        <v>77699.34</v>
      </c>
    </row>
    <row r="59" spans="1:6" x14ac:dyDescent="0.3">
      <c r="A59" t="s">
        <v>22</v>
      </c>
      <c r="B59">
        <v>6.5</v>
      </c>
      <c r="C59">
        <v>0.26</v>
      </c>
      <c r="D59">
        <v>2470.5</v>
      </c>
      <c r="E59">
        <v>1003</v>
      </c>
      <c r="F59" s="19">
        <v>32072.639999999999</v>
      </c>
    </row>
    <row r="60" spans="1:6" x14ac:dyDescent="0.3">
      <c r="A60" t="s">
        <v>84</v>
      </c>
      <c r="B60">
        <v>1.1000000000000001</v>
      </c>
      <c r="C60">
        <v>0.26</v>
      </c>
      <c r="D60">
        <v>421.9</v>
      </c>
      <c r="E60">
        <v>334</v>
      </c>
      <c r="F60" s="19">
        <v>14766.52</v>
      </c>
    </row>
    <row r="61" spans="1:6" x14ac:dyDescent="0.3">
      <c r="A61" t="s">
        <v>34</v>
      </c>
      <c r="B61">
        <v>4</v>
      </c>
      <c r="C61">
        <v>0.25</v>
      </c>
      <c r="D61">
        <v>1599.45</v>
      </c>
      <c r="E61">
        <v>4474</v>
      </c>
      <c r="F61" s="19">
        <v>213825.6</v>
      </c>
    </row>
    <row r="62" spans="1:6" x14ac:dyDescent="0.3">
      <c r="A62" t="s">
        <v>97</v>
      </c>
      <c r="B62">
        <v>2.6</v>
      </c>
      <c r="C62">
        <v>0.25</v>
      </c>
      <c r="D62">
        <v>1035.3499999999999</v>
      </c>
      <c r="E62">
        <v>612</v>
      </c>
      <c r="F62" s="19">
        <v>4908.9399999999996</v>
      </c>
    </row>
    <row r="63" spans="1:6" x14ac:dyDescent="0.3">
      <c r="A63" t="s">
        <v>168</v>
      </c>
      <c r="B63">
        <v>2</v>
      </c>
      <c r="C63">
        <v>0.24</v>
      </c>
      <c r="D63">
        <v>840.6</v>
      </c>
      <c r="E63">
        <v>241</v>
      </c>
      <c r="F63" s="19">
        <v>6825.1</v>
      </c>
    </row>
    <row r="64" spans="1:6" x14ac:dyDescent="0.3">
      <c r="A64" t="s">
        <v>108</v>
      </c>
      <c r="B64">
        <v>7.65</v>
      </c>
      <c r="C64">
        <v>0.24</v>
      </c>
      <c r="D64">
        <v>3220.35</v>
      </c>
      <c r="E64">
        <v>142</v>
      </c>
      <c r="F64" s="19">
        <v>8885.15</v>
      </c>
    </row>
    <row r="65" spans="1:6" x14ac:dyDescent="0.3">
      <c r="A65" t="s">
        <v>174</v>
      </c>
      <c r="B65">
        <v>3.25</v>
      </c>
      <c r="C65">
        <v>0.22</v>
      </c>
      <c r="D65">
        <v>1483.75</v>
      </c>
      <c r="E65">
        <v>497</v>
      </c>
      <c r="F65" s="19">
        <v>12538.31</v>
      </c>
    </row>
    <row r="66" spans="1:6" x14ac:dyDescent="0.3">
      <c r="A66" t="s">
        <v>120</v>
      </c>
      <c r="B66">
        <v>1.4</v>
      </c>
      <c r="C66">
        <v>0.21</v>
      </c>
      <c r="D66">
        <v>670.6</v>
      </c>
      <c r="E66">
        <v>1153</v>
      </c>
      <c r="F66" s="19">
        <v>4685.3999999999996</v>
      </c>
    </row>
    <row r="67" spans="1:6" x14ac:dyDescent="0.3">
      <c r="A67" t="s">
        <v>86</v>
      </c>
      <c r="B67">
        <v>2.4500000000000002</v>
      </c>
      <c r="C67">
        <v>0.18</v>
      </c>
      <c r="D67">
        <v>1328.1</v>
      </c>
      <c r="E67">
        <v>573</v>
      </c>
      <c r="F67" s="19">
        <v>20239.439999999999</v>
      </c>
    </row>
    <row r="68" spans="1:6" x14ac:dyDescent="0.3">
      <c r="A68" t="s">
        <v>51</v>
      </c>
      <c r="B68">
        <v>0.1</v>
      </c>
      <c r="C68">
        <v>0.16</v>
      </c>
      <c r="D68">
        <v>63.9</v>
      </c>
      <c r="E68">
        <v>29627</v>
      </c>
      <c r="F68" s="19">
        <v>6766.57</v>
      </c>
    </row>
    <row r="69" spans="1:6" x14ac:dyDescent="0.3">
      <c r="A69" t="s">
        <v>31</v>
      </c>
      <c r="B69">
        <v>3.45</v>
      </c>
      <c r="C69">
        <v>0.16</v>
      </c>
      <c r="D69">
        <v>2108.5500000000002</v>
      </c>
      <c r="E69">
        <v>4218</v>
      </c>
      <c r="F69" s="19">
        <v>221538.54</v>
      </c>
    </row>
    <row r="70" spans="1:6" x14ac:dyDescent="0.3">
      <c r="A70" t="s">
        <v>176</v>
      </c>
      <c r="B70">
        <v>0.3</v>
      </c>
      <c r="C70">
        <v>0.16</v>
      </c>
      <c r="D70">
        <v>188.7</v>
      </c>
      <c r="E70">
        <v>2814</v>
      </c>
      <c r="F70" s="19">
        <v>8661.33</v>
      </c>
    </row>
    <row r="71" spans="1:6" x14ac:dyDescent="0.3">
      <c r="A71" t="s">
        <v>134</v>
      </c>
      <c r="B71">
        <v>1.05</v>
      </c>
      <c r="C71">
        <v>0.16</v>
      </c>
      <c r="D71">
        <v>647.95000000000005</v>
      </c>
      <c r="E71">
        <v>322</v>
      </c>
      <c r="F71" s="19">
        <v>11389.78</v>
      </c>
    </row>
    <row r="72" spans="1:6" x14ac:dyDescent="0.3">
      <c r="A72" t="s">
        <v>146</v>
      </c>
      <c r="B72">
        <v>0.15</v>
      </c>
      <c r="C72">
        <v>0.15</v>
      </c>
      <c r="D72">
        <v>99.05</v>
      </c>
      <c r="E72">
        <v>6561</v>
      </c>
      <c r="F72" s="19">
        <v>6142.58</v>
      </c>
    </row>
    <row r="73" spans="1:6" x14ac:dyDescent="0.3">
      <c r="A73" t="s">
        <v>43</v>
      </c>
      <c r="B73">
        <v>0.45</v>
      </c>
      <c r="C73">
        <v>0.14000000000000001</v>
      </c>
      <c r="D73">
        <v>328.8</v>
      </c>
      <c r="E73">
        <v>51889</v>
      </c>
      <c r="F73" s="19">
        <v>126179.73</v>
      </c>
    </row>
    <row r="74" spans="1:6" x14ac:dyDescent="0.3">
      <c r="A74" t="s">
        <v>107</v>
      </c>
      <c r="B74">
        <v>0.35</v>
      </c>
      <c r="C74">
        <v>0.12</v>
      </c>
      <c r="D74">
        <v>287.85000000000002</v>
      </c>
      <c r="E74">
        <v>823</v>
      </c>
      <c r="F74" s="19">
        <v>4842.09</v>
      </c>
    </row>
    <row r="75" spans="1:6" x14ac:dyDescent="0.3">
      <c r="A75" t="s">
        <v>91</v>
      </c>
      <c r="B75">
        <v>0.75</v>
      </c>
      <c r="C75">
        <v>0.11</v>
      </c>
      <c r="D75">
        <v>713.25</v>
      </c>
      <c r="E75">
        <v>282</v>
      </c>
      <c r="F75" s="19">
        <v>26979.03</v>
      </c>
    </row>
    <row r="76" spans="1:6" x14ac:dyDescent="0.3">
      <c r="A76" t="s">
        <v>148</v>
      </c>
      <c r="B76">
        <v>0.45</v>
      </c>
      <c r="C76">
        <v>0.1</v>
      </c>
      <c r="D76">
        <v>444.8</v>
      </c>
      <c r="E76">
        <v>9410</v>
      </c>
      <c r="F76" s="19">
        <v>12510.02</v>
      </c>
    </row>
    <row r="77" spans="1:6" x14ac:dyDescent="0.3">
      <c r="A77" t="s">
        <v>109</v>
      </c>
      <c r="B77">
        <v>0.75</v>
      </c>
      <c r="C77">
        <v>0.1</v>
      </c>
      <c r="D77">
        <v>716.25</v>
      </c>
      <c r="E77">
        <v>170</v>
      </c>
      <c r="F77" s="19">
        <v>6600.97</v>
      </c>
    </row>
    <row r="78" spans="1:6" x14ac:dyDescent="0.3">
      <c r="A78" t="s">
        <v>131</v>
      </c>
      <c r="B78">
        <v>0.05</v>
      </c>
      <c r="C78">
        <v>0.09</v>
      </c>
      <c r="D78">
        <v>55.8</v>
      </c>
      <c r="E78">
        <v>64814</v>
      </c>
      <c r="F78" s="19">
        <v>7189.07</v>
      </c>
    </row>
    <row r="79" spans="1:6" x14ac:dyDescent="0.3">
      <c r="A79" t="s">
        <v>42</v>
      </c>
      <c r="B79">
        <v>0.3</v>
      </c>
      <c r="C79">
        <v>0.08</v>
      </c>
      <c r="D79">
        <v>398.7</v>
      </c>
      <c r="E79">
        <v>18973</v>
      </c>
      <c r="F79" s="19">
        <v>30091.8</v>
      </c>
    </row>
    <row r="80" spans="1:6" x14ac:dyDescent="0.3">
      <c r="A80" t="s">
        <v>83</v>
      </c>
      <c r="B80">
        <v>0.05</v>
      </c>
      <c r="C80">
        <v>0.08</v>
      </c>
      <c r="D80">
        <v>60.35</v>
      </c>
      <c r="E80">
        <v>6604</v>
      </c>
      <c r="F80" s="19">
        <v>4422.5600000000004</v>
      </c>
    </row>
    <row r="81" spans="1:6" x14ac:dyDescent="0.3">
      <c r="A81" t="s">
        <v>123</v>
      </c>
      <c r="B81">
        <v>0.5</v>
      </c>
      <c r="C81">
        <v>0.08</v>
      </c>
      <c r="D81">
        <v>611.6</v>
      </c>
      <c r="E81">
        <v>145</v>
      </c>
      <c r="F81" s="19">
        <v>18220.900000000001</v>
      </c>
    </row>
    <row r="82" spans="1:6" x14ac:dyDescent="0.3">
      <c r="A82" t="s">
        <v>21</v>
      </c>
      <c r="B82">
        <v>11.35</v>
      </c>
      <c r="C82">
        <v>0.08</v>
      </c>
      <c r="D82">
        <v>14228.65</v>
      </c>
      <c r="E82">
        <v>33</v>
      </c>
      <c r="F82" s="19">
        <v>50759.02</v>
      </c>
    </row>
    <row r="83" spans="1:6" x14ac:dyDescent="0.3">
      <c r="A83" t="s">
        <v>103</v>
      </c>
      <c r="B83">
        <v>44.55</v>
      </c>
      <c r="C83">
        <v>7.0000000000000007E-2</v>
      </c>
      <c r="D83">
        <v>63058.45</v>
      </c>
      <c r="E83">
        <v>5</v>
      </c>
      <c r="F83" s="19">
        <v>13104.56</v>
      </c>
    </row>
    <row r="84" spans="1:6" x14ac:dyDescent="0.3">
      <c r="A84" t="s">
        <v>14</v>
      </c>
      <c r="B84">
        <v>0.35</v>
      </c>
      <c r="C84">
        <v>0.06</v>
      </c>
      <c r="D84">
        <v>552.85</v>
      </c>
      <c r="E84">
        <v>1297</v>
      </c>
      <c r="F84" s="19">
        <v>30411.73</v>
      </c>
    </row>
    <row r="85" spans="1:6" x14ac:dyDescent="0.3">
      <c r="A85" t="s">
        <v>129</v>
      </c>
      <c r="B85">
        <v>1.05</v>
      </c>
      <c r="C85">
        <v>0.06</v>
      </c>
      <c r="D85">
        <v>1683.95</v>
      </c>
      <c r="E85">
        <v>551</v>
      </c>
      <c r="F85" s="19">
        <v>10172.4</v>
      </c>
    </row>
    <row r="86" spans="1:6" x14ac:dyDescent="0.3">
      <c r="A86" t="s">
        <v>32</v>
      </c>
      <c r="B86">
        <v>5.75</v>
      </c>
      <c r="C86">
        <v>0.06</v>
      </c>
      <c r="D86">
        <v>9079.25</v>
      </c>
      <c r="E86">
        <v>324</v>
      </c>
      <c r="F86" s="19">
        <v>54903.79</v>
      </c>
    </row>
    <row r="87" spans="1:6" x14ac:dyDescent="0.3">
      <c r="A87" t="s">
        <v>29</v>
      </c>
      <c r="B87">
        <v>1.05</v>
      </c>
      <c r="C87">
        <v>0.05</v>
      </c>
      <c r="D87">
        <v>2200.9499999999998</v>
      </c>
      <c r="E87">
        <v>4382</v>
      </c>
      <c r="F87" s="19">
        <v>379367.18</v>
      </c>
    </row>
    <row r="88" spans="1:6" x14ac:dyDescent="0.3">
      <c r="A88" t="s">
        <v>39</v>
      </c>
      <c r="B88">
        <v>1.45</v>
      </c>
      <c r="C88">
        <v>0.04</v>
      </c>
      <c r="D88">
        <v>4138.55</v>
      </c>
      <c r="E88">
        <v>526</v>
      </c>
      <c r="F88" s="19">
        <v>98396.77</v>
      </c>
    </row>
    <row r="89" spans="1:6" x14ac:dyDescent="0.3">
      <c r="A89" t="s">
        <v>114</v>
      </c>
      <c r="B89">
        <v>8.4499999999999993</v>
      </c>
      <c r="C89">
        <v>0.04</v>
      </c>
      <c r="D89">
        <v>23047.55</v>
      </c>
      <c r="E89">
        <v>27</v>
      </c>
      <c r="F89" s="19">
        <v>13367.61</v>
      </c>
    </row>
    <row r="90" spans="1:6" x14ac:dyDescent="0.3">
      <c r="A90" t="s">
        <v>37</v>
      </c>
      <c r="B90">
        <v>0.25</v>
      </c>
      <c r="C90">
        <v>0.03</v>
      </c>
      <c r="D90">
        <v>748.75</v>
      </c>
      <c r="E90">
        <v>9754</v>
      </c>
      <c r="F90" s="19">
        <v>166747.64000000001</v>
      </c>
    </row>
    <row r="91" spans="1:6" x14ac:dyDescent="0.3">
      <c r="A91" t="s">
        <v>173</v>
      </c>
      <c r="B91">
        <v>0.05</v>
      </c>
      <c r="C91">
        <v>0.03</v>
      </c>
      <c r="D91">
        <v>152.6</v>
      </c>
      <c r="E91">
        <v>1775</v>
      </c>
      <c r="F91" s="19">
        <v>7396.06</v>
      </c>
    </row>
    <row r="92" spans="1:6" x14ac:dyDescent="0.3">
      <c r="A92" t="s">
        <v>3</v>
      </c>
      <c r="B92">
        <v>0.5</v>
      </c>
      <c r="C92">
        <v>0.02</v>
      </c>
      <c r="D92">
        <v>2026.5</v>
      </c>
      <c r="E92">
        <v>723</v>
      </c>
      <c r="F92" s="19">
        <v>144770.72</v>
      </c>
    </row>
    <row r="93" spans="1:6" x14ac:dyDescent="0.3">
      <c r="A93" t="s">
        <v>38</v>
      </c>
      <c r="B93">
        <v>0.05</v>
      </c>
      <c r="C93">
        <v>0.01</v>
      </c>
      <c r="D93">
        <v>560.45000000000005</v>
      </c>
      <c r="E93">
        <v>4716</v>
      </c>
      <c r="F93" s="19">
        <v>53649.54</v>
      </c>
    </row>
    <row r="94" spans="1:6" x14ac:dyDescent="0.3">
      <c r="A94" t="s">
        <v>6</v>
      </c>
      <c r="B94">
        <v>0.15</v>
      </c>
      <c r="C94">
        <v>0.01</v>
      </c>
      <c r="D94">
        <v>1162.8499999999999</v>
      </c>
      <c r="E94">
        <v>2211</v>
      </c>
      <c r="F94" s="19">
        <v>48521.02</v>
      </c>
    </row>
    <row r="95" spans="1:6" x14ac:dyDescent="0.3">
      <c r="A95" t="s">
        <v>106</v>
      </c>
      <c r="B95">
        <v>0</v>
      </c>
      <c r="C95">
        <v>0</v>
      </c>
      <c r="D95">
        <v>83</v>
      </c>
      <c r="E95">
        <v>38877</v>
      </c>
      <c r="F95" s="19">
        <v>11938.79</v>
      </c>
    </row>
    <row r="96" spans="1:6" x14ac:dyDescent="0.3">
      <c r="A96" t="s">
        <v>8</v>
      </c>
      <c r="B96">
        <v>0</v>
      </c>
      <c r="C96">
        <v>0</v>
      </c>
      <c r="D96">
        <v>450</v>
      </c>
      <c r="E96">
        <v>14598</v>
      </c>
      <c r="F96" s="19">
        <v>49666.23</v>
      </c>
    </row>
    <row r="97" spans="1:6" x14ac:dyDescent="0.3">
      <c r="A97" t="s">
        <v>18</v>
      </c>
      <c r="B97">
        <v>0</v>
      </c>
      <c r="C97">
        <v>0</v>
      </c>
      <c r="D97">
        <v>133.69999999999999</v>
      </c>
      <c r="E97">
        <v>12350</v>
      </c>
      <c r="F97" s="19">
        <v>42049.58</v>
      </c>
    </row>
    <row r="98" spans="1:6" x14ac:dyDescent="0.3">
      <c r="A98" t="s">
        <v>47</v>
      </c>
      <c r="B98">
        <v>0</v>
      </c>
      <c r="C98">
        <v>0</v>
      </c>
      <c r="D98">
        <v>124.5</v>
      </c>
      <c r="E98">
        <v>9671</v>
      </c>
      <c r="F98" s="19">
        <v>23022.02</v>
      </c>
    </row>
    <row r="99" spans="1:6" x14ac:dyDescent="0.3">
      <c r="A99" t="s">
        <v>118</v>
      </c>
      <c r="B99">
        <v>0</v>
      </c>
      <c r="C99">
        <v>0</v>
      </c>
      <c r="D99">
        <v>503.3</v>
      </c>
      <c r="E99">
        <v>4216</v>
      </c>
      <c r="F99" s="19">
        <v>18066.45</v>
      </c>
    </row>
    <row r="100" spans="1:6" x14ac:dyDescent="0.3">
      <c r="A100" t="s">
        <v>137</v>
      </c>
      <c r="B100">
        <v>0</v>
      </c>
      <c r="C100">
        <v>0</v>
      </c>
      <c r="D100">
        <v>201.6</v>
      </c>
      <c r="E100">
        <v>1819</v>
      </c>
      <c r="F100" s="19">
        <v>14811.32</v>
      </c>
    </row>
    <row r="101" spans="1:6" x14ac:dyDescent="0.3">
      <c r="A101" t="s">
        <v>125</v>
      </c>
      <c r="B101">
        <v>0</v>
      </c>
      <c r="C101">
        <v>0</v>
      </c>
      <c r="D101">
        <v>306.8</v>
      </c>
      <c r="E101">
        <v>1620</v>
      </c>
      <c r="F101" s="19">
        <v>12779.62</v>
      </c>
    </row>
    <row r="102" spans="1:6" x14ac:dyDescent="0.3">
      <c r="A102" t="s">
        <v>111</v>
      </c>
      <c r="B102">
        <v>0</v>
      </c>
      <c r="C102">
        <v>0</v>
      </c>
      <c r="D102">
        <v>1426.65</v>
      </c>
      <c r="E102">
        <v>1265</v>
      </c>
      <c r="F102" s="19">
        <v>13719.27</v>
      </c>
    </row>
    <row r="103" spans="1:6" x14ac:dyDescent="0.3">
      <c r="A103" t="s">
        <v>152</v>
      </c>
      <c r="B103">
        <v>0</v>
      </c>
      <c r="C103">
        <v>0</v>
      </c>
      <c r="D103">
        <v>1774.3</v>
      </c>
      <c r="E103">
        <v>791</v>
      </c>
      <c r="F103" s="19">
        <v>18699.12</v>
      </c>
    </row>
    <row r="104" spans="1:6" x14ac:dyDescent="0.3">
      <c r="A104" t="s">
        <v>90</v>
      </c>
      <c r="B104">
        <v>-0.05</v>
      </c>
      <c r="C104">
        <v>0</v>
      </c>
      <c r="D104">
        <v>1763.6</v>
      </c>
      <c r="E104">
        <v>718</v>
      </c>
      <c r="F104" s="19">
        <v>22472.66</v>
      </c>
    </row>
    <row r="105" spans="1:6" x14ac:dyDescent="0.3">
      <c r="A105" t="s">
        <v>135</v>
      </c>
      <c r="B105">
        <v>0</v>
      </c>
      <c r="C105">
        <v>0</v>
      </c>
      <c r="D105">
        <v>671.65</v>
      </c>
      <c r="E105">
        <v>567</v>
      </c>
      <c r="F105" s="19">
        <v>16812.82</v>
      </c>
    </row>
    <row r="106" spans="1:6" x14ac:dyDescent="0.3">
      <c r="A106" t="s">
        <v>92</v>
      </c>
      <c r="B106">
        <v>0.3</v>
      </c>
      <c r="C106">
        <v>0</v>
      </c>
      <c r="D106">
        <v>15059.7</v>
      </c>
      <c r="E106">
        <v>17</v>
      </c>
      <c r="F106" s="19">
        <v>12880.8</v>
      </c>
    </row>
    <row r="107" spans="1:6" x14ac:dyDescent="0.3">
      <c r="A107" t="s">
        <v>115</v>
      </c>
      <c r="B107">
        <v>0.05</v>
      </c>
      <c r="C107">
        <v>0</v>
      </c>
      <c r="D107">
        <v>20289.95</v>
      </c>
      <c r="E107">
        <v>2</v>
      </c>
      <c r="F107" s="19">
        <v>24739.59</v>
      </c>
    </row>
    <row r="108" spans="1:6" x14ac:dyDescent="0.3">
      <c r="A108" t="s">
        <v>24</v>
      </c>
      <c r="B108">
        <v>-0.05</v>
      </c>
      <c r="C108">
        <v>-0.02</v>
      </c>
      <c r="D108">
        <v>203.05</v>
      </c>
      <c r="E108">
        <v>4878</v>
      </c>
      <c r="F108" s="19">
        <v>36288.92</v>
      </c>
    </row>
    <row r="109" spans="1:6" x14ac:dyDescent="0.3">
      <c r="A109" t="s">
        <v>133</v>
      </c>
      <c r="B109">
        <v>-0.05</v>
      </c>
      <c r="C109">
        <v>-0.03</v>
      </c>
      <c r="D109">
        <v>167.65</v>
      </c>
      <c r="E109">
        <v>2815</v>
      </c>
      <c r="F109" s="19">
        <v>5658.35</v>
      </c>
    </row>
    <row r="110" spans="1:6" x14ac:dyDescent="0.3">
      <c r="A110" t="s">
        <v>33</v>
      </c>
      <c r="B110">
        <v>-2.75</v>
      </c>
      <c r="C110">
        <v>-0.04</v>
      </c>
      <c r="D110">
        <v>7152.75</v>
      </c>
      <c r="E110">
        <v>1824</v>
      </c>
      <c r="F110" s="19">
        <v>95070.94</v>
      </c>
    </row>
    <row r="111" spans="1:6" x14ac:dyDescent="0.3">
      <c r="A111" t="s">
        <v>151</v>
      </c>
      <c r="B111">
        <v>-0.25</v>
      </c>
      <c r="C111">
        <v>-0.04</v>
      </c>
      <c r="D111">
        <v>696.4</v>
      </c>
      <c r="E111">
        <v>585</v>
      </c>
      <c r="F111" s="19">
        <v>7534.9</v>
      </c>
    </row>
    <row r="112" spans="1:6" x14ac:dyDescent="0.3">
      <c r="A112" t="s">
        <v>147</v>
      </c>
      <c r="B112">
        <v>-0.15</v>
      </c>
      <c r="C112">
        <v>-0.05</v>
      </c>
      <c r="D112">
        <v>296</v>
      </c>
      <c r="E112">
        <v>1278</v>
      </c>
      <c r="F112" s="19">
        <v>3593.69</v>
      </c>
    </row>
    <row r="113" spans="1:6" x14ac:dyDescent="0.3">
      <c r="A113" t="s">
        <v>140</v>
      </c>
      <c r="B113">
        <v>-0.25</v>
      </c>
      <c r="C113">
        <v>-0.06</v>
      </c>
      <c r="D113">
        <v>417.85</v>
      </c>
      <c r="E113">
        <v>2868</v>
      </c>
      <c r="F113" s="19">
        <v>12652.41</v>
      </c>
    </row>
    <row r="114" spans="1:6" x14ac:dyDescent="0.3">
      <c r="A114" t="s">
        <v>122</v>
      </c>
      <c r="B114">
        <v>-0.4</v>
      </c>
      <c r="C114">
        <v>-0.06</v>
      </c>
      <c r="D114">
        <v>708.4</v>
      </c>
      <c r="E114">
        <v>462</v>
      </c>
      <c r="F114" s="19">
        <v>16407.91</v>
      </c>
    </row>
    <row r="115" spans="1:6" x14ac:dyDescent="0.3">
      <c r="A115" t="s">
        <v>124</v>
      </c>
      <c r="B115">
        <v>-0.1</v>
      </c>
      <c r="C115">
        <v>-0.08</v>
      </c>
      <c r="D115">
        <v>132.30000000000001</v>
      </c>
      <c r="E115">
        <v>5155</v>
      </c>
      <c r="F115" s="19">
        <v>15876.2</v>
      </c>
    </row>
    <row r="116" spans="1:6" x14ac:dyDescent="0.3">
      <c r="A116" t="s">
        <v>158</v>
      </c>
      <c r="B116">
        <v>-0.05</v>
      </c>
      <c r="C116">
        <v>-0.09</v>
      </c>
      <c r="D116">
        <v>58.35</v>
      </c>
      <c r="E116">
        <v>14045</v>
      </c>
      <c r="F116" s="19">
        <v>2263.1799999999998</v>
      </c>
    </row>
    <row r="117" spans="1:6" x14ac:dyDescent="0.3">
      <c r="A117" t="s">
        <v>102</v>
      </c>
      <c r="B117">
        <v>-0.05</v>
      </c>
      <c r="C117">
        <v>-0.09</v>
      </c>
      <c r="D117">
        <v>55.4</v>
      </c>
      <c r="E117">
        <v>8689</v>
      </c>
      <c r="F117" s="19">
        <v>10039.58</v>
      </c>
    </row>
    <row r="118" spans="1:6" x14ac:dyDescent="0.3">
      <c r="A118" t="s">
        <v>36</v>
      </c>
      <c r="B118">
        <v>-4.05</v>
      </c>
      <c r="C118">
        <v>-0.1</v>
      </c>
      <c r="D118">
        <v>4114.05</v>
      </c>
      <c r="E118">
        <v>271</v>
      </c>
      <c r="F118" s="19">
        <v>46307.47</v>
      </c>
    </row>
    <row r="119" spans="1:6" x14ac:dyDescent="0.3">
      <c r="A119" t="s">
        <v>119</v>
      </c>
      <c r="B119">
        <v>-0.55000000000000004</v>
      </c>
      <c r="C119">
        <v>-0.1</v>
      </c>
      <c r="D119">
        <v>569.54999999999995</v>
      </c>
      <c r="E119">
        <v>42</v>
      </c>
      <c r="F119" s="19">
        <v>7736.08</v>
      </c>
    </row>
    <row r="120" spans="1:6" x14ac:dyDescent="0.3">
      <c r="A120" t="s">
        <v>159</v>
      </c>
      <c r="B120">
        <v>-0.1</v>
      </c>
      <c r="C120">
        <v>-0.11</v>
      </c>
      <c r="D120">
        <v>89.5</v>
      </c>
      <c r="E120">
        <v>1652</v>
      </c>
      <c r="F120" s="19">
        <v>3058.47</v>
      </c>
    </row>
    <row r="121" spans="1:6" x14ac:dyDescent="0.3">
      <c r="A121" t="s">
        <v>27</v>
      </c>
      <c r="B121">
        <v>-3.3</v>
      </c>
      <c r="C121">
        <v>-0.11</v>
      </c>
      <c r="D121">
        <v>3116.3</v>
      </c>
      <c r="E121">
        <v>514</v>
      </c>
      <c r="F121" s="19">
        <v>36696.29</v>
      </c>
    </row>
    <row r="122" spans="1:6" x14ac:dyDescent="0.3">
      <c r="A122" t="s">
        <v>138</v>
      </c>
      <c r="B122">
        <v>-0.6</v>
      </c>
      <c r="C122">
        <v>-0.13</v>
      </c>
      <c r="D122">
        <v>458.25</v>
      </c>
      <c r="E122">
        <v>403</v>
      </c>
      <c r="F122" s="19">
        <v>11521.22</v>
      </c>
    </row>
    <row r="123" spans="1:6" x14ac:dyDescent="0.3">
      <c r="A123" t="s">
        <v>87</v>
      </c>
      <c r="B123">
        <v>-2.2000000000000002</v>
      </c>
      <c r="C123">
        <v>-0.13</v>
      </c>
      <c r="D123">
        <v>1742.2</v>
      </c>
      <c r="E123">
        <v>118</v>
      </c>
      <c r="F123" s="19">
        <v>8549.77</v>
      </c>
    </row>
    <row r="124" spans="1:6" x14ac:dyDescent="0.3">
      <c r="A124" t="s">
        <v>5</v>
      </c>
      <c r="B124">
        <v>-0.3</v>
      </c>
      <c r="C124">
        <v>-0.15</v>
      </c>
      <c r="D124">
        <v>196.1</v>
      </c>
      <c r="E124">
        <v>5286</v>
      </c>
      <c r="F124" s="19">
        <v>46166.16</v>
      </c>
    </row>
    <row r="125" spans="1:6" x14ac:dyDescent="0.3">
      <c r="A125" t="s">
        <v>2</v>
      </c>
      <c r="B125">
        <v>-2.65</v>
      </c>
      <c r="C125">
        <v>-0.17</v>
      </c>
      <c r="D125">
        <v>1547.65</v>
      </c>
      <c r="E125">
        <v>39178</v>
      </c>
      <c r="F125" s="19">
        <v>529780.09</v>
      </c>
    </row>
    <row r="126" spans="1:6" x14ac:dyDescent="0.3">
      <c r="A126" t="s">
        <v>50</v>
      </c>
      <c r="B126">
        <v>-0.15</v>
      </c>
      <c r="C126">
        <v>-0.17</v>
      </c>
      <c r="D126">
        <v>88.65</v>
      </c>
      <c r="E126">
        <v>13884</v>
      </c>
      <c r="F126" s="19">
        <v>17633.13</v>
      </c>
    </row>
    <row r="127" spans="1:6" x14ac:dyDescent="0.3">
      <c r="A127" t="s">
        <v>101</v>
      </c>
      <c r="B127">
        <v>-0.2</v>
      </c>
      <c r="C127">
        <v>-0.18</v>
      </c>
      <c r="D127">
        <v>110.8</v>
      </c>
      <c r="E127">
        <v>9976</v>
      </c>
      <c r="F127" s="19">
        <v>11068.95</v>
      </c>
    </row>
    <row r="128" spans="1:6" x14ac:dyDescent="0.3">
      <c r="A128" t="s">
        <v>136</v>
      </c>
      <c r="B128">
        <v>-0.45</v>
      </c>
      <c r="C128">
        <v>-0.18</v>
      </c>
      <c r="D128">
        <v>249.45</v>
      </c>
      <c r="E128">
        <v>5653</v>
      </c>
      <c r="F128" s="19">
        <v>6384.31</v>
      </c>
    </row>
    <row r="129" spans="1:6" x14ac:dyDescent="0.3">
      <c r="A129" t="s">
        <v>100</v>
      </c>
      <c r="B129">
        <v>-2.85</v>
      </c>
      <c r="C129">
        <v>-0.18</v>
      </c>
      <c r="D129">
        <v>1542.25</v>
      </c>
      <c r="E129">
        <v>970</v>
      </c>
      <c r="F129" s="19">
        <v>20554.02</v>
      </c>
    </row>
    <row r="130" spans="1:6" x14ac:dyDescent="0.3">
      <c r="A130" t="s">
        <v>9</v>
      </c>
      <c r="B130">
        <v>-0.5</v>
      </c>
      <c r="C130">
        <v>-0.2</v>
      </c>
      <c r="D130">
        <v>248.9</v>
      </c>
      <c r="E130">
        <v>5538</v>
      </c>
      <c r="F130" s="19">
        <v>36966.47</v>
      </c>
    </row>
    <row r="131" spans="1:6" x14ac:dyDescent="0.3">
      <c r="A131" t="s">
        <v>95</v>
      </c>
      <c r="B131">
        <v>-0.3</v>
      </c>
      <c r="C131">
        <v>-0.21</v>
      </c>
      <c r="D131">
        <v>145</v>
      </c>
      <c r="E131">
        <v>5317</v>
      </c>
      <c r="F131" s="19">
        <v>13459.07</v>
      </c>
    </row>
    <row r="132" spans="1:6" x14ac:dyDescent="0.3">
      <c r="A132" t="s">
        <v>41</v>
      </c>
      <c r="B132">
        <v>-3.1</v>
      </c>
      <c r="C132">
        <v>-0.24</v>
      </c>
      <c r="D132">
        <v>1273.3499999999999</v>
      </c>
      <c r="E132">
        <v>36996</v>
      </c>
      <c r="F132" s="19">
        <v>550329.57999999996</v>
      </c>
    </row>
    <row r="133" spans="1:6" x14ac:dyDescent="0.3">
      <c r="A133" t="s">
        <v>175</v>
      </c>
      <c r="B133">
        <v>-0.1</v>
      </c>
      <c r="C133">
        <v>-0.26</v>
      </c>
      <c r="D133">
        <v>37.9</v>
      </c>
      <c r="E133">
        <v>43594</v>
      </c>
      <c r="F133" s="19">
        <v>3913.67</v>
      </c>
    </row>
    <row r="134" spans="1:6" x14ac:dyDescent="0.3">
      <c r="A134" t="s">
        <v>46</v>
      </c>
      <c r="B134">
        <v>-0.45</v>
      </c>
      <c r="C134">
        <v>-0.27</v>
      </c>
      <c r="D134">
        <v>167.4</v>
      </c>
      <c r="E134">
        <v>93090</v>
      </c>
      <c r="F134" s="19">
        <v>29967.21</v>
      </c>
    </row>
    <row r="135" spans="1:6" x14ac:dyDescent="0.3">
      <c r="A135" t="s">
        <v>145</v>
      </c>
      <c r="B135">
        <v>-1.5</v>
      </c>
      <c r="C135">
        <v>-0.27</v>
      </c>
      <c r="D135">
        <v>563.4</v>
      </c>
      <c r="E135">
        <v>1645</v>
      </c>
      <c r="F135" s="19">
        <v>2411.4</v>
      </c>
    </row>
    <row r="136" spans="1:6" x14ac:dyDescent="0.3">
      <c r="A136" t="s">
        <v>13</v>
      </c>
      <c r="B136">
        <v>-0.7</v>
      </c>
      <c r="C136">
        <v>-0.28000000000000003</v>
      </c>
      <c r="D136">
        <v>248.7</v>
      </c>
      <c r="E136">
        <v>12967</v>
      </c>
      <c r="F136" s="19">
        <v>25248.83</v>
      </c>
    </row>
    <row r="137" spans="1:6" x14ac:dyDescent="0.3">
      <c r="A137" t="s">
        <v>40</v>
      </c>
      <c r="B137">
        <v>-0.55000000000000004</v>
      </c>
      <c r="C137">
        <v>-0.28999999999999998</v>
      </c>
      <c r="D137">
        <v>190.75</v>
      </c>
      <c r="E137">
        <v>16839</v>
      </c>
      <c r="F137" s="19">
        <v>27846.65</v>
      </c>
    </row>
    <row r="138" spans="1:6" x14ac:dyDescent="0.3">
      <c r="A138" t="s">
        <v>10</v>
      </c>
      <c r="B138">
        <v>-10</v>
      </c>
      <c r="C138">
        <v>-0.32</v>
      </c>
      <c r="D138">
        <v>3162.4</v>
      </c>
      <c r="E138">
        <v>495</v>
      </c>
      <c r="F138" s="19">
        <v>41179.24</v>
      </c>
    </row>
    <row r="139" spans="1:6" x14ac:dyDescent="0.3">
      <c r="A139" t="s">
        <v>53</v>
      </c>
      <c r="B139">
        <v>-0.15</v>
      </c>
      <c r="C139">
        <v>-0.35</v>
      </c>
      <c r="D139">
        <v>43.15</v>
      </c>
      <c r="E139">
        <v>32297</v>
      </c>
      <c r="F139" s="19">
        <v>8048.68</v>
      </c>
    </row>
    <row r="140" spans="1:6" x14ac:dyDescent="0.3">
      <c r="A140" t="s">
        <v>141</v>
      </c>
      <c r="B140">
        <v>-0.45</v>
      </c>
      <c r="C140">
        <v>-0.38</v>
      </c>
      <c r="D140">
        <v>117.95</v>
      </c>
      <c r="E140">
        <v>7298</v>
      </c>
      <c r="F140" s="19">
        <v>12767.3</v>
      </c>
    </row>
    <row r="141" spans="1:6" x14ac:dyDescent="0.3">
      <c r="A141" t="s">
        <v>113</v>
      </c>
      <c r="B141">
        <v>-1.35</v>
      </c>
      <c r="C141">
        <v>-0.38</v>
      </c>
      <c r="D141">
        <v>359.35</v>
      </c>
      <c r="E141">
        <v>3680</v>
      </c>
      <c r="F141" s="19">
        <v>5374.05</v>
      </c>
    </row>
    <row r="142" spans="1:6" x14ac:dyDescent="0.3">
      <c r="A142" t="s">
        <v>26</v>
      </c>
      <c r="B142">
        <v>-10.65</v>
      </c>
      <c r="C142">
        <v>-0.38</v>
      </c>
      <c r="D142">
        <v>2838.65</v>
      </c>
      <c r="E142">
        <v>925</v>
      </c>
      <c r="F142" s="19">
        <v>34428.959999999999</v>
      </c>
    </row>
    <row r="143" spans="1:6" x14ac:dyDescent="0.3">
      <c r="A143" t="s">
        <v>142</v>
      </c>
      <c r="B143">
        <v>-0.85</v>
      </c>
      <c r="C143">
        <v>-0.61</v>
      </c>
      <c r="D143">
        <v>140.15</v>
      </c>
      <c r="E143">
        <v>22411</v>
      </c>
      <c r="F143" s="19">
        <v>5575.25</v>
      </c>
    </row>
    <row r="144" spans="1:6" x14ac:dyDescent="0.3">
      <c r="A144" t="s">
        <v>99</v>
      </c>
      <c r="B144">
        <v>-2.1</v>
      </c>
      <c r="C144">
        <v>-0.62</v>
      </c>
      <c r="D144">
        <v>340.15</v>
      </c>
      <c r="E144">
        <v>436</v>
      </c>
      <c r="F144" s="19">
        <v>3754.74</v>
      </c>
    </row>
    <row r="145" spans="1:6" x14ac:dyDescent="0.3">
      <c r="A145" t="s">
        <v>89</v>
      </c>
      <c r="B145">
        <v>-10.8</v>
      </c>
      <c r="C145">
        <v>-0.68</v>
      </c>
      <c r="D145">
        <v>1590.9</v>
      </c>
      <c r="E145">
        <v>824</v>
      </c>
      <c r="F145" s="19">
        <v>12177.07</v>
      </c>
    </row>
  </sheetData>
  <conditionalFormatting sqref="C2:C14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9040-EAE8-4914-8E83-197708FE82AD}">
  <dimension ref="A1:U156"/>
  <sheetViews>
    <sheetView topLeftCell="A2" workbookViewId="0">
      <selection activeCell="R17" sqref="R17"/>
    </sheetView>
  </sheetViews>
  <sheetFormatPr defaultRowHeight="14.4" x14ac:dyDescent="0.3"/>
  <cols>
    <col min="1" max="1" width="17.88671875" style="1" customWidth="1"/>
    <col min="2" max="2" width="11" style="2" customWidth="1"/>
    <col min="3" max="3" width="11.109375" style="2" customWidth="1"/>
    <col min="4" max="4" width="12.5546875" style="1" customWidth="1"/>
    <col min="5" max="5" width="2.5546875" customWidth="1"/>
    <col min="6" max="6" width="13.33203125" customWidth="1"/>
    <col min="7" max="7" width="11.6640625" hidden="1" customWidth="1"/>
    <col min="8" max="8" width="10.5546875" customWidth="1"/>
    <col min="9" max="9" width="10.44140625" customWidth="1"/>
    <col min="10" max="10" width="1.88671875" customWidth="1"/>
    <col min="11" max="11" width="14.109375" bestFit="1" customWidth="1"/>
    <col min="12" max="12" width="10" customWidth="1"/>
    <col min="13" max="13" width="9.88671875" hidden="1" customWidth="1"/>
    <col min="14" max="15" width="11.109375" customWidth="1"/>
    <col min="16" max="16" width="1.6640625" customWidth="1"/>
    <col min="17" max="17" width="14.5546875" bestFit="1" customWidth="1"/>
    <col min="18" max="18" width="8" bestFit="1" customWidth="1"/>
    <col min="19" max="19" width="7.6640625" hidden="1" customWidth="1"/>
    <col min="20" max="20" width="9.33203125" bestFit="1" customWidth="1"/>
    <col min="21" max="21" width="11" bestFit="1" customWidth="1"/>
  </cols>
  <sheetData>
    <row r="1" spans="1:21" hidden="1" x14ac:dyDescent="0.3"/>
    <row r="2" spans="1:21" ht="15" thickBot="1" x14ac:dyDescent="0.35">
      <c r="A2" s="1" t="s">
        <v>81</v>
      </c>
      <c r="B2" s="6" t="s">
        <v>55</v>
      </c>
      <c r="C2" s="12" t="s">
        <v>79</v>
      </c>
      <c r="D2" s="6" t="s">
        <v>80</v>
      </c>
      <c r="E2" s="6"/>
      <c r="F2" s="6" t="s">
        <v>165</v>
      </c>
    </row>
    <row r="3" spans="1:21" ht="18" x14ac:dyDescent="0.35">
      <c r="A3" s="1" t="s">
        <v>76</v>
      </c>
      <c r="B3" s="4">
        <f>COUNTIF(nitfyIndices[%Change],"&gt;0")</f>
        <v>10</v>
      </c>
      <c r="C3" s="13">
        <f>COUNTIF(bankNiftyStockWatch[%Chng],"&gt;0")</f>
        <v>8</v>
      </c>
      <c r="D3" s="4">
        <f>COUNTIF(nifty50StockWatch[%Chng],"&gt;0")</f>
        <v>28</v>
      </c>
      <c r="F3" s="7">
        <f>COUNTIF(foSecStockWatch[%Chng],"&gt;0")</f>
        <v>86</v>
      </c>
      <c r="K3" s="3" t="s">
        <v>71</v>
      </c>
      <c r="L3" s="11">
        <f>VLOOKUP("NIFTY 50",nitfyIndices[],2,FALSE)</f>
        <v>12025.65</v>
      </c>
      <c r="N3" s="17">
        <f>VLOOKUP("NIFTY 50",nitfyIndices[],4,FALSE)</f>
        <v>0.22</v>
      </c>
    </row>
    <row r="4" spans="1:21" ht="18" x14ac:dyDescent="0.35">
      <c r="A4" s="1" t="s">
        <v>77</v>
      </c>
      <c r="B4" s="5">
        <f>COUNTIF(nitfyIndices[%Change],"&lt;0")</f>
        <v>2</v>
      </c>
      <c r="C4" s="14">
        <f>COUNTIF(bankNiftyStockWatch[%Chng],"&lt;0")</f>
        <v>4</v>
      </c>
      <c r="D4" s="5">
        <f>COUNTIF(nifty50StockWatch[%Chng],"&lt;0")</f>
        <v>22</v>
      </c>
      <c r="F4" s="8">
        <f>COUNTIF(foSecStockWatch[%Chng],"&lt;0")</f>
        <v>62</v>
      </c>
      <c r="K4" s="3" t="s">
        <v>166</v>
      </c>
      <c r="L4" s="11">
        <f>VLOOKUP("NIFTY BANK",nitfyIndices[[Index]:[LTP]],2,FALSE)</f>
        <v>31413.25</v>
      </c>
      <c r="N4" s="17">
        <f>VLOOKUP("NIFTY BANK",nitfyIndices[],4,FALSE)</f>
        <v>0.19</v>
      </c>
    </row>
    <row r="5" spans="1:21" ht="18" x14ac:dyDescent="0.35">
      <c r="A5" s="1" t="s">
        <v>78</v>
      </c>
      <c r="B5" s="9">
        <f>COUNTIF(nitfyIndices[%Change],"=0")</f>
        <v>1</v>
      </c>
      <c r="C5" s="15">
        <f>COUNTIF(bankNiftyStockWatch[%Chng],"=0")</f>
        <v>0</v>
      </c>
      <c r="D5" s="9">
        <f>COUNTIF(nifty50StockWatch[%Chng],"=0")</f>
        <v>0</v>
      </c>
      <c r="F5" s="10">
        <f>COUNTIF(foSecStockWatch[%Chng],"=0")</f>
        <v>0</v>
      </c>
      <c r="K5" t="s">
        <v>177</v>
      </c>
      <c r="L5" s="11">
        <f>VLOOKUP("NIFTY PVT BANK",nitfyIndices[[Index]:[LTP]],2,FALSE)</f>
        <v>17339.5</v>
      </c>
      <c r="N5" s="18">
        <f>VLOOKUP("NIFTY PVT BANK",nitfyIndices[],4,FALSE)</f>
        <v>0.25</v>
      </c>
    </row>
    <row r="6" spans="1:21" ht="15.6" x14ac:dyDescent="0.3">
      <c r="B6" s="9"/>
      <c r="C6" s="9"/>
      <c r="D6" s="9"/>
    </row>
    <row r="8" spans="1:21" x14ac:dyDescent="0.3">
      <c r="A8" s="1" t="s">
        <v>55</v>
      </c>
      <c r="B8" s="1" t="s">
        <v>56</v>
      </c>
      <c r="C8" s="1" t="s">
        <v>57</v>
      </c>
      <c r="D8" s="1" t="s">
        <v>58</v>
      </c>
      <c r="F8" t="s">
        <v>72</v>
      </c>
      <c r="G8" t="s">
        <v>73</v>
      </c>
      <c r="H8" t="s">
        <v>74</v>
      </c>
      <c r="I8" t="s">
        <v>75</v>
      </c>
      <c r="K8" t="s">
        <v>72</v>
      </c>
      <c r="L8" t="s">
        <v>56</v>
      </c>
      <c r="M8" t="s">
        <v>73</v>
      </c>
      <c r="N8" t="s">
        <v>74</v>
      </c>
      <c r="O8" t="s">
        <v>75</v>
      </c>
      <c r="Q8" t="s">
        <v>72</v>
      </c>
      <c r="R8" t="s">
        <v>56</v>
      </c>
      <c r="S8" t="s">
        <v>73</v>
      </c>
      <c r="T8" t="s">
        <v>74</v>
      </c>
      <c r="U8" t="s">
        <v>75</v>
      </c>
    </row>
    <row r="9" spans="1:21" x14ac:dyDescent="0.3">
      <c r="A9" t="s">
        <v>64</v>
      </c>
      <c r="B9" s="2">
        <v>1939.65</v>
      </c>
      <c r="C9" s="2" t="s">
        <v>192</v>
      </c>
      <c r="D9">
        <v>4.0999999999999996</v>
      </c>
      <c r="F9" s="16" t="s">
        <v>54</v>
      </c>
      <c r="G9">
        <v>22.1</v>
      </c>
      <c r="H9">
        <v>6.85</v>
      </c>
      <c r="I9">
        <v>21.52</v>
      </c>
      <c r="K9" t="s">
        <v>25</v>
      </c>
      <c r="L9">
        <v>309.05</v>
      </c>
      <c r="M9">
        <v>23.2</v>
      </c>
      <c r="N9">
        <v>8.1199999999999992</v>
      </c>
      <c r="O9">
        <v>32.200000000000003</v>
      </c>
      <c r="Q9" t="s">
        <v>82</v>
      </c>
      <c r="R9">
        <v>7.15</v>
      </c>
      <c r="S9">
        <v>1.1000000000000001</v>
      </c>
      <c r="T9">
        <v>18.18</v>
      </c>
      <c r="U9">
        <v>1822.99</v>
      </c>
    </row>
    <row r="10" spans="1:21" x14ac:dyDescent="0.3">
      <c r="A10" t="s">
        <v>61</v>
      </c>
      <c r="B10" s="2">
        <v>2582.35</v>
      </c>
      <c r="C10" s="2" t="s">
        <v>193</v>
      </c>
      <c r="D10">
        <v>0.39</v>
      </c>
      <c r="F10" s="16" t="s">
        <v>49</v>
      </c>
      <c r="G10">
        <v>68.45</v>
      </c>
      <c r="H10">
        <v>4.91</v>
      </c>
      <c r="I10">
        <v>7.33</v>
      </c>
      <c r="K10" t="s">
        <v>8</v>
      </c>
      <c r="L10">
        <v>448.5</v>
      </c>
      <c r="M10">
        <v>22.6</v>
      </c>
      <c r="N10">
        <v>5.31</v>
      </c>
      <c r="O10">
        <v>23.11</v>
      </c>
      <c r="Q10" t="s">
        <v>162</v>
      </c>
      <c r="R10">
        <v>17.149999999999999</v>
      </c>
      <c r="S10">
        <v>2.15</v>
      </c>
      <c r="T10">
        <v>14.33</v>
      </c>
      <c r="U10">
        <v>162.26</v>
      </c>
    </row>
    <row r="11" spans="1:21" x14ac:dyDescent="0.3">
      <c r="A11" t="s">
        <v>59</v>
      </c>
      <c r="B11" s="2">
        <v>275</v>
      </c>
      <c r="C11" s="2" t="s">
        <v>194</v>
      </c>
      <c r="D11">
        <v>0.38</v>
      </c>
      <c r="F11" s="16" t="s">
        <v>48</v>
      </c>
      <c r="G11">
        <v>1.75</v>
      </c>
      <c r="H11">
        <v>2.73</v>
      </c>
      <c r="I11">
        <v>229.22</v>
      </c>
      <c r="K11" t="s">
        <v>49</v>
      </c>
      <c r="L11">
        <v>1461.2</v>
      </c>
      <c r="M11">
        <v>68.45</v>
      </c>
      <c r="N11">
        <v>4.91</v>
      </c>
      <c r="O11">
        <v>7.33</v>
      </c>
      <c r="Q11" t="s">
        <v>25</v>
      </c>
      <c r="R11">
        <v>309.05</v>
      </c>
      <c r="S11">
        <v>23.2</v>
      </c>
      <c r="T11">
        <v>8.1199999999999992</v>
      </c>
      <c r="U11">
        <v>32.200000000000003</v>
      </c>
    </row>
    <row r="12" spans="1:21" x14ac:dyDescent="0.3">
      <c r="A12" t="s">
        <v>60</v>
      </c>
      <c r="B12" s="2">
        <v>17339.5</v>
      </c>
      <c r="C12" s="2" t="s">
        <v>195</v>
      </c>
      <c r="D12">
        <v>0.25</v>
      </c>
      <c r="F12" s="16" t="s">
        <v>50</v>
      </c>
      <c r="G12">
        <v>0.85</v>
      </c>
      <c r="H12">
        <v>0.97</v>
      </c>
      <c r="I12">
        <v>17.13</v>
      </c>
      <c r="K12" t="s">
        <v>28</v>
      </c>
      <c r="L12">
        <v>544</v>
      </c>
      <c r="M12">
        <v>25.05</v>
      </c>
      <c r="N12">
        <v>4.83</v>
      </c>
      <c r="O12">
        <v>18.84</v>
      </c>
      <c r="Q12" t="s">
        <v>161</v>
      </c>
      <c r="R12">
        <v>61.55</v>
      </c>
      <c r="S12">
        <v>4.5</v>
      </c>
      <c r="T12">
        <v>7.89</v>
      </c>
      <c r="U12">
        <v>35.35</v>
      </c>
    </row>
    <row r="13" spans="1:21" x14ac:dyDescent="0.3">
      <c r="A13" t="s">
        <v>65</v>
      </c>
      <c r="B13" s="2">
        <v>15353.7</v>
      </c>
      <c r="C13" s="2" t="s">
        <v>196</v>
      </c>
      <c r="D13">
        <v>0.23</v>
      </c>
      <c r="F13" s="16" t="s">
        <v>53</v>
      </c>
      <c r="G13">
        <v>0.35</v>
      </c>
      <c r="H13">
        <v>0.82</v>
      </c>
      <c r="I13">
        <v>19.739999999999998</v>
      </c>
      <c r="K13" t="s">
        <v>26</v>
      </c>
      <c r="L13">
        <v>2828</v>
      </c>
      <c r="M13">
        <v>85</v>
      </c>
      <c r="N13">
        <v>3.1</v>
      </c>
      <c r="O13">
        <v>1</v>
      </c>
      <c r="Q13" t="s">
        <v>54</v>
      </c>
      <c r="R13">
        <v>344.85</v>
      </c>
      <c r="S13">
        <v>22.1</v>
      </c>
      <c r="T13">
        <v>6.85</v>
      </c>
      <c r="U13">
        <v>21.52</v>
      </c>
    </row>
    <row r="14" spans="1:21" x14ac:dyDescent="0.3">
      <c r="A14" t="s">
        <v>71</v>
      </c>
      <c r="B14" s="2">
        <v>12025.65</v>
      </c>
      <c r="C14" s="2" t="s">
        <v>197</v>
      </c>
      <c r="D14">
        <v>0.22</v>
      </c>
      <c r="F14" s="16" t="s">
        <v>44</v>
      </c>
      <c r="G14">
        <v>1.35</v>
      </c>
      <c r="H14">
        <v>0.27</v>
      </c>
      <c r="I14">
        <v>22.61</v>
      </c>
      <c r="K14" t="s">
        <v>48</v>
      </c>
      <c r="L14">
        <v>65.900000000000006</v>
      </c>
      <c r="M14">
        <v>1.75</v>
      </c>
      <c r="N14">
        <v>2.73</v>
      </c>
      <c r="O14">
        <v>229.22</v>
      </c>
      <c r="Q14" t="s">
        <v>8</v>
      </c>
      <c r="R14">
        <v>448.5</v>
      </c>
      <c r="S14">
        <v>22.6</v>
      </c>
      <c r="T14">
        <v>5.31</v>
      </c>
      <c r="U14">
        <v>23.11</v>
      </c>
    </row>
    <row r="15" spans="1:21" x14ac:dyDescent="0.3">
      <c r="A15" t="s">
        <v>69</v>
      </c>
      <c r="B15" s="2">
        <v>31413.25</v>
      </c>
      <c r="C15" s="2" t="s">
        <v>198</v>
      </c>
      <c r="D15">
        <v>0.19</v>
      </c>
      <c r="F15" s="16" t="s">
        <v>41</v>
      </c>
      <c r="G15">
        <v>3.1</v>
      </c>
      <c r="H15">
        <v>0.24</v>
      </c>
      <c r="I15">
        <v>5.53</v>
      </c>
      <c r="K15" t="s">
        <v>2</v>
      </c>
      <c r="L15">
        <v>1548.5</v>
      </c>
      <c r="M15">
        <v>38.75</v>
      </c>
      <c r="N15">
        <v>2.57</v>
      </c>
      <c r="O15">
        <v>19.899999999999999</v>
      </c>
      <c r="Q15" t="s">
        <v>49</v>
      </c>
      <c r="R15">
        <v>1461.2</v>
      </c>
      <c r="S15">
        <v>68.45</v>
      </c>
      <c r="T15">
        <v>4.91</v>
      </c>
      <c r="U15">
        <v>7.33</v>
      </c>
    </row>
    <row r="16" spans="1:21" x14ac:dyDescent="0.3">
      <c r="A16" t="s">
        <v>68</v>
      </c>
      <c r="B16" s="2">
        <v>16364.9</v>
      </c>
      <c r="C16" s="2" t="s">
        <v>199</v>
      </c>
      <c r="D16">
        <v>0.17</v>
      </c>
      <c r="F16" s="16" t="s">
        <v>37</v>
      </c>
      <c r="G16">
        <v>0.6</v>
      </c>
      <c r="H16">
        <v>0.08</v>
      </c>
      <c r="I16">
        <v>8.8000000000000007</v>
      </c>
      <c r="K16" t="s">
        <v>19</v>
      </c>
      <c r="L16">
        <v>480.65</v>
      </c>
      <c r="M16">
        <v>8.5500000000000007</v>
      </c>
      <c r="N16">
        <v>1.81</v>
      </c>
      <c r="O16">
        <v>4.08</v>
      </c>
      <c r="Q16" t="s">
        <v>28</v>
      </c>
      <c r="R16">
        <v>544</v>
      </c>
      <c r="S16">
        <v>25.05</v>
      </c>
      <c r="T16">
        <v>4.83</v>
      </c>
      <c r="U16">
        <v>18.84</v>
      </c>
    </row>
    <row r="17" spans="1:21" x14ac:dyDescent="0.3">
      <c r="A17" t="s">
        <v>66</v>
      </c>
      <c r="B17" s="2">
        <v>31128.75</v>
      </c>
      <c r="C17" s="2" t="s">
        <v>200</v>
      </c>
      <c r="D17">
        <v>0.13</v>
      </c>
      <c r="F17" s="16" t="s">
        <v>52</v>
      </c>
      <c r="G17">
        <v>-0.55000000000000004</v>
      </c>
      <c r="H17">
        <v>-0.56000000000000005</v>
      </c>
      <c r="I17">
        <v>34.33</v>
      </c>
      <c r="K17" t="s">
        <v>24</v>
      </c>
      <c r="L17">
        <v>203.1</v>
      </c>
      <c r="M17">
        <v>3.5</v>
      </c>
      <c r="N17">
        <v>1.75</v>
      </c>
      <c r="O17">
        <v>4.46</v>
      </c>
      <c r="Q17" t="s">
        <v>88</v>
      </c>
      <c r="R17">
        <v>777.9</v>
      </c>
      <c r="S17">
        <v>30.2</v>
      </c>
      <c r="T17">
        <v>4.04</v>
      </c>
      <c r="U17">
        <v>2.88</v>
      </c>
    </row>
    <row r="18" spans="1:21" x14ac:dyDescent="0.3">
      <c r="A18" t="s">
        <v>67</v>
      </c>
      <c r="B18" s="2">
        <v>13995.45</v>
      </c>
      <c r="C18" s="2" t="s">
        <v>201</v>
      </c>
      <c r="D18">
        <v>0.09</v>
      </c>
      <c r="F18" s="16" t="s">
        <v>51</v>
      </c>
      <c r="G18">
        <v>-0.45</v>
      </c>
      <c r="H18">
        <v>-0.7</v>
      </c>
      <c r="I18">
        <v>21.27</v>
      </c>
      <c r="K18" t="s">
        <v>15</v>
      </c>
      <c r="L18">
        <v>1381.1</v>
      </c>
      <c r="M18">
        <v>15.35</v>
      </c>
      <c r="N18">
        <v>1.1200000000000001</v>
      </c>
      <c r="O18">
        <v>3.91</v>
      </c>
      <c r="Q18" t="s">
        <v>143</v>
      </c>
      <c r="R18">
        <v>507</v>
      </c>
      <c r="S18">
        <v>18.899999999999999</v>
      </c>
      <c r="T18">
        <v>3.87</v>
      </c>
      <c r="U18">
        <v>3.07</v>
      </c>
    </row>
    <row r="19" spans="1:21" x14ac:dyDescent="0.3">
      <c r="A19" t="s">
        <v>62</v>
      </c>
      <c r="B19" s="2">
        <v>8107.8</v>
      </c>
      <c r="C19" s="2" t="s">
        <v>202</v>
      </c>
      <c r="D19">
        <v>0</v>
      </c>
      <c r="F19" s="16" t="s">
        <v>43</v>
      </c>
      <c r="G19">
        <v>-2.6</v>
      </c>
      <c r="H19">
        <v>-0.79</v>
      </c>
      <c r="I19">
        <v>29.97</v>
      </c>
      <c r="K19" t="s">
        <v>23</v>
      </c>
      <c r="L19">
        <v>771.4</v>
      </c>
      <c r="M19">
        <v>8.25</v>
      </c>
      <c r="N19">
        <v>1.08</v>
      </c>
      <c r="O19">
        <v>2.34</v>
      </c>
      <c r="Q19" t="s">
        <v>121</v>
      </c>
      <c r="R19">
        <v>470</v>
      </c>
      <c r="S19">
        <v>16.3</v>
      </c>
      <c r="T19">
        <v>3.59</v>
      </c>
      <c r="U19">
        <v>2.39</v>
      </c>
    </row>
    <row r="20" spans="1:21" x14ac:dyDescent="0.3">
      <c r="A20" t="s">
        <v>63</v>
      </c>
      <c r="B20" s="2">
        <v>2524.65</v>
      </c>
      <c r="C20" s="2" t="s">
        <v>203</v>
      </c>
      <c r="D20">
        <v>-0.01</v>
      </c>
      <c r="F20" s="16" t="s">
        <v>34</v>
      </c>
      <c r="G20">
        <v>-22.65</v>
      </c>
      <c r="H20">
        <v>-1.39</v>
      </c>
      <c r="I20">
        <v>1.56</v>
      </c>
      <c r="K20" t="s">
        <v>33</v>
      </c>
      <c r="L20">
        <v>7120</v>
      </c>
      <c r="M20">
        <v>74.55</v>
      </c>
      <c r="N20">
        <v>1.06</v>
      </c>
      <c r="O20">
        <v>1.29</v>
      </c>
      <c r="Q20" t="s">
        <v>148</v>
      </c>
      <c r="R20">
        <v>445.9</v>
      </c>
      <c r="S20">
        <v>14.7</v>
      </c>
      <c r="T20">
        <v>3.41</v>
      </c>
      <c r="U20">
        <v>5.01</v>
      </c>
    </row>
    <row r="21" spans="1:21" x14ac:dyDescent="0.3">
      <c r="A21" t="s">
        <v>70</v>
      </c>
      <c r="B21" s="2">
        <v>8082.4</v>
      </c>
      <c r="C21" s="2" t="s">
        <v>204</v>
      </c>
      <c r="D21">
        <v>-0.02</v>
      </c>
      <c r="K21" t="s">
        <v>12</v>
      </c>
      <c r="L21">
        <v>366.7</v>
      </c>
      <c r="M21">
        <v>2.65</v>
      </c>
      <c r="N21">
        <v>0.73</v>
      </c>
      <c r="O21">
        <v>6.39</v>
      </c>
      <c r="Q21" t="s">
        <v>26</v>
      </c>
      <c r="R21">
        <v>2828</v>
      </c>
      <c r="S21">
        <v>85</v>
      </c>
      <c r="T21">
        <v>3.1</v>
      </c>
      <c r="U21">
        <v>1</v>
      </c>
    </row>
    <row r="22" spans="1:21" x14ac:dyDescent="0.3">
      <c r="A22"/>
      <c r="D22"/>
      <c r="K22" t="s">
        <v>21</v>
      </c>
      <c r="L22">
        <v>14202.3</v>
      </c>
      <c r="M22">
        <v>85.2</v>
      </c>
      <c r="N22">
        <v>0.6</v>
      </c>
      <c r="O22">
        <v>0.08</v>
      </c>
      <c r="Q22" t="s">
        <v>48</v>
      </c>
      <c r="R22">
        <v>65.900000000000006</v>
      </c>
      <c r="S22">
        <v>1.75</v>
      </c>
      <c r="T22">
        <v>2.73</v>
      </c>
      <c r="U22">
        <v>229.22</v>
      </c>
    </row>
    <row r="23" spans="1:21" x14ac:dyDescent="0.3">
      <c r="A23" s="1" t="s">
        <v>181</v>
      </c>
      <c r="B23" s="1" t="s">
        <v>182</v>
      </c>
      <c r="D23"/>
      <c r="K23" t="s">
        <v>35</v>
      </c>
      <c r="L23">
        <v>250.7</v>
      </c>
      <c r="M23">
        <v>1.4</v>
      </c>
      <c r="N23">
        <v>0.56000000000000005</v>
      </c>
      <c r="O23">
        <v>9.98</v>
      </c>
      <c r="Q23" t="s">
        <v>86</v>
      </c>
      <c r="R23">
        <v>1332.95</v>
      </c>
      <c r="S23">
        <v>34.799999999999997</v>
      </c>
      <c r="T23">
        <v>2.68</v>
      </c>
      <c r="U23">
        <v>0.87</v>
      </c>
    </row>
    <row r="24" spans="1:21" x14ac:dyDescent="0.3">
      <c r="A24" s="20" t="s">
        <v>183</v>
      </c>
      <c r="B24" s="21">
        <v>884</v>
      </c>
      <c r="D24"/>
      <c r="K24" t="s">
        <v>5</v>
      </c>
      <c r="L24">
        <v>196.15</v>
      </c>
      <c r="M24">
        <v>0.7</v>
      </c>
      <c r="N24">
        <v>0.36</v>
      </c>
      <c r="O24">
        <v>5.4</v>
      </c>
      <c r="Q24" t="s">
        <v>147</v>
      </c>
      <c r="R24">
        <v>296</v>
      </c>
      <c r="S24">
        <v>7.7</v>
      </c>
      <c r="T24">
        <v>2.67</v>
      </c>
      <c r="U24">
        <v>2.19</v>
      </c>
    </row>
    <row r="25" spans="1:21" x14ac:dyDescent="0.3">
      <c r="A25" s="20" t="s">
        <v>184</v>
      </c>
      <c r="B25" s="22">
        <v>964</v>
      </c>
      <c r="D25"/>
      <c r="K25" t="s">
        <v>14</v>
      </c>
      <c r="L25">
        <v>552.9</v>
      </c>
      <c r="M25">
        <v>1.65</v>
      </c>
      <c r="N25">
        <v>0.3</v>
      </c>
      <c r="O25">
        <v>1.84</v>
      </c>
      <c r="Q25" t="s">
        <v>2</v>
      </c>
      <c r="R25">
        <v>1548.5</v>
      </c>
      <c r="S25">
        <v>38.75</v>
      </c>
      <c r="T25">
        <v>2.57</v>
      </c>
      <c r="U25">
        <v>19.899999999999999</v>
      </c>
    </row>
    <row r="26" spans="1:21" x14ac:dyDescent="0.3">
      <c r="A26" s="20" t="s">
        <v>185</v>
      </c>
      <c r="B26" s="1">
        <v>107</v>
      </c>
      <c r="D26"/>
      <c r="K26" t="s">
        <v>44</v>
      </c>
      <c r="L26">
        <v>494.85</v>
      </c>
      <c r="M26">
        <v>1.35</v>
      </c>
      <c r="N26">
        <v>0.27</v>
      </c>
      <c r="O26">
        <v>22.61</v>
      </c>
      <c r="Q26" t="s">
        <v>136</v>
      </c>
      <c r="R26">
        <v>249.65</v>
      </c>
      <c r="S26">
        <v>5.95</v>
      </c>
      <c r="T26">
        <v>2.44</v>
      </c>
      <c r="U26">
        <v>2.58</v>
      </c>
    </row>
    <row r="27" spans="1:21" x14ac:dyDescent="0.3">
      <c r="A27" s="20" t="s">
        <v>186</v>
      </c>
      <c r="B27" s="1">
        <v>1955</v>
      </c>
      <c r="D27"/>
      <c r="K27" t="s">
        <v>41</v>
      </c>
      <c r="L27">
        <v>1275</v>
      </c>
      <c r="M27">
        <v>3.1</v>
      </c>
      <c r="N27">
        <v>0.24</v>
      </c>
      <c r="O27">
        <v>5.53</v>
      </c>
      <c r="Q27" t="s">
        <v>132</v>
      </c>
      <c r="R27">
        <v>204.4</v>
      </c>
      <c r="S27">
        <v>4.7</v>
      </c>
      <c r="T27">
        <v>2.35</v>
      </c>
      <c r="U27">
        <v>3.49</v>
      </c>
    </row>
    <row r="28" spans="1:21" x14ac:dyDescent="0.3">
      <c r="A28"/>
      <c r="D28"/>
      <c r="K28" t="s">
        <v>1</v>
      </c>
      <c r="L28">
        <v>788.05</v>
      </c>
      <c r="M28">
        <v>1.9</v>
      </c>
      <c r="N28">
        <v>0.24</v>
      </c>
      <c r="O28">
        <v>3.16</v>
      </c>
      <c r="Q28" t="s">
        <v>175</v>
      </c>
      <c r="R28">
        <v>37.85</v>
      </c>
      <c r="S28">
        <v>0.8</v>
      </c>
      <c r="T28">
        <v>2.16</v>
      </c>
      <c r="U28">
        <v>26.96</v>
      </c>
    </row>
    <row r="29" spans="1:21" x14ac:dyDescent="0.3">
      <c r="A29"/>
      <c r="D29"/>
      <c r="K29" t="s">
        <v>18</v>
      </c>
      <c r="L29">
        <v>133.5</v>
      </c>
      <c r="M29">
        <v>0.25</v>
      </c>
      <c r="N29">
        <v>0.19</v>
      </c>
      <c r="O29">
        <v>7.66</v>
      </c>
      <c r="Q29" t="s">
        <v>113</v>
      </c>
      <c r="R29">
        <v>358</v>
      </c>
      <c r="S29">
        <v>7.5</v>
      </c>
      <c r="T29">
        <v>2.14</v>
      </c>
      <c r="U29">
        <v>9.2100000000000009</v>
      </c>
    </row>
    <row r="30" spans="1:21" x14ac:dyDescent="0.3">
      <c r="A30"/>
      <c r="D30"/>
      <c r="K30" t="s">
        <v>13</v>
      </c>
      <c r="L30">
        <v>248.25</v>
      </c>
      <c r="M30">
        <v>0.35</v>
      </c>
      <c r="N30">
        <v>0.14000000000000001</v>
      </c>
      <c r="O30">
        <v>4.8</v>
      </c>
      <c r="Q30" t="s">
        <v>117</v>
      </c>
      <c r="R30">
        <v>579.9</v>
      </c>
      <c r="S30">
        <v>11.75</v>
      </c>
      <c r="T30">
        <v>2.0699999999999998</v>
      </c>
      <c r="U30">
        <v>5.31</v>
      </c>
    </row>
    <row r="31" spans="1:21" x14ac:dyDescent="0.3">
      <c r="A31"/>
      <c r="D31"/>
      <c r="K31" t="s">
        <v>10</v>
      </c>
      <c r="L31">
        <v>3165</v>
      </c>
      <c r="M31">
        <v>3.95</v>
      </c>
      <c r="N31">
        <v>0.12</v>
      </c>
      <c r="O31">
        <v>0.24</v>
      </c>
      <c r="Q31" t="s">
        <v>128</v>
      </c>
      <c r="R31">
        <v>295.95</v>
      </c>
      <c r="S31">
        <v>5.75</v>
      </c>
      <c r="T31">
        <v>1.98</v>
      </c>
      <c r="U31">
        <v>7.75</v>
      </c>
    </row>
    <row r="32" spans="1:21" x14ac:dyDescent="0.3">
      <c r="A32"/>
      <c r="D32"/>
      <c r="K32" t="s">
        <v>11</v>
      </c>
      <c r="L32">
        <v>1723</v>
      </c>
      <c r="M32">
        <v>1.65</v>
      </c>
      <c r="N32">
        <v>0.1</v>
      </c>
      <c r="O32">
        <v>1.37</v>
      </c>
      <c r="Q32" t="s">
        <v>96</v>
      </c>
      <c r="R32">
        <v>808.75</v>
      </c>
      <c r="S32">
        <v>15.4</v>
      </c>
      <c r="T32">
        <v>1.94</v>
      </c>
      <c r="U32">
        <v>0.35</v>
      </c>
    </row>
    <row r="33" spans="1:21" x14ac:dyDescent="0.3">
      <c r="A33"/>
      <c r="D33"/>
      <c r="K33" t="s">
        <v>36</v>
      </c>
      <c r="L33">
        <v>4104</v>
      </c>
      <c r="M33">
        <v>3.85</v>
      </c>
      <c r="N33">
        <v>0.09</v>
      </c>
      <c r="O33">
        <v>0.84</v>
      </c>
      <c r="Q33" t="s">
        <v>116</v>
      </c>
      <c r="R33">
        <v>101.9</v>
      </c>
      <c r="S33">
        <v>1.85</v>
      </c>
      <c r="T33">
        <v>1.85</v>
      </c>
      <c r="U33">
        <v>4.1500000000000004</v>
      </c>
    </row>
    <row r="34" spans="1:21" x14ac:dyDescent="0.3">
      <c r="A34"/>
      <c r="D34"/>
      <c r="K34" t="s">
        <v>37</v>
      </c>
      <c r="L34">
        <v>748.4</v>
      </c>
      <c r="M34">
        <v>0.6</v>
      </c>
      <c r="N34">
        <v>0.08</v>
      </c>
      <c r="O34">
        <v>8.8000000000000007</v>
      </c>
      <c r="Q34" t="s">
        <v>19</v>
      </c>
      <c r="R34">
        <v>480.65</v>
      </c>
      <c r="S34">
        <v>8.5500000000000007</v>
      </c>
      <c r="T34">
        <v>1.81</v>
      </c>
      <c r="U34">
        <v>4.08</v>
      </c>
    </row>
    <row r="35" spans="1:21" x14ac:dyDescent="0.3">
      <c r="K35" t="s">
        <v>22</v>
      </c>
      <c r="L35">
        <v>2470</v>
      </c>
      <c r="M35">
        <v>1.05</v>
      </c>
      <c r="N35">
        <v>0.04</v>
      </c>
      <c r="O35">
        <v>0.92</v>
      </c>
      <c r="Q35" t="s">
        <v>24</v>
      </c>
      <c r="R35">
        <v>203.1</v>
      </c>
      <c r="S35">
        <v>3.5</v>
      </c>
      <c r="T35">
        <v>1.75</v>
      </c>
      <c r="U35">
        <v>4.46</v>
      </c>
    </row>
    <row r="36" spans="1:21" x14ac:dyDescent="0.3">
      <c r="K36" t="s">
        <v>20</v>
      </c>
      <c r="L36">
        <v>713</v>
      </c>
      <c r="M36">
        <v>0.15</v>
      </c>
      <c r="N36">
        <v>0.02</v>
      </c>
      <c r="O36">
        <v>6.14</v>
      </c>
      <c r="Q36" t="s">
        <v>126</v>
      </c>
      <c r="R36">
        <v>1770.9</v>
      </c>
      <c r="S36">
        <v>29.3</v>
      </c>
      <c r="T36">
        <v>1.68</v>
      </c>
      <c r="U36">
        <v>0.19</v>
      </c>
    </row>
    <row r="37" spans="1:21" x14ac:dyDescent="0.3">
      <c r="K37" t="s">
        <v>31</v>
      </c>
      <c r="L37">
        <v>2108.15</v>
      </c>
      <c r="M37">
        <v>-0.65</v>
      </c>
      <c r="N37">
        <v>-0.03</v>
      </c>
      <c r="O37">
        <v>2.89</v>
      </c>
      <c r="Q37" t="s">
        <v>171</v>
      </c>
      <c r="R37">
        <v>498.7</v>
      </c>
      <c r="S37">
        <v>8.1</v>
      </c>
      <c r="T37">
        <v>1.65</v>
      </c>
      <c r="U37">
        <v>1.31</v>
      </c>
    </row>
    <row r="38" spans="1:21" x14ac:dyDescent="0.3">
      <c r="K38" t="s">
        <v>38</v>
      </c>
      <c r="L38">
        <v>560.15</v>
      </c>
      <c r="M38">
        <v>-0.5</v>
      </c>
      <c r="N38">
        <v>-0.09</v>
      </c>
      <c r="O38">
        <v>2.88</v>
      </c>
      <c r="Q38" t="s">
        <v>115</v>
      </c>
      <c r="R38">
        <v>20336.099999999999</v>
      </c>
      <c r="S38">
        <v>329.3</v>
      </c>
      <c r="T38">
        <v>1.65</v>
      </c>
      <c r="U38">
        <v>0.05</v>
      </c>
    </row>
    <row r="39" spans="1:21" x14ac:dyDescent="0.3">
      <c r="K39" t="s">
        <v>39</v>
      </c>
      <c r="L39">
        <v>4130.3999999999996</v>
      </c>
      <c r="M39">
        <v>-5.35</v>
      </c>
      <c r="N39">
        <v>-0.13</v>
      </c>
      <c r="O39">
        <v>0.81</v>
      </c>
      <c r="Q39" t="s">
        <v>160</v>
      </c>
      <c r="R39">
        <v>450.3</v>
      </c>
      <c r="S39">
        <v>6.75</v>
      </c>
      <c r="T39">
        <v>1.52</v>
      </c>
      <c r="U39">
        <v>2.54</v>
      </c>
    </row>
    <row r="40" spans="1:21" x14ac:dyDescent="0.3">
      <c r="K40" t="s">
        <v>4</v>
      </c>
      <c r="L40">
        <v>1132.2</v>
      </c>
      <c r="M40">
        <v>-2.4500000000000002</v>
      </c>
      <c r="N40">
        <v>-0.22</v>
      </c>
      <c r="O40">
        <v>1.1100000000000001</v>
      </c>
      <c r="Q40" t="s">
        <v>94</v>
      </c>
      <c r="R40">
        <v>276</v>
      </c>
      <c r="S40">
        <v>4</v>
      </c>
      <c r="T40">
        <v>1.47</v>
      </c>
      <c r="U40">
        <v>1.28</v>
      </c>
    </row>
    <row r="41" spans="1:21" x14ac:dyDescent="0.3">
      <c r="K41" t="s">
        <v>16</v>
      </c>
      <c r="L41">
        <v>117.05</v>
      </c>
      <c r="M41">
        <v>-0.3</v>
      </c>
      <c r="N41">
        <v>-0.26</v>
      </c>
      <c r="O41">
        <v>10.029999999999999</v>
      </c>
      <c r="Q41" t="s">
        <v>109</v>
      </c>
      <c r="R41">
        <v>715</v>
      </c>
      <c r="S41">
        <v>9.9499999999999993</v>
      </c>
      <c r="T41">
        <v>1.41</v>
      </c>
      <c r="U41">
        <v>0.34</v>
      </c>
    </row>
    <row r="42" spans="1:21" x14ac:dyDescent="0.3">
      <c r="K42" t="s">
        <v>46</v>
      </c>
      <c r="L42">
        <v>167.3</v>
      </c>
      <c r="M42">
        <v>-0.45</v>
      </c>
      <c r="N42">
        <v>-0.27</v>
      </c>
      <c r="O42">
        <v>19.5</v>
      </c>
      <c r="Q42" t="s">
        <v>106</v>
      </c>
      <c r="R42">
        <v>83.15</v>
      </c>
      <c r="S42">
        <v>1.1499999999999999</v>
      </c>
      <c r="T42">
        <v>1.4</v>
      </c>
      <c r="U42">
        <v>32.26</v>
      </c>
    </row>
    <row r="43" spans="1:21" x14ac:dyDescent="0.3">
      <c r="K43" t="s">
        <v>27</v>
      </c>
      <c r="L43">
        <v>3110</v>
      </c>
      <c r="M43">
        <v>-10.35</v>
      </c>
      <c r="N43">
        <v>-0.33</v>
      </c>
      <c r="O43">
        <v>0.5</v>
      </c>
      <c r="Q43" t="s">
        <v>90</v>
      </c>
      <c r="R43">
        <v>1756.6</v>
      </c>
      <c r="S43">
        <v>23.9</v>
      </c>
      <c r="T43">
        <v>1.38</v>
      </c>
      <c r="U43">
        <v>1.05</v>
      </c>
    </row>
    <row r="44" spans="1:21" x14ac:dyDescent="0.3">
      <c r="K44" t="s">
        <v>6</v>
      </c>
      <c r="L44">
        <v>1159.0999999999999</v>
      </c>
      <c r="M44">
        <v>-4.0999999999999996</v>
      </c>
      <c r="N44">
        <v>-0.35</v>
      </c>
      <c r="O44">
        <v>0.92</v>
      </c>
      <c r="Q44" t="s">
        <v>119</v>
      </c>
      <c r="R44">
        <v>570</v>
      </c>
      <c r="S44">
        <v>7.6</v>
      </c>
      <c r="T44">
        <v>1.35</v>
      </c>
      <c r="U44">
        <v>0.42</v>
      </c>
    </row>
    <row r="45" spans="1:21" x14ac:dyDescent="0.3">
      <c r="K45" t="s">
        <v>0</v>
      </c>
      <c r="L45">
        <v>437.4</v>
      </c>
      <c r="M45">
        <v>-1.95</v>
      </c>
      <c r="N45">
        <v>-0.44</v>
      </c>
      <c r="O45">
        <v>55.64</v>
      </c>
      <c r="Q45" t="s">
        <v>85</v>
      </c>
      <c r="R45">
        <v>262</v>
      </c>
      <c r="S45">
        <v>3.45</v>
      </c>
      <c r="T45">
        <v>1.33</v>
      </c>
      <c r="U45">
        <v>3.36</v>
      </c>
    </row>
    <row r="46" spans="1:21" x14ac:dyDescent="0.3">
      <c r="K46" t="s">
        <v>45</v>
      </c>
      <c r="L46">
        <v>141.05000000000001</v>
      </c>
      <c r="M46">
        <v>-0.65</v>
      </c>
      <c r="N46">
        <v>-0.46</v>
      </c>
      <c r="O46">
        <v>14.55</v>
      </c>
      <c r="Q46" t="s">
        <v>91</v>
      </c>
      <c r="R46">
        <v>712.2</v>
      </c>
      <c r="S46">
        <v>8.9</v>
      </c>
      <c r="T46">
        <v>1.27</v>
      </c>
      <c r="U46">
        <v>0.7</v>
      </c>
    </row>
    <row r="47" spans="1:21" x14ac:dyDescent="0.3">
      <c r="K47" t="s">
        <v>3</v>
      </c>
      <c r="L47">
        <v>2026</v>
      </c>
      <c r="M47">
        <v>-11.75</v>
      </c>
      <c r="N47">
        <v>-0.57999999999999996</v>
      </c>
      <c r="O47">
        <v>0.99</v>
      </c>
      <c r="Q47" t="s">
        <v>110</v>
      </c>
      <c r="R47">
        <v>37.4</v>
      </c>
      <c r="S47">
        <v>0.45</v>
      </c>
      <c r="T47">
        <v>1.22</v>
      </c>
      <c r="U47">
        <v>16.420000000000002</v>
      </c>
    </row>
    <row r="48" spans="1:21" x14ac:dyDescent="0.3">
      <c r="K48" t="s">
        <v>9</v>
      </c>
      <c r="L48">
        <v>248.95</v>
      </c>
      <c r="M48">
        <v>-1.45</v>
      </c>
      <c r="N48">
        <v>-0.57999999999999996</v>
      </c>
      <c r="O48">
        <v>1.49</v>
      </c>
      <c r="Q48" t="s">
        <v>95</v>
      </c>
      <c r="R48">
        <v>144.69999999999999</v>
      </c>
      <c r="S48">
        <v>1.75</v>
      </c>
      <c r="T48">
        <v>1.22</v>
      </c>
      <c r="U48">
        <v>7.22</v>
      </c>
    </row>
    <row r="49" spans="11:21" x14ac:dyDescent="0.3">
      <c r="K49" t="s">
        <v>29</v>
      </c>
      <c r="L49">
        <v>2196</v>
      </c>
      <c r="M49">
        <v>-16.100000000000001</v>
      </c>
      <c r="N49">
        <v>-0.73</v>
      </c>
      <c r="O49">
        <v>1.77</v>
      </c>
      <c r="Q49" t="s">
        <v>15</v>
      </c>
      <c r="R49">
        <v>1381.1</v>
      </c>
      <c r="S49">
        <v>15.35</v>
      </c>
      <c r="T49">
        <v>1.1200000000000001</v>
      </c>
      <c r="U49">
        <v>3.91</v>
      </c>
    </row>
    <row r="50" spans="11:21" x14ac:dyDescent="0.3">
      <c r="K50" t="s">
        <v>43</v>
      </c>
      <c r="L50">
        <v>327.8</v>
      </c>
      <c r="M50">
        <v>-2.6</v>
      </c>
      <c r="N50">
        <v>-0.79</v>
      </c>
      <c r="O50">
        <v>29.97</v>
      </c>
      <c r="Q50" t="s">
        <v>138</v>
      </c>
      <c r="R50">
        <v>458.3</v>
      </c>
      <c r="S50">
        <v>5.05</v>
      </c>
      <c r="T50">
        <v>1.1100000000000001</v>
      </c>
      <c r="U50">
        <v>1.71</v>
      </c>
    </row>
    <row r="51" spans="11:21" x14ac:dyDescent="0.3">
      <c r="K51" t="s">
        <v>47</v>
      </c>
      <c r="L51">
        <v>124.1</v>
      </c>
      <c r="M51">
        <v>-1</v>
      </c>
      <c r="N51">
        <v>-0.8</v>
      </c>
      <c r="O51">
        <v>9.5399999999999991</v>
      </c>
      <c r="Q51" t="s">
        <v>23</v>
      </c>
      <c r="R51">
        <v>771.4</v>
      </c>
      <c r="S51">
        <v>8.25</v>
      </c>
      <c r="T51">
        <v>1.08</v>
      </c>
      <c r="U51">
        <v>2.34</v>
      </c>
    </row>
    <row r="52" spans="11:21" x14ac:dyDescent="0.3">
      <c r="K52" t="s">
        <v>40</v>
      </c>
      <c r="L52">
        <v>190.8</v>
      </c>
      <c r="M52">
        <v>-1.55</v>
      </c>
      <c r="N52">
        <v>-0.81</v>
      </c>
      <c r="O52">
        <v>4.4400000000000004</v>
      </c>
      <c r="Q52" t="s">
        <v>33</v>
      </c>
      <c r="R52">
        <v>7120</v>
      </c>
      <c r="S52">
        <v>74.55</v>
      </c>
      <c r="T52">
        <v>1.06</v>
      </c>
      <c r="U52">
        <v>1.29</v>
      </c>
    </row>
    <row r="53" spans="11:21" x14ac:dyDescent="0.3">
      <c r="K53" t="s">
        <v>32</v>
      </c>
      <c r="L53">
        <v>9074.5499999999993</v>
      </c>
      <c r="M53">
        <v>-78.25</v>
      </c>
      <c r="N53">
        <v>-0.85</v>
      </c>
      <c r="O53">
        <v>0.24</v>
      </c>
      <c r="Q53" t="s">
        <v>125</v>
      </c>
      <c r="R53">
        <v>305.7</v>
      </c>
      <c r="S53">
        <v>3.2</v>
      </c>
      <c r="T53">
        <v>1.06</v>
      </c>
      <c r="U53">
        <v>2.04</v>
      </c>
    </row>
    <row r="54" spans="11:21" x14ac:dyDescent="0.3">
      <c r="K54" t="s">
        <v>42</v>
      </c>
      <c r="L54">
        <v>398.2</v>
      </c>
      <c r="M54">
        <v>-3.55</v>
      </c>
      <c r="N54">
        <v>-0.88</v>
      </c>
      <c r="O54">
        <v>12.26</v>
      </c>
      <c r="Q54" t="s">
        <v>120</v>
      </c>
      <c r="R54">
        <v>669.4</v>
      </c>
      <c r="S54">
        <v>6.95</v>
      </c>
      <c r="T54">
        <v>1.05</v>
      </c>
      <c r="U54">
        <v>3.71</v>
      </c>
    </row>
    <row r="55" spans="11:21" x14ac:dyDescent="0.3">
      <c r="K55" t="s">
        <v>30</v>
      </c>
      <c r="L55">
        <v>21485</v>
      </c>
      <c r="M55">
        <v>-262.35000000000002</v>
      </c>
      <c r="N55">
        <v>-1.21</v>
      </c>
      <c r="O55">
        <v>7.0000000000000007E-2</v>
      </c>
      <c r="Q55" t="s">
        <v>50</v>
      </c>
      <c r="R55">
        <v>88.7</v>
      </c>
      <c r="S55">
        <v>0.85</v>
      </c>
      <c r="T55">
        <v>0.97</v>
      </c>
      <c r="U55">
        <v>17.13</v>
      </c>
    </row>
    <row r="56" spans="11:21" x14ac:dyDescent="0.3">
      <c r="K56" t="s">
        <v>34</v>
      </c>
      <c r="L56">
        <v>1601.15</v>
      </c>
      <c r="M56">
        <v>-22.65</v>
      </c>
      <c r="N56">
        <v>-1.39</v>
      </c>
      <c r="O56">
        <v>1.56</v>
      </c>
      <c r="Q56" t="s">
        <v>84</v>
      </c>
      <c r="R56">
        <v>421.9</v>
      </c>
      <c r="S56">
        <v>4</v>
      </c>
      <c r="T56">
        <v>0.96</v>
      </c>
      <c r="U56">
        <v>1.45</v>
      </c>
    </row>
    <row r="57" spans="11:21" x14ac:dyDescent="0.3">
      <c r="K57" t="s">
        <v>17</v>
      </c>
      <c r="L57">
        <v>131</v>
      </c>
      <c r="M57">
        <v>-2</v>
      </c>
      <c r="N57">
        <v>-1.5</v>
      </c>
      <c r="O57">
        <v>18.010000000000002</v>
      </c>
      <c r="Q57" t="s">
        <v>169</v>
      </c>
      <c r="R57">
        <v>1422.7</v>
      </c>
      <c r="S57">
        <v>11.75</v>
      </c>
      <c r="T57">
        <v>0.83</v>
      </c>
      <c r="U57">
        <v>0.66</v>
      </c>
    </row>
    <row r="58" spans="11:21" x14ac:dyDescent="0.3">
      <c r="K58" t="s">
        <v>7</v>
      </c>
      <c r="L58">
        <v>242.6</v>
      </c>
      <c r="M58">
        <v>-7.95</v>
      </c>
      <c r="N58">
        <v>-3.17</v>
      </c>
      <c r="O58">
        <v>24.04</v>
      </c>
      <c r="Q58" t="s">
        <v>53</v>
      </c>
      <c r="R58">
        <v>43.15</v>
      </c>
      <c r="S58">
        <v>0.35</v>
      </c>
      <c r="T58">
        <v>0.82</v>
      </c>
      <c r="U58">
        <v>19.739999999999998</v>
      </c>
    </row>
    <row r="59" spans="11:21" x14ac:dyDescent="0.3">
      <c r="Q59" t="s">
        <v>135</v>
      </c>
      <c r="R59">
        <v>671.1</v>
      </c>
      <c r="S59">
        <v>5.35</v>
      </c>
      <c r="T59">
        <v>0.8</v>
      </c>
      <c r="U59">
        <v>1.1100000000000001</v>
      </c>
    </row>
    <row r="60" spans="11:21" x14ac:dyDescent="0.3">
      <c r="Q60" t="s">
        <v>159</v>
      </c>
      <c r="R60">
        <v>89.4</v>
      </c>
      <c r="S60">
        <v>0.7</v>
      </c>
      <c r="T60">
        <v>0.79</v>
      </c>
      <c r="U60">
        <v>3.23</v>
      </c>
    </row>
    <row r="61" spans="11:21" x14ac:dyDescent="0.3">
      <c r="Q61" t="s">
        <v>12</v>
      </c>
      <c r="R61">
        <v>366.7</v>
      </c>
      <c r="S61">
        <v>2.65</v>
      </c>
      <c r="T61">
        <v>0.73</v>
      </c>
      <c r="U61">
        <v>6.39</v>
      </c>
    </row>
    <row r="62" spans="11:21" x14ac:dyDescent="0.3">
      <c r="Q62" t="s">
        <v>112</v>
      </c>
      <c r="R62">
        <v>20.85</v>
      </c>
      <c r="S62">
        <v>0.15</v>
      </c>
      <c r="T62">
        <v>0.72</v>
      </c>
      <c r="U62">
        <v>14.24</v>
      </c>
    </row>
    <row r="63" spans="11:21" x14ac:dyDescent="0.3">
      <c r="Q63" t="s">
        <v>168</v>
      </c>
      <c r="R63">
        <v>840.5</v>
      </c>
      <c r="S63">
        <v>5.8</v>
      </c>
      <c r="T63">
        <v>0.69</v>
      </c>
      <c r="U63">
        <v>0.52</v>
      </c>
    </row>
    <row r="64" spans="11:21" x14ac:dyDescent="0.3">
      <c r="Q64" t="s">
        <v>144</v>
      </c>
      <c r="R64">
        <v>330.1</v>
      </c>
      <c r="S64">
        <v>2.25</v>
      </c>
      <c r="T64">
        <v>0.69</v>
      </c>
      <c r="U64">
        <v>0.64</v>
      </c>
    </row>
    <row r="65" spans="17:21" x14ac:dyDescent="0.3">
      <c r="Q65" t="s">
        <v>108</v>
      </c>
      <c r="R65">
        <v>3220.1</v>
      </c>
      <c r="S65">
        <v>19.55</v>
      </c>
      <c r="T65">
        <v>0.61</v>
      </c>
      <c r="U65">
        <v>0.38</v>
      </c>
    </row>
    <row r="66" spans="17:21" x14ac:dyDescent="0.3">
      <c r="Q66" t="s">
        <v>21</v>
      </c>
      <c r="R66">
        <v>14202.3</v>
      </c>
      <c r="S66">
        <v>85.2</v>
      </c>
      <c r="T66">
        <v>0.6</v>
      </c>
      <c r="U66">
        <v>0.08</v>
      </c>
    </row>
    <row r="67" spans="17:21" x14ac:dyDescent="0.3">
      <c r="Q67" t="s">
        <v>134</v>
      </c>
      <c r="R67">
        <v>649.20000000000005</v>
      </c>
      <c r="S67">
        <v>3.75</v>
      </c>
      <c r="T67">
        <v>0.57999999999999996</v>
      </c>
      <c r="U67">
        <v>0.56999999999999995</v>
      </c>
    </row>
    <row r="68" spans="17:21" x14ac:dyDescent="0.3">
      <c r="Q68" t="s">
        <v>35</v>
      </c>
      <c r="R68">
        <v>250.7</v>
      </c>
      <c r="S68">
        <v>1.4</v>
      </c>
      <c r="T68">
        <v>0.56000000000000005</v>
      </c>
      <c r="U68">
        <v>9.98</v>
      </c>
    </row>
    <row r="69" spans="17:21" x14ac:dyDescent="0.3">
      <c r="Q69" t="s">
        <v>152</v>
      </c>
      <c r="R69">
        <v>1771</v>
      </c>
      <c r="S69">
        <v>9.65</v>
      </c>
      <c r="T69">
        <v>0.55000000000000004</v>
      </c>
      <c r="U69">
        <v>1.1399999999999999</v>
      </c>
    </row>
    <row r="70" spans="17:21" x14ac:dyDescent="0.3">
      <c r="Q70" t="s">
        <v>92</v>
      </c>
      <c r="R70">
        <v>15055.2</v>
      </c>
      <c r="S70">
        <v>82.45</v>
      </c>
      <c r="T70">
        <v>0.55000000000000004</v>
      </c>
      <c r="U70">
        <v>0.01</v>
      </c>
    </row>
    <row r="71" spans="17:21" x14ac:dyDescent="0.3">
      <c r="Q71" t="s">
        <v>123</v>
      </c>
      <c r="R71">
        <v>612.5</v>
      </c>
      <c r="S71">
        <v>2.85</v>
      </c>
      <c r="T71">
        <v>0.47</v>
      </c>
      <c r="U71">
        <v>0.68</v>
      </c>
    </row>
    <row r="72" spans="17:21" x14ac:dyDescent="0.3">
      <c r="Q72" t="s">
        <v>83</v>
      </c>
      <c r="R72">
        <v>60.5</v>
      </c>
      <c r="S72">
        <v>0.25</v>
      </c>
      <c r="T72">
        <v>0.41</v>
      </c>
      <c r="U72">
        <v>9.17</v>
      </c>
    </row>
    <row r="73" spans="17:21" x14ac:dyDescent="0.3">
      <c r="Q73" t="s">
        <v>149</v>
      </c>
      <c r="R73">
        <v>813</v>
      </c>
      <c r="S73">
        <v>3.3</v>
      </c>
      <c r="T73">
        <v>0.41</v>
      </c>
      <c r="U73">
        <v>0.65</v>
      </c>
    </row>
    <row r="74" spans="17:21" x14ac:dyDescent="0.3">
      <c r="Q74" t="s">
        <v>99</v>
      </c>
      <c r="R74">
        <v>340.5</v>
      </c>
      <c r="S74">
        <v>1.3</v>
      </c>
      <c r="T74">
        <v>0.38</v>
      </c>
      <c r="U74">
        <v>0.41</v>
      </c>
    </row>
    <row r="75" spans="17:21" x14ac:dyDescent="0.3">
      <c r="Q75" t="s">
        <v>163</v>
      </c>
      <c r="R75">
        <v>42.2</v>
      </c>
      <c r="S75">
        <v>0.15</v>
      </c>
      <c r="T75">
        <v>0.36</v>
      </c>
      <c r="U75">
        <v>7.01</v>
      </c>
    </row>
    <row r="76" spans="17:21" x14ac:dyDescent="0.3">
      <c r="Q76" t="s">
        <v>5</v>
      </c>
      <c r="R76">
        <v>196.15</v>
      </c>
      <c r="S76">
        <v>0.7</v>
      </c>
      <c r="T76">
        <v>0.36</v>
      </c>
      <c r="U76">
        <v>5.4</v>
      </c>
    </row>
    <row r="77" spans="17:21" x14ac:dyDescent="0.3">
      <c r="Q77" t="s">
        <v>153</v>
      </c>
      <c r="R77">
        <v>221.95</v>
      </c>
      <c r="S77">
        <v>0.8</v>
      </c>
      <c r="T77">
        <v>0.36</v>
      </c>
      <c r="U77">
        <v>16.37</v>
      </c>
    </row>
    <row r="78" spans="17:21" x14ac:dyDescent="0.3">
      <c r="Q78" t="s">
        <v>14</v>
      </c>
      <c r="R78">
        <v>552.9</v>
      </c>
      <c r="S78">
        <v>1.65</v>
      </c>
      <c r="T78">
        <v>0.3</v>
      </c>
      <c r="U78">
        <v>1.84</v>
      </c>
    </row>
    <row r="79" spans="17:21" x14ac:dyDescent="0.3">
      <c r="Q79" t="s">
        <v>44</v>
      </c>
      <c r="R79">
        <v>494.85</v>
      </c>
      <c r="S79">
        <v>1.35</v>
      </c>
      <c r="T79">
        <v>0.27</v>
      </c>
      <c r="U79">
        <v>22.61</v>
      </c>
    </row>
    <row r="80" spans="17:21" x14ac:dyDescent="0.3">
      <c r="Q80" t="s">
        <v>1</v>
      </c>
      <c r="R80">
        <v>788.05</v>
      </c>
      <c r="S80">
        <v>1.9</v>
      </c>
      <c r="T80">
        <v>0.24</v>
      </c>
      <c r="U80">
        <v>3.16</v>
      </c>
    </row>
    <row r="81" spans="17:21" x14ac:dyDescent="0.3">
      <c r="Q81" t="s">
        <v>41</v>
      </c>
      <c r="R81">
        <v>1275</v>
      </c>
      <c r="S81">
        <v>3.1</v>
      </c>
      <c r="T81">
        <v>0.24</v>
      </c>
      <c r="U81">
        <v>5.53</v>
      </c>
    </row>
    <row r="82" spans="17:21" x14ac:dyDescent="0.3">
      <c r="Q82" t="s">
        <v>18</v>
      </c>
      <c r="R82">
        <v>133.5</v>
      </c>
      <c r="S82">
        <v>0.25</v>
      </c>
      <c r="T82">
        <v>0.19</v>
      </c>
      <c r="U82">
        <v>7.66</v>
      </c>
    </row>
    <row r="83" spans="17:21" x14ac:dyDescent="0.3">
      <c r="Q83" t="s">
        <v>154</v>
      </c>
      <c r="R83">
        <v>448.6</v>
      </c>
      <c r="S83">
        <v>0.75</v>
      </c>
      <c r="T83">
        <v>0.17</v>
      </c>
      <c r="U83">
        <v>0.91</v>
      </c>
    </row>
    <row r="84" spans="17:21" x14ac:dyDescent="0.3">
      <c r="Q84" t="s">
        <v>145</v>
      </c>
      <c r="R84">
        <v>561.04999999999995</v>
      </c>
      <c r="S84">
        <v>0.9</v>
      </c>
      <c r="T84">
        <v>0.16</v>
      </c>
      <c r="U84">
        <v>4.22</v>
      </c>
    </row>
    <row r="85" spans="17:21" x14ac:dyDescent="0.3">
      <c r="Q85" t="s">
        <v>142</v>
      </c>
      <c r="R85">
        <v>139.30000000000001</v>
      </c>
      <c r="S85">
        <v>0.2</v>
      </c>
      <c r="T85">
        <v>0.14000000000000001</v>
      </c>
      <c r="U85">
        <v>16.07</v>
      </c>
    </row>
    <row r="86" spans="17:21" x14ac:dyDescent="0.3">
      <c r="Q86" t="s">
        <v>13</v>
      </c>
      <c r="R86">
        <v>248.25</v>
      </c>
      <c r="S86">
        <v>0.35</v>
      </c>
      <c r="T86">
        <v>0.14000000000000001</v>
      </c>
      <c r="U86">
        <v>4.8</v>
      </c>
    </row>
    <row r="87" spans="17:21" x14ac:dyDescent="0.3">
      <c r="Q87" t="s">
        <v>10</v>
      </c>
      <c r="R87">
        <v>3165</v>
      </c>
      <c r="S87">
        <v>3.95</v>
      </c>
      <c r="T87">
        <v>0.12</v>
      </c>
      <c r="U87">
        <v>0.24</v>
      </c>
    </row>
    <row r="88" spans="17:21" x14ac:dyDescent="0.3">
      <c r="Q88" t="s">
        <v>11</v>
      </c>
      <c r="R88">
        <v>1723</v>
      </c>
      <c r="S88">
        <v>1.65</v>
      </c>
      <c r="T88">
        <v>0.1</v>
      </c>
      <c r="U88">
        <v>1.37</v>
      </c>
    </row>
    <row r="89" spans="17:21" x14ac:dyDescent="0.3">
      <c r="Q89" t="s">
        <v>137</v>
      </c>
      <c r="R89">
        <v>201.6</v>
      </c>
      <c r="S89">
        <v>0.2</v>
      </c>
      <c r="T89">
        <v>0.1</v>
      </c>
      <c r="U89">
        <v>1.91</v>
      </c>
    </row>
    <row r="90" spans="17:21" x14ac:dyDescent="0.3">
      <c r="Q90" t="s">
        <v>36</v>
      </c>
      <c r="R90">
        <v>4104</v>
      </c>
      <c r="S90">
        <v>3.85</v>
      </c>
      <c r="T90">
        <v>0.09</v>
      </c>
      <c r="U90">
        <v>0.84</v>
      </c>
    </row>
    <row r="91" spans="17:21" x14ac:dyDescent="0.3">
      <c r="Q91" t="s">
        <v>37</v>
      </c>
      <c r="R91">
        <v>748.4</v>
      </c>
      <c r="S91">
        <v>0.6</v>
      </c>
      <c r="T91">
        <v>0.08</v>
      </c>
      <c r="U91">
        <v>8.8000000000000007</v>
      </c>
    </row>
    <row r="92" spans="17:21" x14ac:dyDescent="0.3">
      <c r="Q92" t="s">
        <v>111</v>
      </c>
      <c r="R92">
        <v>1426.8</v>
      </c>
      <c r="S92">
        <v>1.05</v>
      </c>
      <c r="T92">
        <v>7.0000000000000007E-2</v>
      </c>
      <c r="U92">
        <v>0.96</v>
      </c>
    </row>
    <row r="93" spans="17:21" x14ac:dyDescent="0.3">
      <c r="Q93" t="s">
        <v>22</v>
      </c>
      <c r="R93">
        <v>2470</v>
      </c>
      <c r="S93">
        <v>1.05</v>
      </c>
      <c r="T93">
        <v>0.04</v>
      </c>
      <c r="U93">
        <v>0.92</v>
      </c>
    </row>
    <row r="94" spans="17:21" x14ac:dyDescent="0.3">
      <c r="Q94" t="s">
        <v>20</v>
      </c>
      <c r="R94">
        <v>713</v>
      </c>
      <c r="S94">
        <v>0.15</v>
      </c>
      <c r="T94">
        <v>0.02</v>
      </c>
      <c r="U94">
        <v>6.14</v>
      </c>
    </row>
    <row r="95" spans="17:21" x14ac:dyDescent="0.3">
      <c r="Q95" t="s">
        <v>170</v>
      </c>
      <c r="R95">
        <v>484.95</v>
      </c>
      <c r="S95">
        <v>-0.1</v>
      </c>
      <c r="T95">
        <v>-0.02</v>
      </c>
      <c r="U95">
        <v>1.01</v>
      </c>
    </row>
    <row r="96" spans="17:21" x14ac:dyDescent="0.3">
      <c r="Q96" t="s">
        <v>31</v>
      </c>
      <c r="R96">
        <v>2108.15</v>
      </c>
      <c r="S96">
        <v>-0.65</v>
      </c>
      <c r="T96">
        <v>-0.03</v>
      </c>
      <c r="U96">
        <v>2.89</v>
      </c>
    </row>
    <row r="97" spans="17:21" x14ac:dyDescent="0.3">
      <c r="Q97" t="s">
        <v>104</v>
      </c>
      <c r="R97">
        <v>1230</v>
      </c>
      <c r="S97">
        <v>-0.65</v>
      </c>
      <c r="T97">
        <v>-0.05</v>
      </c>
      <c r="U97">
        <v>0.59</v>
      </c>
    </row>
    <row r="98" spans="17:21" x14ac:dyDescent="0.3">
      <c r="Q98" t="s">
        <v>156</v>
      </c>
      <c r="R98">
        <v>1125.0999999999999</v>
      </c>
      <c r="S98">
        <v>-1</v>
      </c>
      <c r="T98">
        <v>-0.09</v>
      </c>
      <c r="U98">
        <v>0.4</v>
      </c>
    </row>
    <row r="99" spans="17:21" x14ac:dyDescent="0.3">
      <c r="Q99" t="s">
        <v>38</v>
      </c>
      <c r="R99">
        <v>560.15</v>
      </c>
      <c r="S99">
        <v>-0.5</v>
      </c>
      <c r="T99">
        <v>-0.09</v>
      </c>
      <c r="U99">
        <v>2.88</v>
      </c>
    </row>
    <row r="100" spans="17:21" x14ac:dyDescent="0.3">
      <c r="Q100" t="s">
        <v>131</v>
      </c>
      <c r="R100">
        <v>55.6</v>
      </c>
      <c r="S100">
        <v>-0.05</v>
      </c>
      <c r="T100">
        <v>-0.09</v>
      </c>
      <c r="U100">
        <v>24.35</v>
      </c>
    </row>
    <row r="101" spans="17:21" x14ac:dyDescent="0.3">
      <c r="Q101" t="s">
        <v>129</v>
      </c>
      <c r="R101">
        <v>1684</v>
      </c>
      <c r="S101">
        <v>-2</v>
      </c>
      <c r="T101">
        <v>-0.12</v>
      </c>
      <c r="U101">
        <v>0.4</v>
      </c>
    </row>
    <row r="102" spans="17:21" x14ac:dyDescent="0.3">
      <c r="Q102" t="s">
        <v>39</v>
      </c>
      <c r="R102">
        <v>4130.3999999999996</v>
      </c>
      <c r="S102">
        <v>-5.35</v>
      </c>
      <c r="T102">
        <v>-0.13</v>
      </c>
      <c r="U102">
        <v>0.81</v>
      </c>
    </row>
    <row r="103" spans="17:21" x14ac:dyDescent="0.3">
      <c r="Q103" t="s">
        <v>100</v>
      </c>
      <c r="R103">
        <v>1533</v>
      </c>
      <c r="S103">
        <v>-2.35</v>
      </c>
      <c r="T103">
        <v>-0.15</v>
      </c>
      <c r="U103">
        <v>0.67</v>
      </c>
    </row>
    <row r="104" spans="17:21" x14ac:dyDescent="0.3">
      <c r="Q104" t="s">
        <v>114</v>
      </c>
      <c r="R104">
        <v>22968</v>
      </c>
      <c r="S104">
        <v>-49.65</v>
      </c>
      <c r="T104">
        <v>-0.22</v>
      </c>
      <c r="U104">
        <v>0.02</v>
      </c>
    </row>
    <row r="105" spans="17:21" x14ac:dyDescent="0.3">
      <c r="Q105" t="s">
        <v>4</v>
      </c>
      <c r="R105">
        <v>1132.2</v>
      </c>
      <c r="S105">
        <v>-2.4500000000000002</v>
      </c>
      <c r="T105">
        <v>-0.22</v>
      </c>
      <c r="U105">
        <v>1.1100000000000001</v>
      </c>
    </row>
    <row r="106" spans="17:21" x14ac:dyDescent="0.3">
      <c r="Q106" t="s">
        <v>16</v>
      </c>
      <c r="R106">
        <v>117.05</v>
      </c>
      <c r="S106">
        <v>-0.3</v>
      </c>
      <c r="T106">
        <v>-0.26</v>
      </c>
      <c r="U106">
        <v>10.029999999999999</v>
      </c>
    </row>
    <row r="107" spans="17:21" x14ac:dyDescent="0.3">
      <c r="Q107" t="s">
        <v>139</v>
      </c>
      <c r="R107">
        <v>752.9</v>
      </c>
      <c r="S107">
        <v>-2</v>
      </c>
      <c r="T107">
        <v>-0.26</v>
      </c>
      <c r="U107">
        <v>0.43</v>
      </c>
    </row>
    <row r="108" spans="17:21" x14ac:dyDescent="0.3">
      <c r="Q108" t="s">
        <v>89</v>
      </c>
      <c r="R108">
        <v>1588</v>
      </c>
      <c r="S108">
        <v>-4.25</v>
      </c>
      <c r="T108">
        <v>-0.27</v>
      </c>
      <c r="U108">
        <v>0.51</v>
      </c>
    </row>
    <row r="109" spans="17:21" x14ac:dyDescent="0.3">
      <c r="Q109" t="s">
        <v>46</v>
      </c>
      <c r="R109">
        <v>167.3</v>
      </c>
      <c r="S109">
        <v>-0.45</v>
      </c>
      <c r="T109">
        <v>-0.27</v>
      </c>
      <c r="U109">
        <v>19.5</v>
      </c>
    </row>
    <row r="110" spans="17:21" x14ac:dyDescent="0.3">
      <c r="Q110" t="s">
        <v>107</v>
      </c>
      <c r="R110">
        <v>287.5</v>
      </c>
      <c r="S110">
        <v>-0.8</v>
      </c>
      <c r="T110">
        <v>-0.28000000000000003</v>
      </c>
      <c r="U110">
        <v>0.78</v>
      </c>
    </row>
    <row r="111" spans="17:21" x14ac:dyDescent="0.3">
      <c r="Q111" t="s">
        <v>27</v>
      </c>
      <c r="R111">
        <v>3110</v>
      </c>
      <c r="S111">
        <v>-10.35</v>
      </c>
      <c r="T111">
        <v>-0.33</v>
      </c>
      <c r="U111">
        <v>0.5</v>
      </c>
    </row>
    <row r="112" spans="17:21" x14ac:dyDescent="0.3">
      <c r="Q112" t="s">
        <v>133</v>
      </c>
      <c r="R112">
        <v>167.35</v>
      </c>
      <c r="S112">
        <v>-0.55000000000000004</v>
      </c>
      <c r="T112">
        <v>-0.33</v>
      </c>
      <c r="U112">
        <v>2.21</v>
      </c>
    </row>
    <row r="113" spans="17:21" x14ac:dyDescent="0.3">
      <c r="Q113" t="s">
        <v>6</v>
      </c>
      <c r="R113">
        <v>1159.0999999999999</v>
      </c>
      <c r="S113">
        <v>-4.0999999999999996</v>
      </c>
      <c r="T113">
        <v>-0.35</v>
      </c>
      <c r="U113">
        <v>0.92</v>
      </c>
    </row>
    <row r="114" spans="17:21" x14ac:dyDescent="0.3">
      <c r="Q114" t="s">
        <v>118</v>
      </c>
      <c r="R114">
        <v>503.3</v>
      </c>
      <c r="S114">
        <v>-1.8</v>
      </c>
      <c r="T114">
        <v>-0.36</v>
      </c>
      <c r="U114">
        <v>2.44</v>
      </c>
    </row>
    <row r="115" spans="17:21" x14ac:dyDescent="0.3">
      <c r="Q115" t="s">
        <v>173</v>
      </c>
      <c r="R115">
        <v>152.94999999999999</v>
      </c>
      <c r="S115">
        <v>-0.6</v>
      </c>
      <c r="T115">
        <v>-0.39</v>
      </c>
      <c r="U115">
        <v>2.2400000000000002</v>
      </c>
    </row>
    <row r="116" spans="17:21" x14ac:dyDescent="0.3">
      <c r="Q116" t="s">
        <v>0</v>
      </c>
      <c r="R116">
        <v>437.4</v>
      </c>
      <c r="S116">
        <v>-1.95</v>
      </c>
      <c r="T116">
        <v>-0.44</v>
      </c>
      <c r="U116">
        <v>55.64</v>
      </c>
    </row>
    <row r="117" spans="17:21" x14ac:dyDescent="0.3">
      <c r="Q117" t="s">
        <v>105</v>
      </c>
      <c r="R117">
        <v>750</v>
      </c>
      <c r="S117">
        <v>-3.4</v>
      </c>
      <c r="T117">
        <v>-0.45</v>
      </c>
      <c r="U117">
        <v>0.27</v>
      </c>
    </row>
    <row r="118" spans="17:21" x14ac:dyDescent="0.3">
      <c r="Q118" t="s">
        <v>45</v>
      </c>
      <c r="R118">
        <v>141.05000000000001</v>
      </c>
      <c r="S118">
        <v>-0.65</v>
      </c>
      <c r="T118">
        <v>-0.46</v>
      </c>
      <c r="U118">
        <v>14.55</v>
      </c>
    </row>
    <row r="119" spans="17:21" x14ac:dyDescent="0.3">
      <c r="Q119" t="s">
        <v>174</v>
      </c>
      <c r="R119">
        <v>1484</v>
      </c>
      <c r="S119">
        <v>-7.15</v>
      </c>
      <c r="T119">
        <v>-0.48</v>
      </c>
      <c r="U119">
        <v>0.54</v>
      </c>
    </row>
    <row r="120" spans="17:21" x14ac:dyDescent="0.3">
      <c r="Q120" t="s">
        <v>101</v>
      </c>
      <c r="R120">
        <v>110.85</v>
      </c>
      <c r="S120">
        <v>-0.6</v>
      </c>
      <c r="T120">
        <v>-0.54</v>
      </c>
      <c r="U120">
        <v>6.94</v>
      </c>
    </row>
    <row r="121" spans="17:21" x14ac:dyDescent="0.3">
      <c r="Q121" t="s">
        <v>52</v>
      </c>
      <c r="R121">
        <v>98.45</v>
      </c>
      <c r="S121">
        <v>-0.55000000000000004</v>
      </c>
      <c r="T121">
        <v>-0.56000000000000005</v>
      </c>
      <c r="U121">
        <v>34.33</v>
      </c>
    </row>
    <row r="122" spans="17:21" x14ac:dyDescent="0.3">
      <c r="Q122" t="s">
        <v>3</v>
      </c>
      <c r="R122">
        <v>2026</v>
      </c>
      <c r="S122">
        <v>-11.75</v>
      </c>
      <c r="T122">
        <v>-0.57999999999999996</v>
      </c>
      <c r="U122">
        <v>0.99</v>
      </c>
    </row>
    <row r="123" spans="17:21" x14ac:dyDescent="0.3">
      <c r="Q123" t="s">
        <v>9</v>
      </c>
      <c r="R123">
        <v>248.95</v>
      </c>
      <c r="S123">
        <v>-1.45</v>
      </c>
      <c r="T123">
        <v>-0.57999999999999996</v>
      </c>
      <c r="U123">
        <v>1.49</v>
      </c>
    </row>
    <row r="124" spans="17:21" x14ac:dyDescent="0.3">
      <c r="Q124" t="s">
        <v>93</v>
      </c>
      <c r="R124">
        <v>355</v>
      </c>
      <c r="S124">
        <v>-2.25</v>
      </c>
      <c r="T124">
        <v>-0.63</v>
      </c>
      <c r="U124">
        <v>1.26</v>
      </c>
    </row>
    <row r="125" spans="17:21" x14ac:dyDescent="0.3">
      <c r="Q125" t="s">
        <v>102</v>
      </c>
      <c r="R125">
        <v>55.4</v>
      </c>
      <c r="S125">
        <v>-0.35</v>
      </c>
      <c r="T125">
        <v>-0.63</v>
      </c>
      <c r="U125">
        <v>4.76</v>
      </c>
    </row>
    <row r="126" spans="17:21" x14ac:dyDescent="0.3">
      <c r="Q126" t="s">
        <v>141</v>
      </c>
      <c r="R126">
        <v>117.65</v>
      </c>
      <c r="S126">
        <v>-0.8</v>
      </c>
      <c r="T126">
        <v>-0.68</v>
      </c>
      <c r="U126">
        <v>5.69</v>
      </c>
    </row>
    <row r="127" spans="17:21" x14ac:dyDescent="0.3">
      <c r="Q127" t="s">
        <v>51</v>
      </c>
      <c r="R127">
        <v>63.7</v>
      </c>
      <c r="S127">
        <v>-0.45</v>
      </c>
      <c r="T127">
        <v>-0.7</v>
      </c>
      <c r="U127">
        <v>21.27</v>
      </c>
    </row>
    <row r="128" spans="17:21" x14ac:dyDescent="0.3">
      <c r="Q128" t="s">
        <v>29</v>
      </c>
      <c r="R128">
        <v>2196</v>
      </c>
      <c r="S128">
        <v>-16.100000000000001</v>
      </c>
      <c r="T128">
        <v>-0.73</v>
      </c>
      <c r="U128">
        <v>1.77</v>
      </c>
    </row>
    <row r="129" spans="17:21" x14ac:dyDescent="0.3">
      <c r="Q129" t="s">
        <v>122</v>
      </c>
      <c r="R129">
        <v>707.7</v>
      </c>
      <c r="S129">
        <v>-5.55</v>
      </c>
      <c r="T129">
        <v>-0.78</v>
      </c>
      <c r="U129">
        <v>0.97</v>
      </c>
    </row>
    <row r="130" spans="17:21" x14ac:dyDescent="0.3">
      <c r="Q130" t="s">
        <v>43</v>
      </c>
      <c r="R130">
        <v>327.8</v>
      </c>
      <c r="S130">
        <v>-2.6</v>
      </c>
      <c r="T130">
        <v>-0.79</v>
      </c>
      <c r="U130">
        <v>29.97</v>
      </c>
    </row>
    <row r="131" spans="17:21" x14ac:dyDescent="0.3">
      <c r="Q131" t="s">
        <v>47</v>
      </c>
      <c r="R131">
        <v>124.1</v>
      </c>
      <c r="S131">
        <v>-1</v>
      </c>
      <c r="T131">
        <v>-0.8</v>
      </c>
      <c r="U131">
        <v>9.5399999999999991</v>
      </c>
    </row>
    <row r="132" spans="17:21" x14ac:dyDescent="0.3">
      <c r="Q132" t="s">
        <v>40</v>
      </c>
      <c r="R132">
        <v>190.8</v>
      </c>
      <c r="S132">
        <v>-1.55</v>
      </c>
      <c r="T132">
        <v>-0.81</v>
      </c>
      <c r="U132">
        <v>4.4400000000000004</v>
      </c>
    </row>
    <row r="133" spans="17:21" x14ac:dyDescent="0.3">
      <c r="Q133" t="s">
        <v>176</v>
      </c>
      <c r="R133">
        <v>188.5</v>
      </c>
      <c r="S133">
        <v>-1.55</v>
      </c>
      <c r="T133">
        <v>-0.82</v>
      </c>
      <c r="U133">
        <v>1.24</v>
      </c>
    </row>
    <row r="134" spans="17:21" x14ac:dyDescent="0.3">
      <c r="Q134" t="s">
        <v>32</v>
      </c>
      <c r="R134">
        <v>9074.5499999999993</v>
      </c>
      <c r="S134">
        <v>-78.25</v>
      </c>
      <c r="T134">
        <v>-0.85</v>
      </c>
      <c r="U134">
        <v>0.24</v>
      </c>
    </row>
    <row r="135" spans="17:21" x14ac:dyDescent="0.3">
      <c r="Q135" t="s">
        <v>150</v>
      </c>
      <c r="R135">
        <v>73.45</v>
      </c>
      <c r="S135">
        <v>-0.65</v>
      </c>
      <c r="T135">
        <v>-0.88</v>
      </c>
      <c r="U135">
        <v>16.36</v>
      </c>
    </row>
    <row r="136" spans="17:21" x14ac:dyDescent="0.3">
      <c r="Q136" t="s">
        <v>42</v>
      </c>
      <c r="R136">
        <v>398.2</v>
      </c>
      <c r="S136">
        <v>-3.55</v>
      </c>
      <c r="T136">
        <v>-0.88</v>
      </c>
      <c r="U136">
        <v>12.26</v>
      </c>
    </row>
    <row r="137" spans="17:21" x14ac:dyDescent="0.3">
      <c r="Q137" t="s">
        <v>172</v>
      </c>
      <c r="R137">
        <v>76.75</v>
      </c>
      <c r="S137">
        <v>-0.7</v>
      </c>
      <c r="T137">
        <v>-0.9</v>
      </c>
      <c r="U137">
        <v>4.6900000000000004</v>
      </c>
    </row>
    <row r="138" spans="17:21" x14ac:dyDescent="0.3">
      <c r="Q138" t="s">
        <v>103</v>
      </c>
      <c r="R138">
        <v>62963.8</v>
      </c>
      <c r="S138">
        <v>-575.54999999999995</v>
      </c>
      <c r="T138">
        <v>-0.91</v>
      </c>
      <c r="U138">
        <v>0</v>
      </c>
    </row>
    <row r="139" spans="17:21" x14ac:dyDescent="0.3">
      <c r="Q139" t="s">
        <v>97</v>
      </c>
      <c r="R139">
        <v>1035.0999999999999</v>
      </c>
      <c r="S139">
        <v>-9.6999999999999993</v>
      </c>
      <c r="T139">
        <v>-0.93</v>
      </c>
      <c r="U139">
        <v>0.49</v>
      </c>
    </row>
    <row r="140" spans="17:21" x14ac:dyDescent="0.3">
      <c r="Q140" t="s">
        <v>146</v>
      </c>
      <c r="R140">
        <v>98.9</v>
      </c>
      <c r="S140">
        <v>-0.95</v>
      </c>
      <c r="T140">
        <v>-0.95</v>
      </c>
      <c r="U140">
        <v>6.05</v>
      </c>
    </row>
    <row r="141" spans="17:21" x14ac:dyDescent="0.3">
      <c r="Q141" t="s">
        <v>167</v>
      </c>
      <c r="R141">
        <v>1512.9</v>
      </c>
      <c r="S141">
        <v>-16.100000000000001</v>
      </c>
      <c r="T141">
        <v>-1.05</v>
      </c>
      <c r="U141">
        <v>0.28000000000000003</v>
      </c>
    </row>
    <row r="142" spans="17:21" x14ac:dyDescent="0.3">
      <c r="Q142" t="s">
        <v>140</v>
      </c>
      <c r="R142">
        <v>417.55</v>
      </c>
      <c r="S142">
        <v>-4.6500000000000004</v>
      </c>
      <c r="T142">
        <v>-1.1000000000000001</v>
      </c>
      <c r="U142">
        <v>1.99</v>
      </c>
    </row>
    <row r="143" spans="17:21" x14ac:dyDescent="0.3">
      <c r="Q143" t="s">
        <v>87</v>
      </c>
      <c r="R143">
        <v>1739</v>
      </c>
      <c r="S143">
        <v>-20.05</v>
      </c>
      <c r="T143">
        <v>-1.1399999999999999</v>
      </c>
      <c r="U143">
        <v>0.33</v>
      </c>
    </row>
    <row r="144" spans="17:21" x14ac:dyDescent="0.3">
      <c r="Q144" t="s">
        <v>30</v>
      </c>
      <c r="R144">
        <v>21485</v>
      </c>
      <c r="S144">
        <v>-262.35000000000002</v>
      </c>
      <c r="T144">
        <v>-1.21</v>
      </c>
      <c r="U144">
        <v>7.0000000000000007E-2</v>
      </c>
    </row>
    <row r="145" spans="17:21" x14ac:dyDescent="0.3">
      <c r="Q145" t="s">
        <v>155</v>
      </c>
      <c r="R145">
        <v>212.05</v>
      </c>
      <c r="S145">
        <v>-2.9</v>
      </c>
      <c r="T145">
        <v>-1.35</v>
      </c>
      <c r="U145">
        <v>9.9600000000000009</v>
      </c>
    </row>
    <row r="146" spans="17:21" x14ac:dyDescent="0.3">
      <c r="Q146" t="s">
        <v>34</v>
      </c>
      <c r="R146">
        <v>1601.15</v>
      </c>
      <c r="S146">
        <v>-22.65</v>
      </c>
      <c r="T146">
        <v>-1.39</v>
      </c>
      <c r="U146">
        <v>1.56</v>
      </c>
    </row>
    <row r="147" spans="17:21" x14ac:dyDescent="0.3">
      <c r="Q147" t="s">
        <v>158</v>
      </c>
      <c r="R147">
        <v>58.1</v>
      </c>
      <c r="S147">
        <v>-0.85</v>
      </c>
      <c r="T147">
        <v>-1.44</v>
      </c>
      <c r="U147">
        <v>19.18</v>
      </c>
    </row>
    <row r="148" spans="17:21" x14ac:dyDescent="0.3">
      <c r="Q148" t="s">
        <v>124</v>
      </c>
      <c r="R148">
        <v>132.19999999999999</v>
      </c>
      <c r="S148">
        <v>-1.95</v>
      </c>
      <c r="T148">
        <v>-1.45</v>
      </c>
      <c r="U148">
        <v>5.84</v>
      </c>
    </row>
    <row r="149" spans="17:21" x14ac:dyDescent="0.3">
      <c r="Q149" t="s">
        <v>17</v>
      </c>
      <c r="R149">
        <v>131</v>
      </c>
      <c r="S149">
        <v>-2</v>
      </c>
      <c r="T149">
        <v>-1.5</v>
      </c>
      <c r="U149">
        <v>18.010000000000002</v>
      </c>
    </row>
    <row r="150" spans="17:21" x14ac:dyDescent="0.3">
      <c r="Q150" t="s">
        <v>151</v>
      </c>
      <c r="R150">
        <v>696.7</v>
      </c>
      <c r="S150">
        <v>-11.5</v>
      </c>
      <c r="T150">
        <v>-1.62</v>
      </c>
      <c r="U150">
        <v>1.21</v>
      </c>
    </row>
    <row r="151" spans="17:21" x14ac:dyDescent="0.3">
      <c r="Q151" t="s">
        <v>130</v>
      </c>
      <c r="R151">
        <v>166.1</v>
      </c>
      <c r="S151">
        <v>-2.8</v>
      </c>
      <c r="T151">
        <v>-1.66</v>
      </c>
      <c r="U151">
        <v>2.95</v>
      </c>
    </row>
    <row r="152" spans="17:21" x14ac:dyDescent="0.3">
      <c r="Q152" t="s">
        <v>98</v>
      </c>
      <c r="R152">
        <v>158.5</v>
      </c>
      <c r="S152">
        <v>-2.75</v>
      </c>
      <c r="T152">
        <v>-1.71</v>
      </c>
      <c r="U152">
        <v>2.9</v>
      </c>
    </row>
    <row r="153" spans="17:21" x14ac:dyDescent="0.3">
      <c r="Q153" t="s">
        <v>157</v>
      </c>
      <c r="R153">
        <v>319</v>
      </c>
      <c r="S153">
        <v>-6.4</v>
      </c>
      <c r="T153">
        <v>-1.97</v>
      </c>
      <c r="U153">
        <v>1.57</v>
      </c>
    </row>
    <row r="154" spans="17:21" x14ac:dyDescent="0.3">
      <c r="Q154" t="s">
        <v>127</v>
      </c>
      <c r="R154">
        <v>1543.2</v>
      </c>
      <c r="S154">
        <v>-35.799999999999997</v>
      </c>
      <c r="T154">
        <v>-2.27</v>
      </c>
      <c r="U154">
        <v>2.27</v>
      </c>
    </row>
    <row r="155" spans="17:21" x14ac:dyDescent="0.3">
      <c r="Q155" t="s">
        <v>164</v>
      </c>
      <c r="R155">
        <v>207.5</v>
      </c>
      <c r="S155">
        <v>-5.2</v>
      </c>
      <c r="T155">
        <v>-2.44</v>
      </c>
      <c r="U155">
        <v>22.85</v>
      </c>
    </row>
    <row r="156" spans="17:21" x14ac:dyDescent="0.3">
      <c r="Q156" t="s">
        <v>7</v>
      </c>
      <c r="R156">
        <v>242.6</v>
      </c>
      <c r="S156">
        <v>-7.95</v>
      </c>
      <c r="T156">
        <v>-3.17</v>
      </c>
      <c r="U156">
        <v>24.04</v>
      </c>
    </row>
  </sheetData>
  <conditionalFormatting sqref="D9:D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0">
    <cfRule type="top10" dxfId="9" priority="5" rank="3"/>
  </conditionalFormatting>
  <conditionalFormatting sqref="N9:N5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O58">
    <cfRule type="top10" dxfId="8" priority="3" rank="10"/>
  </conditionalFormatting>
  <conditionalFormatting sqref="T9:T15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9:U156">
    <cfRule type="top10" dxfId="7" priority="20" rank="10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9213-1AF2-440D-8D61-C3F182125E15}">
  <dimension ref="A3:L16"/>
  <sheetViews>
    <sheetView workbookViewId="0">
      <selection activeCell="C11" sqref="C11"/>
    </sheetView>
  </sheetViews>
  <sheetFormatPr defaultRowHeight="14.4" x14ac:dyDescent="0.3"/>
  <cols>
    <col min="1" max="1" width="17.6640625" customWidth="1"/>
    <col min="2" max="2" width="12.6640625" customWidth="1"/>
    <col min="3" max="3" width="10.6640625" customWidth="1"/>
    <col min="4" max="4" width="10.33203125" customWidth="1"/>
    <col min="5" max="5" width="12.33203125" customWidth="1"/>
    <col min="6" max="6" width="16.44140625" customWidth="1"/>
    <col min="7" max="7" width="8.109375" hidden="1" customWidth="1"/>
    <col min="8" max="8" width="8" hidden="1" customWidth="1"/>
    <col min="9" max="9" width="9" hidden="1" customWidth="1"/>
    <col min="10" max="10" width="16" hidden="1" customWidth="1"/>
    <col min="11" max="11" width="8.6640625" customWidth="1"/>
    <col min="12" max="12" width="22.88671875" style="23" customWidth="1"/>
  </cols>
  <sheetData>
    <row r="3" spans="1:12" x14ac:dyDescent="0.3">
      <c r="A3" t="s">
        <v>72</v>
      </c>
      <c r="B3" t="s">
        <v>56</v>
      </c>
      <c r="C3" t="s">
        <v>73</v>
      </c>
      <c r="D3" t="s">
        <v>74</v>
      </c>
      <c r="E3" t="s">
        <v>75</v>
      </c>
      <c r="F3" s="23" t="s">
        <v>187</v>
      </c>
      <c r="G3" t="s">
        <v>188</v>
      </c>
      <c r="H3" t="s">
        <v>189</v>
      </c>
      <c r="I3" t="s">
        <v>190</v>
      </c>
      <c r="J3" t="s">
        <v>191</v>
      </c>
      <c r="L3"/>
    </row>
    <row r="4" spans="1:12" x14ac:dyDescent="0.3">
      <c r="A4" t="s">
        <v>69</v>
      </c>
      <c r="B4">
        <v>31353.85</v>
      </c>
      <c r="C4">
        <v>117.6</v>
      </c>
      <c r="D4">
        <v>0.38</v>
      </c>
      <c r="E4">
        <v>0</v>
      </c>
      <c r="F4" s="23">
        <v>-3.743051285839849E-3</v>
      </c>
      <c r="G4">
        <v>31292.35</v>
      </c>
      <c r="H4">
        <v>31471.65</v>
      </c>
      <c r="I4">
        <v>31205.55</v>
      </c>
      <c r="J4">
        <v>0</v>
      </c>
      <c r="L4"/>
    </row>
    <row r="5" spans="1:12" x14ac:dyDescent="0.3">
      <c r="A5" t="s">
        <v>54</v>
      </c>
      <c r="B5">
        <v>344.85</v>
      </c>
      <c r="C5">
        <v>22.1</v>
      </c>
      <c r="D5">
        <v>6.85</v>
      </c>
      <c r="E5">
        <v>21.52</v>
      </c>
      <c r="F5" s="23">
        <v>-1.0047366154729453E-2</v>
      </c>
      <c r="G5">
        <v>324.75</v>
      </c>
      <c r="H5">
        <v>348.35</v>
      </c>
      <c r="I5">
        <v>324</v>
      </c>
      <c r="J5">
        <v>322.75</v>
      </c>
      <c r="L5"/>
    </row>
    <row r="6" spans="1:12" x14ac:dyDescent="0.3">
      <c r="A6" t="s">
        <v>49</v>
      </c>
      <c r="B6">
        <v>1461.2</v>
      </c>
      <c r="C6">
        <v>68.45</v>
      </c>
      <c r="D6">
        <v>4.91</v>
      </c>
      <c r="E6">
        <v>7.33</v>
      </c>
      <c r="F6" s="23">
        <v>-1.1868131868131848E-2</v>
      </c>
      <c r="G6">
        <v>1402</v>
      </c>
      <c r="H6">
        <v>1478.75</v>
      </c>
      <c r="I6">
        <v>1402</v>
      </c>
      <c r="J6">
        <v>1392.75</v>
      </c>
      <c r="L6"/>
    </row>
    <row r="7" spans="1:12" x14ac:dyDescent="0.3">
      <c r="A7" t="s">
        <v>48</v>
      </c>
      <c r="B7">
        <v>65.900000000000006</v>
      </c>
      <c r="C7">
        <v>1.75</v>
      </c>
      <c r="D7">
        <v>2.73</v>
      </c>
      <c r="E7">
        <v>229.22</v>
      </c>
      <c r="F7" s="23">
        <v>-8.2768999247554431E-3</v>
      </c>
      <c r="G7">
        <v>62.1</v>
      </c>
      <c r="H7">
        <v>66.45</v>
      </c>
      <c r="I7">
        <v>62</v>
      </c>
      <c r="J7">
        <v>64.150000000000006</v>
      </c>
      <c r="L7"/>
    </row>
    <row r="8" spans="1:12" x14ac:dyDescent="0.3">
      <c r="A8" t="s">
        <v>50</v>
      </c>
      <c r="B8">
        <v>88.7</v>
      </c>
      <c r="C8">
        <v>0.85</v>
      </c>
      <c r="D8">
        <v>0.97</v>
      </c>
      <c r="E8">
        <v>17.13</v>
      </c>
      <c r="F8" s="23">
        <v>-1.0044642857142794E-2</v>
      </c>
      <c r="G8">
        <v>88.3</v>
      </c>
      <c r="H8">
        <v>89.6</v>
      </c>
      <c r="I8">
        <v>87.25</v>
      </c>
      <c r="J8">
        <v>87.85</v>
      </c>
      <c r="L8"/>
    </row>
    <row r="9" spans="1:12" x14ac:dyDescent="0.3">
      <c r="A9" t="s">
        <v>53</v>
      </c>
      <c r="B9">
        <v>43.15</v>
      </c>
      <c r="C9">
        <v>0.35</v>
      </c>
      <c r="D9">
        <v>0.82</v>
      </c>
      <c r="E9">
        <v>19.739999999999998</v>
      </c>
      <c r="F9" s="23">
        <v>-1.2585812356979531E-2</v>
      </c>
      <c r="G9">
        <v>42.75</v>
      </c>
      <c r="H9">
        <v>43.7</v>
      </c>
      <c r="I9">
        <v>42.75</v>
      </c>
      <c r="J9">
        <v>42.8</v>
      </c>
      <c r="L9"/>
    </row>
    <row r="10" spans="1:12" x14ac:dyDescent="0.3">
      <c r="A10" t="s">
        <v>44</v>
      </c>
      <c r="B10">
        <v>494.85</v>
      </c>
      <c r="C10">
        <v>1.35</v>
      </c>
      <c r="D10">
        <v>0.27</v>
      </c>
      <c r="E10">
        <v>22.61</v>
      </c>
      <c r="F10" s="23">
        <v>-6.3253012048192225E-3</v>
      </c>
      <c r="G10">
        <v>495.2</v>
      </c>
      <c r="H10">
        <v>498</v>
      </c>
      <c r="I10">
        <v>492.5</v>
      </c>
      <c r="J10">
        <v>493.5</v>
      </c>
      <c r="L10"/>
    </row>
    <row r="11" spans="1:12" x14ac:dyDescent="0.3">
      <c r="A11" t="s">
        <v>41</v>
      </c>
      <c r="B11">
        <v>1275</v>
      </c>
      <c r="C11">
        <v>3.1</v>
      </c>
      <c r="D11">
        <v>0.24</v>
      </c>
      <c r="E11">
        <v>5.53</v>
      </c>
      <c r="F11" s="23">
        <v>-6.1966561440430779E-3</v>
      </c>
      <c r="G11">
        <v>1273</v>
      </c>
      <c r="H11">
        <v>1282.95</v>
      </c>
      <c r="I11">
        <v>1267</v>
      </c>
      <c r="J11">
        <v>1271.9000000000001</v>
      </c>
      <c r="L11"/>
    </row>
    <row r="12" spans="1:12" x14ac:dyDescent="0.3">
      <c r="A12" t="s">
        <v>37</v>
      </c>
      <c r="B12">
        <v>748.4</v>
      </c>
      <c r="C12">
        <v>0.6</v>
      </c>
      <c r="D12">
        <v>0.08</v>
      </c>
      <c r="E12">
        <v>8.8000000000000007</v>
      </c>
      <c r="F12" s="23">
        <v>-7.2295549512503277E-3</v>
      </c>
      <c r="G12">
        <v>748</v>
      </c>
      <c r="H12">
        <v>753.85</v>
      </c>
      <c r="I12">
        <v>741.25</v>
      </c>
      <c r="J12">
        <v>747.8</v>
      </c>
      <c r="L12"/>
    </row>
    <row r="13" spans="1:12" x14ac:dyDescent="0.3">
      <c r="A13" t="s">
        <v>52</v>
      </c>
      <c r="B13">
        <v>98.45</v>
      </c>
      <c r="C13">
        <v>-0.55000000000000004</v>
      </c>
      <c r="D13">
        <v>-0.56000000000000005</v>
      </c>
      <c r="E13">
        <v>34.33</v>
      </c>
      <c r="F13" s="23">
        <v>4.0795512493625452E-3</v>
      </c>
      <c r="G13">
        <v>100</v>
      </c>
      <c r="H13">
        <v>101.35</v>
      </c>
      <c r="I13">
        <v>98.05</v>
      </c>
      <c r="J13">
        <v>99</v>
      </c>
      <c r="L13"/>
    </row>
    <row r="14" spans="1:12" x14ac:dyDescent="0.3">
      <c r="A14" t="s">
        <v>51</v>
      </c>
      <c r="B14">
        <v>63.7</v>
      </c>
      <c r="C14">
        <v>-0.45</v>
      </c>
      <c r="D14">
        <v>-0.7</v>
      </c>
      <c r="E14">
        <v>21.27</v>
      </c>
      <c r="F14" s="23">
        <v>4.7318611987381409E-3</v>
      </c>
      <c r="G14">
        <v>64.5</v>
      </c>
      <c r="H14">
        <v>65.25</v>
      </c>
      <c r="I14">
        <v>63.4</v>
      </c>
      <c r="J14">
        <v>64.150000000000006</v>
      </c>
      <c r="L14"/>
    </row>
    <row r="15" spans="1:12" x14ac:dyDescent="0.3">
      <c r="A15" t="s">
        <v>43</v>
      </c>
      <c r="B15">
        <v>327.8</v>
      </c>
      <c r="C15">
        <v>-2.6</v>
      </c>
      <c r="D15">
        <v>-0.79</v>
      </c>
      <c r="E15">
        <v>29.97</v>
      </c>
      <c r="F15" s="23">
        <v>8.3051368809596848E-3</v>
      </c>
      <c r="G15">
        <v>332</v>
      </c>
      <c r="H15">
        <v>332.5</v>
      </c>
      <c r="I15">
        <v>325.10000000000002</v>
      </c>
      <c r="J15">
        <v>330.4</v>
      </c>
      <c r="L15"/>
    </row>
    <row r="16" spans="1:12" x14ac:dyDescent="0.3">
      <c r="A16" t="s">
        <v>34</v>
      </c>
      <c r="B16">
        <v>1601.15</v>
      </c>
      <c r="C16">
        <v>-22.65</v>
      </c>
      <c r="D16">
        <v>-1.39</v>
      </c>
      <c r="E16">
        <v>1.56</v>
      </c>
      <c r="F16" s="23">
        <v>3.1011151484776622E-3</v>
      </c>
      <c r="G16">
        <v>1623</v>
      </c>
      <c r="H16">
        <v>1623.8</v>
      </c>
      <c r="I16">
        <v>1596.2</v>
      </c>
      <c r="J16">
        <v>1623.8</v>
      </c>
      <c r="L16"/>
    </row>
  </sheetData>
  <conditionalFormatting sqref="F4:F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{2609ED59-8778-4146-9D8F-B38856B6F0F1}</x14:id>
        </ext>
      </extLst>
    </cfRule>
  </conditionalFormatting>
  <conditionalFormatting sqref="E4:E16">
    <cfRule type="top10" dxfId="6" priority="2" rank="5"/>
  </conditionalFormatting>
  <conditionalFormatting sqref="D4:D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09ED59-8778-4146-9D8F-B38856B6F0F1}">
            <x14:dataBar minLength="0" maxLength="100" gradient="0" axisPosition="middle">
              <x14:cfvo type="autoMin"/>
              <x14:cfvo type="autoMax"/>
              <x14:negativeFillColor rgb="FFFF0000"/>
              <x14:axisColor theme="0"/>
            </x14:dataBar>
          </x14:cfRule>
          <xm:sqref>F4:F16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B0C24-8723-41E5-A8AB-17E2749E7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Premrkt</vt:lpstr>
      <vt:lpstr>Screener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Prabu, Sathiya</dc:creator>
  <cp:lastModifiedBy>Ronav</cp:lastModifiedBy>
  <dcterms:created xsi:type="dcterms:W3CDTF">2019-10-10T18:26:16Z</dcterms:created>
  <dcterms:modified xsi:type="dcterms:W3CDTF">2019-11-21T03:40:16Z</dcterms:modified>
</cp:coreProperties>
</file>