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pcwy\Dropbox (The University of Manchester)\Physics PhD\Lab Work\Laser Flash Analysis\Dec 2021\"/>
    </mc:Choice>
  </mc:AlternateContent>
  <xr:revisionPtr revIDLastSave="0" documentId="13_ncr:1_{CB89EFC0-EA9F-4193-AFA9-67CCD72B429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6" i="1" l="1"/>
  <c r="F27" i="1"/>
  <c r="F28" i="1"/>
  <c r="F29" i="1"/>
  <c r="F30" i="1"/>
  <c r="F31" i="1"/>
  <c r="F32" i="1"/>
  <c r="F25" i="1"/>
  <c r="I25" i="1" s="1"/>
  <c r="I26" i="1"/>
  <c r="I27" i="1"/>
  <c r="I28" i="1"/>
  <c r="I29" i="1"/>
  <c r="I30" i="1"/>
  <c r="I31" i="1"/>
  <c r="I32" i="1"/>
  <c r="E26" i="1"/>
  <c r="E27" i="1"/>
  <c r="E28" i="1"/>
  <c r="E29" i="1"/>
  <c r="E30" i="1"/>
  <c r="E31" i="1"/>
  <c r="E32" i="1"/>
  <c r="E25" i="1"/>
  <c r="C26" i="1"/>
  <c r="C27" i="1"/>
  <c r="C28" i="1"/>
  <c r="C29" i="1"/>
  <c r="C30" i="1"/>
  <c r="C31" i="1"/>
  <c r="C32" i="1"/>
  <c r="C25" i="1"/>
  <c r="D26" i="1"/>
  <c r="D27" i="1"/>
  <c r="D28" i="1"/>
  <c r="D29" i="1"/>
  <c r="D30" i="1"/>
  <c r="D31" i="1"/>
  <c r="D32" i="1"/>
  <c r="D25" i="1"/>
  <c r="B26" i="1"/>
  <c r="B27" i="1"/>
  <c r="B28" i="1"/>
  <c r="B29" i="1"/>
  <c r="B30" i="1"/>
  <c r="B31" i="1"/>
  <c r="B32" i="1"/>
  <c r="B25" i="1"/>
  <c r="W13" i="1"/>
  <c r="W28" i="1" s="1"/>
  <c r="V13" i="1"/>
  <c r="V28" i="1" s="1"/>
  <c r="S20" i="1"/>
  <c r="R20" i="1"/>
  <c r="R15" i="1"/>
  <c r="R13" i="1"/>
  <c r="S13" i="1"/>
  <c r="R14" i="1"/>
  <c r="S14" i="1"/>
  <c r="S15" i="1"/>
  <c r="R16" i="1"/>
  <c r="S16" i="1"/>
  <c r="R4" i="1"/>
  <c r="R12" i="1"/>
  <c r="S12" i="1" s="1"/>
  <c r="R11" i="1"/>
  <c r="S11" i="1" s="1"/>
  <c r="S10" i="1"/>
  <c r="R10" i="1"/>
  <c r="R9" i="1"/>
  <c r="S9" i="1" s="1"/>
  <c r="S8" i="1"/>
  <c r="R8" i="1"/>
  <c r="R7" i="1"/>
  <c r="S7" i="1" s="1"/>
  <c r="S6" i="1"/>
  <c r="R6" i="1"/>
  <c r="R5" i="1"/>
  <c r="S5" i="1" s="1"/>
  <c r="S4" i="1"/>
  <c r="K14" i="1"/>
  <c r="J14" i="1"/>
  <c r="G14" i="1"/>
  <c r="H14" i="1"/>
  <c r="H4" i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4" i="1"/>
</calcChain>
</file>

<file path=xl/sharedStrings.xml><?xml version="1.0" encoding="utf-8"?>
<sst xmlns="http://schemas.openxmlformats.org/spreadsheetml/2006/main" count="35" uniqueCount="14">
  <si>
    <t>temp/C</t>
  </si>
  <si>
    <t>Thermal diff/m2s-1</t>
  </si>
  <si>
    <t>err</t>
  </si>
  <si>
    <t>TGS</t>
  </si>
  <si>
    <t>LFA</t>
  </si>
  <si>
    <t>Difference</t>
  </si>
  <si>
    <t>percent</t>
  </si>
  <si>
    <t>PARENT MATERIAL</t>
  </si>
  <si>
    <t>WELD MATERIAL</t>
  </si>
  <si>
    <t>averaging</t>
  </si>
  <si>
    <t>Parent-weld for TGS and LFA</t>
  </si>
  <si>
    <t>Difference in difference</t>
  </si>
  <si>
    <t>difference_in_difference_TD[mm2s-1]</t>
  </si>
  <si>
    <t>temp[C]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</si>
</sst>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11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Difference in difference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Sheet1!$I$25:$I$32</c:f>
                <c:numCache>
                  <c:formatCode>General</c:formatCode>
                  <c:ptCount val="8"/>
                  <c:pt idx="0">
                    <c:v>0.25658478190578626</c:v>
                  </c:pt>
                  <c:pt idx="1">
                    <c:v>0.17067483826531088</c:v>
                  </c:pt>
                  <c:pt idx="2">
                    <c:v>0.23142764505097463</c:v>
                  </c:pt>
                  <c:pt idx="3">
                    <c:v>0.20584979406113074</c:v>
                  </c:pt>
                  <c:pt idx="4">
                    <c:v>0.47290126424666057</c:v>
                  </c:pt>
                  <c:pt idx="5">
                    <c:v>0.10621243940725585</c:v>
                  </c:pt>
                  <c:pt idx="6">
                    <c:v>0.20441967140850281</c:v>
                  </c:pt>
                  <c:pt idx="7">
                    <c:v>0.26502371575970385</c:v>
                  </c:pt>
                </c:numCache>
              </c:numRef>
            </c:plus>
            <c:minus>
              <c:numRef>
                <c:f>Sheet1!$I$25:$I$32</c:f>
                <c:numCache>
                  <c:formatCode>General</c:formatCode>
                  <c:ptCount val="8"/>
                  <c:pt idx="0">
                    <c:v>0.25658478190578626</c:v>
                  </c:pt>
                  <c:pt idx="1">
                    <c:v>0.17067483826531088</c:v>
                  </c:pt>
                  <c:pt idx="2">
                    <c:v>0.23142764505097463</c:v>
                  </c:pt>
                  <c:pt idx="3">
                    <c:v>0.20584979406113074</c:v>
                  </c:pt>
                  <c:pt idx="4">
                    <c:v>0.47290126424666057</c:v>
                  </c:pt>
                  <c:pt idx="5">
                    <c:v>0.10621243940725585</c:v>
                  </c:pt>
                  <c:pt idx="6">
                    <c:v>0.20441967140850281</c:v>
                  </c:pt>
                  <c:pt idx="7">
                    <c:v>0.26502371575970385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Sheet1!$A$25:$A$32</c:f>
              <c:numCache>
                <c:formatCode>General</c:formatCode>
                <c:ptCount val="8"/>
                <c:pt idx="0">
                  <c:v>50.9</c:v>
                </c:pt>
                <c:pt idx="1">
                  <c:v>100.6</c:v>
                </c:pt>
                <c:pt idx="2">
                  <c:v>150.30000000000001</c:v>
                </c:pt>
                <c:pt idx="3">
                  <c:v>200.4</c:v>
                </c:pt>
                <c:pt idx="4">
                  <c:v>250.1</c:v>
                </c:pt>
                <c:pt idx="5">
                  <c:v>300.39999999999998</c:v>
                </c:pt>
                <c:pt idx="6">
                  <c:v>350.5</c:v>
                </c:pt>
                <c:pt idx="7">
                  <c:v>401.4</c:v>
                </c:pt>
              </c:numCache>
            </c:numRef>
          </c:xVal>
          <c:yVal>
            <c:numRef>
              <c:f>Sheet1!$F$25:$F$32</c:f>
              <c:numCache>
                <c:formatCode>0.00E+00</c:formatCode>
                <c:ptCount val="8"/>
                <c:pt idx="0">
                  <c:v>5.2689999999999237E-2</c:v>
                </c:pt>
                <c:pt idx="1">
                  <c:v>3.1210000000000515E-2</c:v>
                </c:pt>
                <c:pt idx="2">
                  <c:v>0.22691999999999979</c:v>
                </c:pt>
                <c:pt idx="3">
                  <c:v>0.17121999999999982</c:v>
                </c:pt>
                <c:pt idx="4">
                  <c:v>0.30545999999999984</c:v>
                </c:pt>
                <c:pt idx="5">
                  <c:v>6.8099999999995386E-3</c:v>
                </c:pt>
                <c:pt idx="6">
                  <c:v>0.15524000000000082</c:v>
                </c:pt>
                <c:pt idx="7">
                  <c:v>0.2516000000000006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59-4714-A6BE-EB1BF2DEB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348992"/>
        <c:axId val="506349648"/>
      </c:scatterChart>
      <c:valAx>
        <c:axId val="50634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349648"/>
        <c:crosses val="autoZero"/>
        <c:crossBetween val="midCat"/>
      </c:valAx>
      <c:valAx>
        <c:axId val="50634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348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</xdr:colOff>
      <xdr:row>33</xdr:row>
      <xdr:rowOff>107632</xdr:rowOff>
    </xdr:from>
    <xdr:to>
      <xdr:col>8</xdr:col>
      <xdr:colOff>167640</xdr:colOff>
      <xdr:row>48</xdr:row>
      <xdr:rowOff>134302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3135A1-1DB5-1B07-9488-E4BF4006DE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"/>
  <sheetViews>
    <sheetView tabSelected="1" topLeftCell="A16" workbookViewId="0">
      <selection activeCell="P37" sqref="P37"/>
    </sheetView>
  </sheetViews>
  <sheetFormatPr defaultRowHeight="14.4" x14ac:dyDescent="0.3"/>
  <cols>
    <col min="3" max="3" width="12" bestFit="1" customWidth="1"/>
  </cols>
  <sheetData>
    <row r="1" spans="2:23" x14ac:dyDescent="0.3">
      <c r="B1" t="s">
        <v>7</v>
      </c>
      <c r="M1" t="s">
        <v>8</v>
      </c>
    </row>
    <row r="2" spans="2:23" x14ac:dyDescent="0.3">
      <c r="C2" t="s">
        <v>3</v>
      </c>
      <c r="D2" t="s">
        <v>3</v>
      </c>
      <c r="E2" t="s">
        <v>4</v>
      </c>
      <c r="F2" t="s">
        <v>4</v>
      </c>
      <c r="N2" t="s">
        <v>3</v>
      </c>
      <c r="O2" t="s">
        <v>3</v>
      </c>
      <c r="P2" t="s">
        <v>4</v>
      </c>
      <c r="Q2" t="s">
        <v>4</v>
      </c>
      <c r="V2" t="s">
        <v>9</v>
      </c>
    </row>
    <row r="3" spans="2:23" x14ac:dyDescent="0.3">
      <c r="B3" t="s">
        <v>0</v>
      </c>
      <c r="C3" t="s">
        <v>1</v>
      </c>
      <c r="D3" t="s">
        <v>2</v>
      </c>
      <c r="E3" t="s">
        <v>1</v>
      </c>
      <c r="F3" t="s">
        <v>2</v>
      </c>
      <c r="G3" t="s">
        <v>5</v>
      </c>
      <c r="H3" t="s">
        <v>6</v>
      </c>
      <c r="M3" t="s">
        <v>0</v>
      </c>
      <c r="N3" t="s">
        <v>1</v>
      </c>
      <c r="O3" t="s">
        <v>2</v>
      </c>
      <c r="P3" t="s">
        <v>1</v>
      </c>
      <c r="Q3" t="s">
        <v>2</v>
      </c>
      <c r="R3" t="s">
        <v>5</v>
      </c>
      <c r="S3" t="s">
        <v>6</v>
      </c>
      <c r="V3">
        <v>0.10517044384779849</v>
      </c>
      <c r="W3">
        <v>10.517044384779849</v>
      </c>
    </row>
    <row r="4" spans="2:23" x14ac:dyDescent="0.3">
      <c r="B4">
        <v>31.4</v>
      </c>
      <c r="C4" s="1">
        <v>7.7544600000000006E-6</v>
      </c>
      <c r="D4" s="1">
        <v>2.7166700000000002E-7</v>
      </c>
      <c r="E4">
        <v>8.57</v>
      </c>
      <c r="F4">
        <v>5.3009433000000002E-2</v>
      </c>
      <c r="G4" s="2">
        <f>(E4-C4*1000000)/(C4*1000000)</f>
        <v>0.10517044384779849</v>
      </c>
      <c r="H4" s="2">
        <f>G4*100</f>
        <v>10.517044384779849</v>
      </c>
      <c r="J4">
        <v>0.10517044384779849</v>
      </c>
      <c r="K4">
        <v>10.517044384779849</v>
      </c>
      <c r="M4" s="4">
        <v>24</v>
      </c>
      <c r="N4" s="1">
        <v>6.7605300000000003E-6</v>
      </c>
      <c r="O4" s="1">
        <v>1.01635E-7</v>
      </c>
      <c r="P4">
        <v>7.4640000000000004</v>
      </c>
      <c r="Q4">
        <v>0.141316407</v>
      </c>
      <c r="R4" s="2">
        <f>(P4-N4*1000000)/(N4*1000000)</f>
        <v>0.10405545127379071</v>
      </c>
      <c r="S4" s="2">
        <f>R4*100</f>
        <v>10.405545127379071</v>
      </c>
      <c r="V4">
        <v>0.10020614279602233</v>
      </c>
      <c r="W4">
        <v>10.020614279602233</v>
      </c>
    </row>
    <row r="5" spans="2:23" x14ac:dyDescent="0.3">
      <c r="B5">
        <v>50.9</v>
      </c>
      <c r="C5" s="1">
        <v>7.7131000000000007E-6</v>
      </c>
      <c r="D5" s="1">
        <v>2.3627499999999999E-7</v>
      </c>
      <c r="E5">
        <v>8.4860000000000007</v>
      </c>
      <c r="F5">
        <v>4.0012498000000001E-2</v>
      </c>
      <c r="G5" s="2">
        <f t="shared" ref="G5:G12" si="0">(E5-C5*1000000)/(C5*1000000)</f>
        <v>0.10020614279602233</v>
      </c>
      <c r="H5" s="2">
        <f t="shared" ref="H5:H14" si="1">G5*100</f>
        <v>10.020614279602233</v>
      </c>
      <c r="J5">
        <v>0.10020614279602233</v>
      </c>
      <c r="K5">
        <v>10.020614279602233</v>
      </c>
      <c r="M5" s="1">
        <v>50</v>
      </c>
      <c r="N5" s="1">
        <v>6.6347899999999997E-6</v>
      </c>
      <c r="O5" s="1">
        <v>8.5050800000000001E-8</v>
      </c>
      <c r="P5">
        <v>7.3550000000000004</v>
      </c>
      <c r="Q5">
        <v>8.5606169999999995E-2</v>
      </c>
      <c r="R5" s="2">
        <f t="shared" ref="R5:R12" si="2">(P5-N5*1000000)/(N5*1000000)</f>
        <v>0.10855053438013874</v>
      </c>
      <c r="S5" s="2">
        <f t="shared" ref="S5:S12" si="3">R5*100</f>
        <v>10.855053438013874</v>
      </c>
      <c r="V5">
        <v>9.8663819868487684E-2</v>
      </c>
      <c r="W5">
        <v>9.8663819868487685</v>
      </c>
    </row>
    <row r="6" spans="2:23" x14ac:dyDescent="0.3">
      <c r="B6">
        <v>100.6</v>
      </c>
      <c r="C6" s="1">
        <v>7.4563299999999996E-6</v>
      </c>
      <c r="D6" s="1">
        <v>1.58432E-7</v>
      </c>
      <c r="E6">
        <v>8.1920000000000002</v>
      </c>
      <c r="F6">
        <v>2.7018512000000001E-2</v>
      </c>
      <c r="G6" s="2">
        <f t="shared" si="0"/>
        <v>9.8663819868487684E-2</v>
      </c>
      <c r="H6" s="2">
        <f t="shared" si="1"/>
        <v>9.8663819868487685</v>
      </c>
      <c r="J6">
        <v>9.8663819868487684E-2</v>
      </c>
      <c r="K6">
        <v>9.8663819868487685</v>
      </c>
      <c r="M6" s="1">
        <v>100</v>
      </c>
      <c r="N6" s="1">
        <v>6.5005400000000001E-6</v>
      </c>
      <c r="O6" s="1">
        <v>5.5273299999999998E-8</v>
      </c>
      <c r="P6">
        <v>7.2050000000000001</v>
      </c>
      <c r="Q6">
        <v>4.7146117000000001E-2</v>
      </c>
      <c r="R6" s="2">
        <f t="shared" si="2"/>
        <v>0.10836945853729076</v>
      </c>
      <c r="S6" s="2">
        <f t="shared" si="3"/>
        <v>10.836945853729075</v>
      </c>
      <c r="V6">
        <v>0.13099172546494961</v>
      </c>
      <c r="W6">
        <v>13.099172546494961</v>
      </c>
    </row>
    <row r="7" spans="2:23" x14ac:dyDescent="0.3">
      <c r="B7">
        <v>150.30000000000001</v>
      </c>
      <c r="C7" s="1">
        <v>6.9744100000000004E-6</v>
      </c>
      <c r="D7" s="1">
        <v>2.61778E-8</v>
      </c>
      <c r="E7">
        <v>7.8879999999999999</v>
      </c>
      <c r="F7">
        <v>1.9026298000000001E-2</v>
      </c>
      <c r="G7" s="2">
        <f t="shared" si="0"/>
        <v>0.13099172546494961</v>
      </c>
      <c r="H7" s="2">
        <f t="shared" si="1"/>
        <v>13.099172546494961</v>
      </c>
      <c r="J7">
        <v>0.13099172546494961</v>
      </c>
      <c r="K7">
        <v>13.099172546494961</v>
      </c>
      <c r="M7" s="1">
        <v>150</v>
      </c>
      <c r="N7" s="1">
        <v>6.33933E-6</v>
      </c>
      <c r="O7" s="1">
        <v>3.7159000000000002E-8</v>
      </c>
      <c r="P7">
        <v>7.0259999999999998</v>
      </c>
      <c r="Q7">
        <v>2.5784825000000001E-2</v>
      </c>
      <c r="R7" s="2">
        <f t="shared" si="2"/>
        <v>0.10831901794038162</v>
      </c>
      <c r="S7" s="2">
        <f t="shared" si="3"/>
        <v>10.831901794038162</v>
      </c>
      <c r="V7">
        <v>0.11798826922453746</v>
      </c>
      <c r="W7">
        <v>11.798826922453747</v>
      </c>
    </row>
    <row r="8" spans="2:23" x14ac:dyDescent="0.3">
      <c r="B8">
        <v>200.4</v>
      </c>
      <c r="C8" s="1">
        <v>6.78898E-6</v>
      </c>
      <c r="D8" s="1">
        <v>7.9572500000000007E-8</v>
      </c>
      <c r="E8">
        <v>7.59</v>
      </c>
      <c r="F8">
        <v>1.3038404999999999E-2</v>
      </c>
      <c r="G8" s="2">
        <f t="shared" si="0"/>
        <v>0.11798826922453746</v>
      </c>
      <c r="H8" s="2">
        <f t="shared" si="1"/>
        <v>11.798826922453747</v>
      </c>
      <c r="J8">
        <v>0.11798826922453746</v>
      </c>
      <c r="K8">
        <v>11.798826922453747</v>
      </c>
      <c r="M8" s="1">
        <v>200</v>
      </c>
      <c r="N8" s="1">
        <v>6.2222000000000003E-6</v>
      </c>
      <c r="O8" s="1">
        <v>8.2012599999999999E-8</v>
      </c>
      <c r="P8">
        <v>6.8520000000000003</v>
      </c>
      <c r="Q8">
        <v>1.1312829999999999E-2</v>
      </c>
      <c r="R8" s="2">
        <f t="shared" si="2"/>
        <v>0.10121821863649519</v>
      </c>
      <c r="S8" s="2">
        <f t="shared" si="3"/>
        <v>10.121821863649519</v>
      </c>
      <c r="V8">
        <v>6.7708524222455171E-2</v>
      </c>
      <c r="W8">
        <v>6.7708524222455173</v>
      </c>
    </row>
    <row r="9" spans="2:23" x14ac:dyDescent="0.3">
      <c r="B9">
        <v>250.1</v>
      </c>
      <c r="C9" s="1">
        <v>6.8211499999999999E-6</v>
      </c>
      <c r="D9" s="1">
        <v>3.52954E-7</v>
      </c>
      <c r="E9">
        <v>7.2830000000000004</v>
      </c>
      <c r="F9">
        <v>1.4035669000000001E-2</v>
      </c>
      <c r="G9" s="2">
        <f t="shared" si="0"/>
        <v>6.7708524222455171E-2</v>
      </c>
      <c r="H9" s="2">
        <f t="shared" si="1"/>
        <v>6.7708524222455173</v>
      </c>
      <c r="J9">
        <v>6.7708524222455171E-2</v>
      </c>
      <c r="K9">
        <v>6.7708524222455173</v>
      </c>
      <c r="M9" s="1">
        <v>250</v>
      </c>
      <c r="N9" s="1">
        <v>5.8796899999999999E-6</v>
      </c>
      <c r="O9" s="1">
        <v>7.5850299999999997E-8</v>
      </c>
      <c r="P9">
        <v>6.6470000000000002</v>
      </c>
      <c r="Q9">
        <v>1.3392098999999999E-2</v>
      </c>
      <c r="R9" s="2">
        <f t="shared" si="2"/>
        <v>0.13050177815497077</v>
      </c>
      <c r="S9" s="2">
        <f t="shared" si="3"/>
        <v>13.050177815497078</v>
      </c>
      <c r="V9">
        <v>0.13543171788963959</v>
      </c>
      <c r="W9">
        <v>13.54317178896396</v>
      </c>
    </row>
    <row r="10" spans="2:23" x14ac:dyDescent="0.3">
      <c r="B10">
        <v>300.39999999999998</v>
      </c>
      <c r="C10" s="1">
        <v>6.1456799999999997E-6</v>
      </c>
      <c r="D10" s="1">
        <v>5.7422000000000003E-8</v>
      </c>
      <c r="E10">
        <v>6.9779999999999998</v>
      </c>
      <c r="F10">
        <v>2.0024983999999999E-2</v>
      </c>
      <c r="G10" s="2">
        <f t="shared" si="0"/>
        <v>0.13543171788963959</v>
      </c>
      <c r="H10" s="2">
        <f t="shared" si="1"/>
        <v>13.54317178896396</v>
      </c>
      <c r="J10">
        <v>0.13543171788963959</v>
      </c>
      <c r="K10">
        <v>13.54317178896396</v>
      </c>
      <c r="M10" s="1">
        <v>300</v>
      </c>
      <c r="N10" s="1">
        <v>5.61187E-6</v>
      </c>
      <c r="O10" s="1">
        <v>8.9092199999999999E-8</v>
      </c>
      <c r="P10">
        <v>6.4509999999999996</v>
      </c>
      <c r="Q10">
        <v>9.8635839999999999E-3</v>
      </c>
      <c r="R10" s="2">
        <f t="shared" si="2"/>
        <v>0.14952769754110484</v>
      </c>
      <c r="S10" s="2">
        <f t="shared" si="3"/>
        <v>14.952769754110484</v>
      </c>
      <c r="V10">
        <v>0.11613537706846079</v>
      </c>
      <c r="W10">
        <v>11.613537706846079</v>
      </c>
    </row>
    <row r="11" spans="2:23" x14ac:dyDescent="0.3">
      <c r="B11">
        <v>350.5</v>
      </c>
      <c r="C11" s="1">
        <v>5.9688100000000002E-6</v>
      </c>
      <c r="D11" s="1">
        <v>1.3075400000000001E-7</v>
      </c>
      <c r="E11">
        <v>6.6619999999999999</v>
      </c>
      <c r="F11">
        <v>1.3038404999999999E-2</v>
      </c>
      <c r="G11" s="2">
        <f t="shared" si="0"/>
        <v>0.11613537706846079</v>
      </c>
      <c r="H11" s="2">
        <f t="shared" si="1"/>
        <v>11.613537706846079</v>
      </c>
      <c r="J11">
        <v>0.11613537706846079</v>
      </c>
      <c r="K11">
        <v>11.613537706846079</v>
      </c>
      <c r="M11" s="1">
        <v>350</v>
      </c>
      <c r="N11" s="1">
        <v>5.3675699999999997E-6</v>
      </c>
      <c r="O11" s="1">
        <v>2.43174E-8</v>
      </c>
      <c r="P11">
        <v>6.2160000000000002</v>
      </c>
      <c r="Q11">
        <v>1.3225542999999999E-2</v>
      </c>
      <c r="R11" s="2">
        <f t="shared" si="2"/>
        <v>0.15806594045350139</v>
      </c>
      <c r="S11" s="2">
        <f t="shared" si="3"/>
        <v>15.806594045350138</v>
      </c>
      <c r="V11">
        <v>0.12357360895315597</v>
      </c>
      <c r="W11">
        <v>12.357360895315598</v>
      </c>
    </row>
    <row r="12" spans="2:23" x14ac:dyDescent="0.3">
      <c r="B12">
        <v>401.4</v>
      </c>
      <c r="C12" s="1">
        <v>5.6444900000000001E-6</v>
      </c>
      <c r="D12" s="1">
        <v>3.2161199999999997E-8</v>
      </c>
      <c r="E12">
        <v>6.3419999999999996</v>
      </c>
      <c r="F12">
        <v>1E-3</v>
      </c>
      <c r="G12" s="2">
        <f t="shared" si="0"/>
        <v>0.12357360895315597</v>
      </c>
      <c r="H12" s="2">
        <f t="shared" si="1"/>
        <v>12.357360895315598</v>
      </c>
      <c r="J12">
        <v>0.12357360895315597</v>
      </c>
      <c r="K12">
        <v>12.357360895315598</v>
      </c>
      <c r="M12" s="1">
        <v>400</v>
      </c>
      <c r="N12" s="1">
        <v>5.0148900000000002E-6</v>
      </c>
      <c r="O12" s="1">
        <v>7.6815799999999994E-8</v>
      </c>
      <c r="P12">
        <v>5.9640000000000004</v>
      </c>
      <c r="Q12">
        <v>1.1927999999999999E-2</v>
      </c>
      <c r="R12" s="2">
        <f t="shared" si="2"/>
        <v>0.18925838851899046</v>
      </c>
      <c r="S12" s="2">
        <f t="shared" si="3"/>
        <v>18.925838851899044</v>
      </c>
      <c r="V12">
        <v>0.19512711864406787</v>
      </c>
      <c r="W12">
        <v>19.512711864406786</v>
      </c>
    </row>
    <row r="13" spans="2:23" x14ac:dyDescent="0.3">
      <c r="B13">
        <v>450.5</v>
      </c>
      <c r="E13">
        <v>6.0010000000000003</v>
      </c>
      <c r="F13">
        <v>2.0024983999999999E-2</v>
      </c>
      <c r="G13" s="2"/>
      <c r="H13" s="2"/>
      <c r="J13">
        <v>0.19512711864406787</v>
      </c>
      <c r="K13">
        <v>19.512711864406786</v>
      </c>
      <c r="M13" s="1">
        <v>450</v>
      </c>
      <c r="N13" s="1">
        <v>4.8343800000000001E-6</v>
      </c>
      <c r="O13" s="1">
        <v>1.0717600000000001E-7</v>
      </c>
      <c r="P13">
        <v>5.7</v>
      </c>
      <c r="Q13">
        <v>1.7747915999999999E-2</v>
      </c>
      <c r="R13" s="2">
        <f t="shared" ref="R13:R16" si="4">(P13-N13*1000000)/(N13*1000000)</f>
        <v>0.17905501843049157</v>
      </c>
      <c r="S13" s="2">
        <f t="shared" ref="S13:S16" si="5">R13*100</f>
        <v>17.905501843049159</v>
      </c>
      <c r="V13">
        <f>AVERAGE(V3:V12)</f>
        <v>0.11909967479795749</v>
      </c>
      <c r="W13">
        <f>AVERAGE(W3:W12)</f>
        <v>11.90996747979575</v>
      </c>
    </row>
    <row r="14" spans="2:23" x14ac:dyDescent="0.3">
      <c r="B14">
        <v>500.6</v>
      </c>
      <c r="C14" s="1">
        <v>4.7199999999999997E-6</v>
      </c>
      <c r="D14" s="1">
        <v>4.0425900000000002E-8</v>
      </c>
      <c r="E14">
        <v>5.641</v>
      </c>
      <c r="F14">
        <v>8.0622579999999992E-3</v>
      </c>
      <c r="G14" s="2">
        <f>(E14-C14*1000000)/(C14*1000000)</f>
        <v>0.19512711864406787</v>
      </c>
      <c r="H14" s="2">
        <f t="shared" si="1"/>
        <v>19.512711864406786</v>
      </c>
      <c r="J14">
        <f>AVERAGE(J4:J13)</f>
        <v>0.11909967479795749</v>
      </c>
      <c r="K14">
        <f>AVERAGE(K4:K13)</f>
        <v>11.90996747979575</v>
      </c>
      <c r="M14" s="1">
        <v>500</v>
      </c>
      <c r="N14" s="1">
        <v>4.2145099999999999E-6</v>
      </c>
      <c r="O14" s="1">
        <v>1.74957E-7</v>
      </c>
      <c r="P14">
        <v>5.4219999999999997</v>
      </c>
      <c r="Q14">
        <v>1.6718706999999999E-2</v>
      </c>
      <c r="R14" s="2">
        <f t="shared" si="4"/>
        <v>0.28650780280507104</v>
      </c>
      <c r="S14" s="2">
        <f t="shared" si="5"/>
        <v>28.650780280507103</v>
      </c>
      <c r="V14">
        <v>0.10405545127379071</v>
      </c>
      <c r="W14">
        <v>10.405545127379071</v>
      </c>
    </row>
    <row r="15" spans="2:23" x14ac:dyDescent="0.3">
      <c r="B15">
        <v>550.6</v>
      </c>
      <c r="E15">
        <v>5.2530000000000001</v>
      </c>
      <c r="F15">
        <v>6.0827629999999997E-3</v>
      </c>
      <c r="G15" s="1"/>
      <c r="M15" s="1">
        <v>550</v>
      </c>
      <c r="N15" s="1">
        <v>3.8749500000000001E-6</v>
      </c>
      <c r="O15" s="1">
        <v>1.31144E-7</v>
      </c>
      <c r="P15">
        <v>5.1189999999999998</v>
      </c>
      <c r="Q15">
        <v>1.9543846E-2</v>
      </c>
      <c r="R15" s="2">
        <f>(P15-N15*1000000)/(N15*1000000)</f>
        <v>0.32104930386198521</v>
      </c>
      <c r="S15" s="2">
        <f t="shared" si="5"/>
        <v>32.104930386198518</v>
      </c>
      <c r="V15">
        <v>0.10855053438013874</v>
      </c>
      <c r="W15">
        <v>10.855053438013874</v>
      </c>
    </row>
    <row r="16" spans="2:23" x14ac:dyDescent="0.3">
      <c r="B16">
        <v>600.70000000000005</v>
      </c>
      <c r="E16">
        <v>4.8</v>
      </c>
      <c r="F16">
        <v>1.4035669000000001E-2</v>
      </c>
      <c r="G16" s="1"/>
      <c r="M16" s="1">
        <v>600</v>
      </c>
      <c r="N16" s="1">
        <v>3.1488100000000001E-6</v>
      </c>
      <c r="O16" s="1">
        <v>9.0847799999999996E-8</v>
      </c>
      <c r="P16">
        <v>4.7140000000000004</v>
      </c>
      <c r="Q16">
        <v>1.8487147999999998E-2</v>
      </c>
      <c r="R16" s="2">
        <f t="shared" si="4"/>
        <v>0.49707349760703257</v>
      </c>
      <c r="S16" s="2">
        <f t="shared" si="5"/>
        <v>49.707349760703259</v>
      </c>
      <c r="V16">
        <v>0.10836945853729076</v>
      </c>
      <c r="W16">
        <v>10.836945853729075</v>
      </c>
    </row>
    <row r="17" spans="1:23" x14ac:dyDescent="0.3">
      <c r="B17">
        <v>650.6</v>
      </c>
      <c r="E17">
        <v>4.2830000000000004</v>
      </c>
      <c r="F17">
        <v>2.0024983999999999E-2</v>
      </c>
      <c r="G17" s="1"/>
      <c r="P17">
        <v>4.1989999999999998</v>
      </c>
      <c r="Q17">
        <v>2.5280592000000001E-2</v>
      </c>
      <c r="V17">
        <v>0.10831901794038162</v>
      </c>
      <c r="W17">
        <v>10.831901794038162</v>
      </c>
    </row>
    <row r="18" spans="1:23" x14ac:dyDescent="0.3">
      <c r="B18">
        <v>700.5</v>
      </c>
      <c r="E18">
        <v>3.6259999999999999</v>
      </c>
      <c r="F18">
        <v>1.8027755999999999E-2</v>
      </c>
      <c r="G18" s="1"/>
      <c r="P18">
        <v>3.5339999999999998</v>
      </c>
      <c r="Q18">
        <v>2.6333777999999999E-2</v>
      </c>
      <c r="V18">
        <v>0.10121821863649519</v>
      </c>
      <c r="W18">
        <v>10.121821863649519</v>
      </c>
    </row>
    <row r="19" spans="1:23" x14ac:dyDescent="0.3">
      <c r="B19">
        <v>750.8</v>
      </c>
      <c r="E19">
        <v>4.3849999999999998</v>
      </c>
      <c r="F19">
        <v>2.8017851E-2</v>
      </c>
      <c r="G19" s="1"/>
      <c r="P19">
        <v>4.4020000000000001</v>
      </c>
      <c r="Q19">
        <v>1.4344476E-2</v>
      </c>
      <c r="V19">
        <v>0.13050177815497077</v>
      </c>
      <c r="W19">
        <v>13.050177815497078</v>
      </c>
    </row>
    <row r="20" spans="1:23" x14ac:dyDescent="0.3">
      <c r="R20" s="2">
        <f>AVERAGE(R4:R16)</f>
        <v>0.18781170062624961</v>
      </c>
      <c r="S20" s="2">
        <f>AVERAGE(S4:S16)</f>
        <v>18.781170062624959</v>
      </c>
      <c r="V20">
        <v>0.14952769754110484</v>
      </c>
      <c r="W20">
        <v>14.952769754110484</v>
      </c>
    </row>
    <row r="21" spans="1:23" x14ac:dyDescent="0.3">
      <c r="Q21" s="3"/>
      <c r="V21">
        <v>0.15806594045350139</v>
      </c>
      <c r="W21">
        <v>15.806594045350138</v>
      </c>
    </row>
    <row r="22" spans="1:23" x14ac:dyDescent="0.3">
      <c r="V22">
        <v>0.18925838851899046</v>
      </c>
      <c r="W22">
        <v>18.925838851899044</v>
      </c>
    </row>
    <row r="23" spans="1:23" x14ac:dyDescent="0.3">
      <c r="B23" t="s">
        <v>10</v>
      </c>
      <c r="V23">
        <v>0.17905501843049157</v>
      </c>
      <c r="W23">
        <v>17.905501843049159</v>
      </c>
    </row>
    <row r="24" spans="1:23" x14ac:dyDescent="0.3">
      <c r="B24" t="s">
        <v>3</v>
      </c>
      <c r="C24" t="s">
        <v>2</v>
      </c>
      <c r="D24" t="s">
        <v>4</v>
      </c>
      <c r="E24" t="s">
        <v>2</v>
      </c>
      <c r="F24" t="s">
        <v>11</v>
      </c>
      <c r="I24" t="s">
        <v>2</v>
      </c>
      <c r="V24">
        <v>0.28650780280507104</v>
      </c>
      <c r="W24">
        <v>28.650780280507103</v>
      </c>
    </row>
    <row r="25" spans="1:23" x14ac:dyDescent="0.3">
      <c r="A25">
        <v>50.9</v>
      </c>
      <c r="B25" s="1">
        <f>(C5-N5)*1000000</f>
        <v>1.078310000000001</v>
      </c>
      <c r="C25">
        <f>SQRT(SUMSQ(D5*1000000,O5*1000000))</f>
        <v>0.25111653510997634</v>
      </c>
      <c r="D25">
        <f>E5-P5</f>
        <v>1.1310000000000002</v>
      </c>
      <c r="E25">
        <f>SQRT(SUMSQ(F5,Q5))</f>
        <v>9.4495588988422641E-2</v>
      </c>
      <c r="F25" s="1">
        <f>ABS(B25-D25)</f>
        <v>5.2689999999999237E-2</v>
      </c>
      <c r="I25">
        <f>SQRT(SUMSQ(C25,F25))</f>
        <v>0.25658478190578626</v>
      </c>
      <c r="V25">
        <v>0.32104930386198521</v>
      </c>
      <c r="W25">
        <v>32.104930386198518</v>
      </c>
    </row>
    <row r="26" spans="1:23" x14ac:dyDescent="0.3">
      <c r="A26">
        <v>100.6</v>
      </c>
      <c r="B26" s="1">
        <f t="shared" ref="B26:B32" si="6">(C6-N6)*1000000</f>
        <v>0.95578999999999958</v>
      </c>
      <c r="C26">
        <f t="shared" ref="C26:C32" si="7">SQRT(SUMSQ(D6*1000000,O6*1000000))</f>
        <v>0.16779700926086255</v>
      </c>
      <c r="D26">
        <f t="shared" ref="D26:D32" si="8">E6-P6</f>
        <v>0.9870000000000001</v>
      </c>
      <c r="E26">
        <f t="shared" ref="E26:E32" si="9">SQRT(SUMSQ(F6,Q6))</f>
        <v>5.4339270687706449E-2</v>
      </c>
      <c r="F26" s="1">
        <f t="shared" ref="F26:F32" si="10">ABS(B26-D26)</f>
        <v>3.1210000000000515E-2</v>
      </c>
      <c r="I26">
        <f t="shared" ref="I26:I32" si="11">SQRT(SUMSQ(C26,F26))</f>
        <v>0.17067483826531088</v>
      </c>
      <c r="V26">
        <v>0.49707349760703257</v>
      </c>
      <c r="W26">
        <v>49.707349760703259</v>
      </c>
    </row>
    <row r="27" spans="1:23" x14ac:dyDescent="0.3">
      <c r="A27">
        <v>150.30000000000001</v>
      </c>
      <c r="B27" s="1">
        <f t="shared" si="6"/>
        <v>0.63508000000000031</v>
      </c>
      <c r="C27">
        <f t="shared" si="7"/>
        <v>4.5454026156546361E-2</v>
      </c>
      <c r="D27">
        <f t="shared" si="8"/>
        <v>0.8620000000000001</v>
      </c>
      <c r="E27">
        <f t="shared" si="9"/>
        <v>3.2044612899291343E-2</v>
      </c>
      <c r="F27" s="1">
        <f t="shared" si="10"/>
        <v>0.22691999999999979</v>
      </c>
      <c r="I27">
        <f t="shared" si="11"/>
        <v>0.23142764505097463</v>
      </c>
    </row>
    <row r="28" spans="1:23" x14ac:dyDescent="0.3">
      <c r="A28">
        <v>200.4</v>
      </c>
      <c r="B28" s="1">
        <f t="shared" si="6"/>
        <v>0.56677999999999973</v>
      </c>
      <c r="C28">
        <f t="shared" si="7"/>
        <v>0.11427094694195021</v>
      </c>
      <c r="D28">
        <f t="shared" si="8"/>
        <v>0.73799999999999955</v>
      </c>
      <c r="E28">
        <f t="shared" si="9"/>
        <v>1.7262100902060703E-2</v>
      </c>
      <c r="F28" s="1">
        <f t="shared" si="10"/>
        <v>0.17121999999999982</v>
      </c>
      <c r="I28">
        <f t="shared" si="11"/>
        <v>0.20584979406113074</v>
      </c>
      <c r="V28">
        <f>AVERAGE(V3:V26)</f>
        <v>0.15631868878828239</v>
      </c>
      <c r="W28">
        <f>AVERAGE(W3:W26)</f>
        <v>15.631868878828241</v>
      </c>
    </row>
    <row r="29" spans="1:23" x14ac:dyDescent="0.3">
      <c r="A29">
        <v>250.1</v>
      </c>
      <c r="B29" s="1">
        <f t="shared" si="6"/>
        <v>0.94145999999999996</v>
      </c>
      <c r="C29">
        <f t="shared" si="7"/>
        <v>0.36101218002456648</v>
      </c>
      <c r="D29">
        <f t="shared" si="8"/>
        <v>0.63600000000000012</v>
      </c>
      <c r="E29">
        <f t="shared" si="9"/>
        <v>1.9399698964245864E-2</v>
      </c>
      <c r="F29" s="1">
        <f t="shared" si="10"/>
        <v>0.30545999999999984</v>
      </c>
      <c r="I29">
        <f t="shared" si="11"/>
        <v>0.47290126424666057</v>
      </c>
    </row>
    <row r="30" spans="1:23" x14ac:dyDescent="0.3">
      <c r="A30">
        <v>300.39999999999998</v>
      </c>
      <c r="B30" s="1">
        <f t="shared" si="6"/>
        <v>0.53380999999999967</v>
      </c>
      <c r="C30">
        <f t="shared" si="7"/>
        <v>0.10599389692260588</v>
      </c>
      <c r="D30">
        <f t="shared" si="8"/>
        <v>0.52700000000000014</v>
      </c>
      <c r="E30">
        <f t="shared" si="9"/>
        <v>2.2322416390823642E-2</v>
      </c>
      <c r="F30" s="1">
        <f t="shared" si="10"/>
        <v>6.8099999999995386E-3</v>
      </c>
      <c r="I30">
        <f t="shared" si="11"/>
        <v>0.10621243940725585</v>
      </c>
    </row>
    <row r="31" spans="1:23" x14ac:dyDescent="0.3">
      <c r="A31">
        <v>350.5</v>
      </c>
      <c r="B31" s="1">
        <f t="shared" si="6"/>
        <v>0.60124000000000055</v>
      </c>
      <c r="C31">
        <f t="shared" si="7"/>
        <v>0.13299603174065008</v>
      </c>
      <c r="D31">
        <f t="shared" si="8"/>
        <v>0.44599999999999973</v>
      </c>
      <c r="E31">
        <f t="shared" si="9"/>
        <v>1.8571887157445094E-2</v>
      </c>
      <c r="F31" s="1">
        <f t="shared" si="10"/>
        <v>0.15524000000000082</v>
      </c>
      <c r="I31">
        <f t="shared" si="11"/>
        <v>0.20441967140850281</v>
      </c>
    </row>
    <row r="32" spans="1:23" x14ac:dyDescent="0.3">
      <c r="A32">
        <v>401.4</v>
      </c>
      <c r="B32" s="1">
        <f t="shared" si="6"/>
        <v>0.62959999999999983</v>
      </c>
      <c r="C32">
        <f t="shared" si="7"/>
        <v>8.3276706917841073E-2</v>
      </c>
      <c r="D32">
        <f t="shared" si="8"/>
        <v>0.37799999999999923</v>
      </c>
      <c r="E32">
        <f t="shared" si="9"/>
        <v>1.1969844777606766E-2</v>
      </c>
      <c r="F32" s="1">
        <f t="shared" si="10"/>
        <v>0.2516000000000006</v>
      </c>
      <c r="I32">
        <f t="shared" si="11"/>
        <v>0.26502371575970385</v>
      </c>
    </row>
    <row r="35" spans="10:13" x14ac:dyDescent="0.3">
      <c r="J35" s="5"/>
      <c r="K35" t="s">
        <v>13</v>
      </c>
      <c r="L35" t="s">
        <v>12</v>
      </c>
      <c r="M35" t="s">
        <v>2</v>
      </c>
    </row>
    <row r="36" spans="10:13" x14ac:dyDescent="0.3">
      <c r="K36">
        <v>50.9</v>
      </c>
      <c r="L36">
        <v>5.2689999999999237E-2</v>
      </c>
      <c r="M36">
        <v>0.25658478190578626</v>
      </c>
    </row>
    <row r="37" spans="10:13" x14ac:dyDescent="0.3">
      <c r="K37">
        <v>100.6</v>
      </c>
      <c r="L37">
        <v>3.1210000000000515E-2</v>
      </c>
      <c r="M37">
        <v>0.17067483826531088</v>
      </c>
    </row>
    <row r="38" spans="10:13" x14ac:dyDescent="0.3">
      <c r="K38">
        <v>150.30000000000001</v>
      </c>
      <c r="L38">
        <v>0.22691999999999979</v>
      </c>
      <c r="M38">
        <v>0.23142764505097463</v>
      </c>
    </row>
    <row r="39" spans="10:13" x14ac:dyDescent="0.3">
      <c r="K39">
        <v>200.4</v>
      </c>
      <c r="L39">
        <v>0.17121999999999982</v>
      </c>
      <c r="M39">
        <v>0.20584979406113074</v>
      </c>
    </row>
    <row r="40" spans="10:13" x14ac:dyDescent="0.3">
      <c r="K40">
        <v>250.1</v>
      </c>
      <c r="L40">
        <v>0.30545999999999984</v>
      </c>
      <c r="M40">
        <v>0.47290126424666057</v>
      </c>
    </row>
    <row r="41" spans="10:13" x14ac:dyDescent="0.3">
      <c r="K41">
        <v>300.39999999999998</v>
      </c>
      <c r="L41">
        <v>6.8099999999995386E-3</v>
      </c>
      <c r="M41">
        <v>0.10621243940725585</v>
      </c>
    </row>
    <row r="42" spans="10:13" x14ac:dyDescent="0.3">
      <c r="K42">
        <v>350.5</v>
      </c>
      <c r="L42">
        <v>0.15524000000000082</v>
      </c>
      <c r="M42">
        <v>0.20441967140850281</v>
      </c>
    </row>
    <row r="43" spans="10:13" x14ac:dyDescent="0.3">
      <c r="K43">
        <v>401.4</v>
      </c>
      <c r="L43">
        <v>0.2516000000000006</v>
      </c>
      <c r="M43">
        <v>0.26502371575970385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Wylie</dc:creator>
  <cp:lastModifiedBy>angus wylie</cp:lastModifiedBy>
  <dcterms:created xsi:type="dcterms:W3CDTF">2015-06-05T18:17:20Z</dcterms:created>
  <dcterms:modified xsi:type="dcterms:W3CDTF">2022-06-12T12:55:52Z</dcterms:modified>
</cp:coreProperties>
</file>