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DCF\"/>
    </mc:Choice>
  </mc:AlternateContent>
  <xr:revisionPtr revIDLastSave="0" documentId="13_ncr:1_{32367C6C-B598-4B3E-91D8-ADFFBF64D85F}" xr6:coauthVersionLast="41" xr6:coauthVersionMax="41" xr10:uidLastSave="{00000000-0000-0000-0000-000000000000}"/>
  <bookViews>
    <workbookView xWindow="-108" yWindow="-108" windowWidth="23256" windowHeight="12576" xr2:uid="{AC83E702-B984-4AED-9EE1-D65A7D9221A1}"/>
  </bookViews>
  <sheets>
    <sheet name="Sheet2" sheetId="2" r:id="rId1"/>
    <sheet name="Sheet1" sheetId="1" r:id="rId2"/>
  </sheets>
  <definedNames>
    <definedName name="ExternalData_1" localSheetId="0" hidden="1">Sheet2!$A$1:$F$83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G31" i="2" l="1"/>
  <c r="G29" i="2"/>
  <c r="G28" i="2"/>
  <c r="G27" i="2"/>
  <c r="G26" i="2"/>
  <c r="G25" i="2"/>
  <c r="G21" i="2"/>
  <c r="G22" i="2"/>
  <c r="G16" i="2"/>
  <c r="G12" i="2"/>
  <c r="G11" i="2"/>
  <c r="G10" i="2"/>
  <c r="G6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EFB006-DD72-43F6-AF0C-6174F590010F}" keepAlive="1" name="Query - JANIS proton energy comparison" description="Connection to the 'JANIS proton energy comparison' query in the workbook." type="5" refreshedVersion="6" background="1" saveData="1">
    <dbPr connection="Provider=Microsoft.Mashup.OleDb.1;Data Source=$Workbook$;Location=JANIS proton energy comparison;Extended Properties=&quot;&quot;" command="SELECT * FROM [JANIS proton energy comparison]"/>
  </connection>
</connections>
</file>

<file path=xl/sharedStrings.xml><?xml version="1.0" encoding="utf-8"?>
<sst xmlns="http://schemas.openxmlformats.org/spreadsheetml/2006/main" count="355" uniqueCount="126">
  <si>
    <t>Element</t>
  </si>
  <si>
    <t>Z</t>
  </si>
  <si>
    <t>M</t>
  </si>
  <si>
    <t>C</t>
  </si>
  <si>
    <t>(p,n+p)</t>
  </si>
  <si>
    <t>11C</t>
  </si>
  <si>
    <t>5</t>
  </si>
  <si>
    <t>(p,n+p+alpha)</t>
  </si>
  <si>
    <t>7Be</t>
  </si>
  <si>
    <t>25</t>
  </si>
  <si>
    <t>(p,gamma)</t>
  </si>
  <si>
    <t>13N</t>
  </si>
  <si>
    <t>(p,alpha)</t>
  </si>
  <si>
    <t>9B</t>
  </si>
  <si>
    <t>8</t>
  </si>
  <si>
    <t>(p,n)</t>
  </si>
  <si>
    <t>3</t>
  </si>
  <si>
    <t>14N</t>
  </si>
  <si>
    <t>1</t>
  </si>
  <si>
    <t>N</t>
  </si>
  <si>
    <t>14O</t>
  </si>
  <si>
    <t>7.5</t>
  </si>
  <si>
    <t>9</t>
  </si>
  <si>
    <t>(p,d)</t>
  </si>
  <si>
    <t>2.5</t>
  </si>
  <si>
    <t>(p,2 alpha)</t>
  </si>
  <si>
    <t>15</t>
  </si>
  <si>
    <t>(p,2n + 2p)</t>
  </si>
  <si>
    <t>(p,d+h)</t>
  </si>
  <si>
    <t>10B</t>
  </si>
  <si>
    <t>15O</t>
  </si>
  <si>
    <t>(p,n+alpha)</t>
  </si>
  <si>
    <t>12C</t>
  </si>
  <si>
    <t>V</t>
  </si>
  <si>
    <t>51Cr</t>
  </si>
  <si>
    <t>(p,3n)</t>
  </si>
  <si>
    <t>49Cr</t>
  </si>
  <si>
    <t>(p,4n)</t>
  </si>
  <si>
    <t>48Cr</t>
  </si>
  <si>
    <t>40</t>
  </si>
  <si>
    <t>52Cr</t>
  </si>
  <si>
    <t>47Sc</t>
  </si>
  <si>
    <t>20</t>
  </si>
  <si>
    <t>(p,3p)</t>
  </si>
  <si>
    <t>49Sc</t>
  </si>
  <si>
    <t>30</t>
  </si>
  <si>
    <t>Cr</t>
  </si>
  <si>
    <t>50Mn</t>
  </si>
  <si>
    <t>(p,2n+p)</t>
  </si>
  <si>
    <t>(p,n+2p)</t>
  </si>
  <si>
    <t>48V</t>
  </si>
  <si>
    <t>51Mn</t>
  </si>
  <si>
    <t>(p,2p)</t>
  </si>
  <si>
    <t>49V</t>
  </si>
  <si>
    <t>14</t>
  </si>
  <si>
    <t>(p,2n+2p)</t>
  </si>
  <si>
    <t>47V</t>
  </si>
  <si>
    <t>10</t>
  </si>
  <si>
    <t>52Mn</t>
  </si>
  <si>
    <t>6</t>
  </si>
  <si>
    <t>(p,2n)</t>
  </si>
  <si>
    <t>(p,3n+p)</t>
  </si>
  <si>
    <t>53Mn</t>
  </si>
  <si>
    <t>54Mn</t>
  </si>
  <si>
    <t>55Mn</t>
  </si>
  <si>
    <t>2</t>
  </si>
  <si>
    <t>Mn</t>
  </si>
  <si>
    <t>55Fe</t>
  </si>
  <si>
    <t>53Fe</t>
  </si>
  <si>
    <t>12</t>
  </si>
  <si>
    <t>52Fe</t>
  </si>
  <si>
    <t>56Fe</t>
  </si>
  <si>
    <t>Fe</t>
  </si>
  <si>
    <t>55Co</t>
  </si>
  <si>
    <t>(p,t)</t>
  </si>
  <si>
    <t>56Co</t>
  </si>
  <si>
    <t>13</t>
  </si>
  <si>
    <t>57Co</t>
  </si>
  <si>
    <t xml:space="preserve">Fe </t>
  </si>
  <si>
    <t>22</t>
  </si>
  <si>
    <t>56Mn</t>
  </si>
  <si>
    <t>18</t>
  </si>
  <si>
    <t>58Co</t>
  </si>
  <si>
    <t>11</t>
  </si>
  <si>
    <t>17</t>
  </si>
  <si>
    <t>35</t>
  </si>
  <si>
    <t>59Co</t>
  </si>
  <si>
    <t>Ta</t>
  </si>
  <si>
    <t>181W</t>
  </si>
  <si>
    <t>7</t>
  </si>
  <si>
    <t>180W</t>
  </si>
  <si>
    <t>179W</t>
  </si>
  <si>
    <t>16</t>
  </si>
  <si>
    <t>180Ta</t>
  </si>
  <si>
    <t>178W</t>
  </si>
  <si>
    <t>(p,5n)</t>
  </si>
  <si>
    <t>177W</t>
  </si>
  <si>
    <t>W</t>
  </si>
  <si>
    <t>181Re</t>
  </si>
  <si>
    <t>(p,fission)</t>
  </si>
  <si>
    <t>???</t>
  </si>
  <si>
    <t>150</t>
  </si>
  <si>
    <t>184Re</t>
  </si>
  <si>
    <t>186Re</t>
  </si>
  <si>
    <t>185W</t>
  </si>
  <si>
    <t>185Ta</t>
  </si>
  <si>
    <t>184Hf</t>
  </si>
  <si>
    <t>50</t>
  </si>
  <si>
    <t>Onset Energy (MeV)</t>
  </si>
  <si>
    <t>Half Life (s)</t>
  </si>
  <si>
    <t>stable</t>
  </si>
  <si>
    <t>Reaction</t>
  </si>
  <si>
    <t>Isotope produced</t>
  </si>
  <si>
    <t>Not an issue</t>
  </si>
  <si>
    <r>
      <t xml:space="preserve">Use </t>
    </r>
    <r>
      <rPr>
        <sz val="11"/>
        <color rgb="FF9C0006"/>
        <rFont val="Calibri"/>
        <family val="2"/>
      </rPr>
      <t>≤</t>
    </r>
    <r>
      <rPr>
        <sz val="11"/>
        <color rgb="FF9C0006"/>
        <rFont val="Calibri"/>
        <family val="2"/>
        <scheme val="minor"/>
      </rPr>
      <t>2 MeV to avoid 56Fe(p,gamma)57Co production</t>
    </r>
  </si>
  <si>
    <t>46 min half life, could be an issue for changeover.</t>
  </si>
  <si>
    <t>β+</t>
  </si>
  <si>
    <t>at%Cr</t>
  </si>
  <si>
    <t>Eurofer</t>
  </si>
  <si>
    <t>gcm-3</t>
  </si>
  <si>
    <t>density</t>
  </si>
  <si>
    <t>=</t>
  </si>
  <si>
    <t>gm-3</t>
  </si>
  <si>
    <t>σ(2 MeV)</t>
  </si>
  <si>
    <t>μb</t>
  </si>
  <si>
    <t>Cr number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</si>
</sst>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1010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 style="medium">
        <color rgb="FFEEEEEE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11" fontId="1" fillId="2" borderId="0" xfId="0" applyNumberFormat="1" applyFont="1" applyFill="1" applyBorder="1" applyAlignment="1">
      <alignment horizontal="center" vertical="top"/>
    </xf>
    <xf numFmtId="11" fontId="0" fillId="0" borderId="0" xfId="0" applyNumberFormat="1" applyAlignment="1">
      <alignment horizontal="right"/>
    </xf>
    <xf numFmtId="11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4" borderId="0" xfId="2" applyNumberFormat="1"/>
    <xf numFmtId="0" fontId="3" fillId="4" borderId="0" xfId="2"/>
    <xf numFmtId="0" fontId="3" fillId="4" borderId="0" xfId="2" applyNumberFormat="1" applyAlignment="1">
      <alignment horizontal="right"/>
    </xf>
    <xf numFmtId="11" fontId="3" fillId="4" borderId="0" xfId="2" applyNumberFormat="1" applyAlignment="1">
      <alignment horizontal="right"/>
    </xf>
    <xf numFmtId="0" fontId="2" fillId="3" borderId="0" xfId="1"/>
    <xf numFmtId="0" fontId="5" fillId="0" borderId="0" xfId="0" applyFont="1"/>
    <xf numFmtId="1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5"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18</xdr:col>
      <xdr:colOff>113524</xdr:colOff>
      <xdr:row>36</xdr:row>
      <xdr:rowOff>123238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D1C95-18B2-42B6-83CE-06161FE78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7920" y="2011680"/>
          <a:ext cx="6209524" cy="4695238"/>
        </a:xfrm>
        <a:prstGeom prst="rect">
          <a:avLst/>
        </a:prstGeom>
      </xdr:spPr>
    </xdr:pic>
    <xdr:clientData/>
  </xdr:twoCellAnchor>
  <xdr:twoCellAnchor>
    <xdr:from>
      <xdr:col>7</xdr:col>
      <xdr:colOff>7620</xdr:colOff>
      <xdr:row>1</xdr:row>
      <xdr:rowOff>106680</xdr:rowOff>
    </xdr:from>
    <xdr:to>
      <xdr:col>9</xdr:col>
      <xdr:colOff>213360</xdr:colOff>
      <xdr:row>12</xdr:row>
      <xdr:rowOff>99060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9E851FB-760F-4321-B519-D1591119CF28}"/>
            </a:ext>
          </a:extLst>
        </xdr:cNvPr>
        <xdr:cNvCxnSpPr/>
      </xdr:nvCxnSpPr>
      <xdr:spPr>
        <a:xfrm>
          <a:off x="5615940" y="289560"/>
          <a:ext cx="1424940" cy="2004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955C55-E578-4913-9A46-BFB16B268135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Element" tableColumnId="1"/>
      <queryTableField id="2" name="Z" tableColumnId="2"/>
      <queryTableField id="3" name="M" tableColumnId="3"/>
      <queryTableField id="4" name="reaction" tableColumnId="4"/>
      <queryTableField id="5" name="isotope produced" tableColumnId="5"/>
      <queryTableField id="6" name="E_max(MeV)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3AA55-B90D-48EE-A9E4-815AD4AEC6C6}" name="JANIS_proton_energy_comparison" displayName="JANIS_proton_energy_comparison" ref="A1:G83" tableType="queryTable" totalsRowShown="0">
  <autoFilter ref="A1:G83" xr:uid="{71A7AF2B-2545-4E6C-914F-F2FB2F05B094}"/>
  <sortState xmlns:xlrd2="http://schemas.microsoft.com/office/spreadsheetml/2017/richdata2" ref="A2:G83">
    <sortCondition ref="F2:F83"/>
  </sortState>
  <tableColumns count="7">
    <tableColumn id="1" xr3:uid="{42F39AC3-49DB-4729-B04D-72BD2DF9A805}" uniqueName="1" name="Element" queryTableFieldId="1" dataDxfId="4"/>
    <tableColumn id="2" xr3:uid="{145ACA03-D284-4D8B-8AED-C95AAA2FEFD9}" uniqueName="2" name="Z" queryTableFieldId="2"/>
    <tableColumn id="3" xr3:uid="{356698F0-7B33-4045-8E4A-51F3298BCA98}" uniqueName="3" name="M" queryTableFieldId="3"/>
    <tableColumn id="4" xr3:uid="{584831C8-B9AF-49EE-894F-D2B3A999F092}" uniqueName="4" name="Reaction" queryTableFieldId="4" dataDxfId="3"/>
    <tableColumn id="5" xr3:uid="{F7FA9C98-3A9A-4D60-9D42-83E09061841E}" uniqueName="5" name="Isotope produced" queryTableFieldId="5" dataDxfId="2"/>
    <tableColumn id="6" xr3:uid="{D2BB790F-C848-4420-AA97-FEB82349FB6D}" uniqueName="6" name="Onset Energy (MeV)" queryTableFieldId="6" dataDxfId="1"/>
    <tableColumn id="7" xr3:uid="{FD36BC55-C341-4AFB-A76A-6FC3374B45EB}" uniqueName="7" name="Half Life (s)" queryTableFieldId="7" dataDxfId="0">
      <calculatedColumnFormula>46.2*60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5E15-D730-4B0A-B355-397EF0BA55AF}">
  <dimension ref="A1:S84"/>
  <sheetViews>
    <sheetView tabSelected="1" workbookViewId="0">
      <selection activeCell="R6" sqref="R6"/>
    </sheetView>
  </sheetViews>
  <sheetFormatPr defaultRowHeight="14.4" x14ac:dyDescent="0.3"/>
  <cols>
    <col min="1" max="1" width="10.109375" bestFit="1" customWidth="1"/>
    <col min="2" max="2" width="4.21875" bestFit="1" customWidth="1"/>
    <col min="3" max="3" width="5" bestFit="1" customWidth="1"/>
    <col min="4" max="4" width="12" bestFit="1" customWidth="1"/>
    <col min="5" max="5" width="18.109375" bestFit="1" customWidth="1"/>
    <col min="6" max="6" width="20.33203125" bestFit="1" customWidth="1"/>
    <col min="7" max="7" width="1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111</v>
      </c>
      <c r="E1" t="s">
        <v>112</v>
      </c>
      <c r="F1" t="s">
        <v>108</v>
      </c>
      <c r="G1" t="s">
        <v>109</v>
      </c>
      <c r="P1" t="s">
        <v>118</v>
      </c>
    </row>
    <row r="2" spans="1:19" x14ac:dyDescent="0.3">
      <c r="A2" s="1" t="s">
        <v>46</v>
      </c>
      <c r="B2">
        <v>24</v>
      </c>
      <c r="C2">
        <v>50</v>
      </c>
      <c r="D2" s="1" t="s">
        <v>10</v>
      </c>
      <c r="E2" s="1" t="s">
        <v>51</v>
      </c>
      <c r="F2" s="5">
        <v>1</v>
      </c>
      <c r="G2" s="3">
        <f>46.2*60</f>
        <v>2772</v>
      </c>
      <c r="H2" s="12" t="s">
        <v>116</v>
      </c>
      <c r="I2" t="s">
        <v>115</v>
      </c>
      <c r="P2">
        <v>9.6539999999999999</v>
      </c>
      <c r="Q2" t="s">
        <v>117</v>
      </c>
    </row>
    <row r="3" spans="1:19" x14ac:dyDescent="0.3">
      <c r="A3" s="1" t="s">
        <v>3</v>
      </c>
      <c r="B3">
        <v>6</v>
      </c>
      <c r="C3">
        <v>14</v>
      </c>
      <c r="D3" s="1" t="s">
        <v>15</v>
      </c>
      <c r="E3" s="1" t="s">
        <v>17</v>
      </c>
      <c r="F3" s="5" t="s">
        <v>18</v>
      </c>
      <c r="G3" s="3" t="s">
        <v>110</v>
      </c>
      <c r="O3" t="s">
        <v>120</v>
      </c>
      <c r="P3">
        <v>7.7988</v>
      </c>
      <c r="Q3" t="s">
        <v>119</v>
      </c>
    </row>
    <row r="4" spans="1:19" x14ac:dyDescent="0.3">
      <c r="A4" s="1" t="s">
        <v>19</v>
      </c>
      <c r="B4">
        <v>7</v>
      </c>
      <c r="C4">
        <v>15</v>
      </c>
      <c r="D4" s="1" t="s">
        <v>12</v>
      </c>
      <c r="E4" s="1" t="s">
        <v>32</v>
      </c>
      <c r="F4" s="5" t="s">
        <v>18</v>
      </c>
      <c r="G4" s="3" t="s">
        <v>110</v>
      </c>
      <c r="O4" t="s">
        <v>121</v>
      </c>
      <c r="P4">
        <f>P3*1000000</f>
        <v>7798800</v>
      </c>
      <c r="Q4" t="s">
        <v>122</v>
      </c>
    </row>
    <row r="5" spans="1:19" x14ac:dyDescent="0.3">
      <c r="A5" s="1" t="s">
        <v>33</v>
      </c>
      <c r="B5">
        <v>23</v>
      </c>
      <c r="C5">
        <v>51</v>
      </c>
      <c r="D5" s="1" t="s">
        <v>10</v>
      </c>
      <c r="E5" s="1" t="s">
        <v>40</v>
      </c>
      <c r="F5" s="5" t="s">
        <v>18</v>
      </c>
      <c r="G5" s="3" t="s">
        <v>110</v>
      </c>
      <c r="N5" s="12" t="s">
        <v>123</v>
      </c>
      <c r="O5" t="s">
        <v>121</v>
      </c>
      <c r="P5">
        <v>200</v>
      </c>
      <c r="Q5" s="12" t="s">
        <v>124</v>
      </c>
      <c r="R5" s="12" t="s">
        <v>121</v>
      </c>
      <c r="S5" s="13">
        <v>2.0000000000000001E-32</v>
      </c>
    </row>
    <row r="6" spans="1:19" x14ac:dyDescent="0.3">
      <c r="A6" s="1" t="s">
        <v>46</v>
      </c>
      <c r="B6">
        <v>24</v>
      </c>
      <c r="C6">
        <v>52</v>
      </c>
      <c r="D6" s="1" t="s">
        <v>10</v>
      </c>
      <c r="E6" s="1" t="s">
        <v>62</v>
      </c>
      <c r="F6" s="5" t="s">
        <v>18</v>
      </c>
      <c r="G6" s="3">
        <f>3740000*3600*24*365.25</f>
        <v>118025424000000</v>
      </c>
      <c r="H6" s="11" t="s">
        <v>113</v>
      </c>
      <c r="I6" s="11"/>
      <c r="N6" t="s">
        <v>125</v>
      </c>
    </row>
    <row r="7" spans="1:19" x14ac:dyDescent="0.3">
      <c r="A7" s="1" t="s">
        <v>66</v>
      </c>
      <c r="B7">
        <v>25</v>
      </c>
      <c r="C7">
        <v>55</v>
      </c>
      <c r="D7" s="1" t="s">
        <v>10</v>
      </c>
      <c r="E7" s="1" t="s">
        <v>71</v>
      </c>
      <c r="F7" s="5" t="s">
        <v>18</v>
      </c>
      <c r="G7" s="3" t="s">
        <v>110</v>
      </c>
    </row>
    <row r="8" spans="1:19" x14ac:dyDescent="0.3">
      <c r="A8" s="1" t="s">
        <v>72</v>
      </c>
      <c r="B8">
        <v>26</v>
      </c>
      <c r="C8">
        <v>58</v>
      </c>
      <c r="D8" s="1" t="s">
        <v>10</v>
      </c>
      <c r="E8" s="1" t="s">
        <v>86</v>
      </c>
      <c r="F8" s="5" t="s">
        <v>18</v>
      </c>
      <c r="G8" s="3" t="s">
        <v>110</v>
      </c>
    </row>
    <row r="9" spans="1:19" x14ac:dyDescent="0.3">
      <c r="A9" s="1" t="s">
        <v>46</v>
      </c>
      <c r="B9">
        <v>24</v>
      </c>
      <c r="C9">
        <v>54</v>
      </c>
      <c r="D9" s="1" t="s">
        <v>10</v>
      </c>
      <c r="E9" s="1" t="s">
        <v>64</v>
      </c>
      <c r="F9" s="5" t="s">
        <v>65</v>
      </c>
      <c r="G9" s="4" t="s">
        <v>110</v>
      </c>
    </row>
    <row r="10" spans="1:19" s="8" customFormat="1" x14ac:dyDescent="0.3">
      <c r="A10" s="7" t="s">
        <v>72</v>
      </c>
      <c r="B10" s="8">
        <v>26</v>
      </c>
      <c r="C10" s="8">
        <v>56</v>
      </c>
      <c r="D10" s="7" t="s">
        <v>10</v>
      </c>
      <c r="E10" s="7" t="s">
        <v>77</v>
      </c>
      <c r="F10" s="9" t="s">
        <v>65</v>
      </c>
      <c r="G10" s="10">
        <f>271.74*3600*24</f>
        <v>23478336</v>
      </c>
      <c r="I10" s="8" t="s">
        <v>114</v>
      </c>
    </row>
    <row r="11" spans="1:19" x14ac:dyDescent="0.3">
      <c r="A11" s="1" t="s">
        <v>19</v>
      </c>
      <c r="B11">
        <v>7</v>
      </c>
      <c r="C11">
        <v>14</v>
      </c>
      <c r="D11" s="1" t="s">
        <v>12</v>
      </c>
      <c r="E11" s="1" t="s">
        <v>5</v>
      </c>
      <c r="F11" s="5" t="s">
        <v>24</v>
      </c>
      <c r="G11" s="3">
        <f>20.364*60</f>
        <v>1221.8400000000001</v>
      </c>
    </row>
    <row r="12" spans="1:19" x14ac:dyDescent="0.3">
      <c r="A12" s="1" t="s">
        <v>19</v>
      </c>
      <c r="B12">
        <v>7</v>
      </c>
      <c r="C12">
        <v>14</v>
      </c>
      <c r="D12" s="1" t="s">
        <v>27</v>
      </c>
      <c r="E12" s="1" t="s">
        <v>5</v>
      </c>
      <c r="F12" s="5" t="s">
        <v>24</v>
      </c>
      <c r="G12" s="3">
        <f>20.364*60</f>
        <v>1221.8400000000001</v>
      </c>
    </row>
    <row r="13" spans="1:19" x14ac:dyDescent="0.3">
      <c r="A13" s="1" t="s">
        <v>33</v>
      </c>
      <c r="B13">
        <v>23</v>
      </c>
      <c r="C13">
        <v>51</v>
      </c>
      <c r="D13" s="1" t="s">
        <v>15</v>
      </c>
      <c r="E13" s="1" t="s">
        <v>34</v>
      </c>
      <c r="F13" s="5" t="s">
        <v>24</v>
      </c>
      <c r="G13" s="3">
        <v>2390000</v>
      </c>
    </row>
    <row r="14" spans="1:19" x14ac:dyDescent="0.3">
      <c r="A14" s="1" t="s">
        <v>46</v>
      </c>
      <c r="B14">
        <v>24</v>
      </c>
      <c r="C14">
        <v>53</v>
      </c>
      <c r="D14" s="1" t="s">
        <v>15</v>
      </c>
      <c r="E14" s="1" t="s">
        <v>62</v>
      </c>
      <c r="F14" s="5" t="s">
        <v>24</v>
      </c>
      <c r="G14" s="3">
        <v>118000000000000</v>
      </c>
    </row>
    <row r="15" spans="1:19" x14ac:dyDescent="0.3">
      <c r="A15" s="1" t="s">
        <v>46</v>
      </c>
      <c r="B15">
        <v>24</v>
      </c>
      <c r="C15">
        <v>54</v>
      </c>
      <c r="D15" s="1" t="s">
        <v>15</v>
      </c>
      <c r="E15" s="1" t="s">
        <v>63</v>
      </c>
      <c r="F15" s="5" t="s">
        <v>24</v>
      </c>
      <c r="G15" s="3">
        <v>27000000</v>
      </c>
    </row>
    <row r="16" spans="1:19" x14ac:dyDescent="0.3">
      <c r="A16" s="1" t="s">
        <v>72</v>
      </c>
      <c r="B16">
        <v>26</v>
      </c>
      <c r="C16">
        <v>57</v>
      </c>
      <c r="D16" s="1" t="s">
        <v>15</v>
      </c>
      <c r="E16" s="1" t="s">
        <v>77</v>
      </c>
      <c r="F16" s="5" t="s">
        <v>24</v>
      </c>
      <c r="G16" s="3">
        <f>271.74*3600*24</f>
        <v>23478336</v>
      </c>
    </row>
    <row r="17" spans="1:7" x14ac:dyDescent="0.3">
      <c r="A17" s="1" t="s">
        <v>3</v>
      </c>
      <c r="B17">
        <v>6</v>
      </c>
      <c r="C17">
        <v>13</v>
      </c>
      <c r="D17" s="1" t="s">
        <v>15</v>
      </c>
      <c r="E17" s="1" t="s">
        <v>11</v>
      </c>
      <c r="F17" s="5" t="s">
        <v>16</v>
      </c>
      <c r="G17" s="3">
        <v>598</v>
      </c>
    </row>
    <row r="18" spans="1:7" x14ac:dyDescent="0.3">
      <c r="A18" s="1" t="s">
        <v>19</v>
      </c>
      <c r="B18">
        <v>7</v>
      </c>
      <c r="C18">
        <v>15</v>
      </c>
      <c r="D18" s="1" t="s">
        <v>15</v>
      </c>
      <c r="E18" s="1" t="s">
        <v>30</v>
      </c>
      <c r="F18" s="5" t="s">
        <v>16</v>
      </c>
      <c r="G18" s="3">
        <v>122</v>
      </c>
    </row>
    <row r="19" spans="1:7" x14ac:dyDescent="0.3">
      <c r="A19" s="1" t="s">
        <v>66</v>
      </c>
      <c r="B19">
        <v>25</v>
      </c>
      <c r="C19">
        <v>55</v>
      </c>
      <c r="D19" s="1" t="s">
        <v>15</v>
      </c>
      <c r="E19" s="1" t="s">
        <v>67</v>
      </c>
      <c r="F19" s="5" t="s">
        <v>16</v>
      </c>
      <c r="G19" s="3">
        <v>86600000</v>
      </c>
    </row>
    <row r="20" spans="1:7" x14ac:dyDescent="0.3">
      <c r="A20" s="1" t="s">
        <v>72</v>
      </c>
      <c r="B20">
        <v>26</v>
      </c>
      <c r="C20">
        <v>54</v>
      </c>
      <c r="D20" s="1" t="s">
        <v>10</v>
      </c>
      <c r="E20" s="1" t="s">
        <v>73</v>
      </c>
      <c r="F20" s="5" t="s">
        <v>16</v>
      </c>
      <c r="G20" s="3">
        <v>63100</v>
      </c>
    </row>
    <row r="21" spans="1:7" x14ac:dyDescent="0.3">
      <c r="A21" s="1" t="s">
        <v>72</v>
      </c>
      <c r="B21">
        <v>26</v>
      </c>
      <c r="C21">
        <v>58</v>
      </c>
      <c r="D21" s="1" t="s">
        <v>15</v>
      </c>
      <c r="E21" s="1" t="s">
        <v>82</v>
      </c>
      <c r="F21" s="5" t="s">
        <v>16</v>
      </c>
      <c r="G21" s="3">
        <f>70.86*24*3600</f>
        <v>6122304</v>
      </c>
    </row>
    <row r="22" spans="1:7" x14ac:dyDescent="0.3">
      <c r="A22" s="1" t="s">
        <v>3</v>
      </c>
      <c r="B22">
        <v>6</v>
      </c>
      <c r="C22">
        <v>12</v>
      </c>
      <c r="D22" s="1" t="s">
        <v>4</v>
      </c>
      <c r="E22" s="1" t="s">
        <v>5</v>
      </c>
      <c r="F22" s="5" t="s">
        <v>6</v>
      </c>
      <c r="G22" s="3">
        <f>20.364*60</f>
        <v>1221.8400000000001</v>
      </c>
    </row>
    <row r="23" spans="1:7" x14ac:dyDescent="0.3">
      <c r="A23" s="1" t="s">
        <v>3</v>
      </c>
      <c r="B23">
        <v>6</v>
      </c>
      <c r="C23">
        <v>12</v>
      </c>
      <c r="D23" s="1" t="s">
        <v>10</v>
      </c>
      <c r="E23" s="1" t="s">
        <v>11</v>
      </c>
      <c r="F23" s="5" t="s">
        <v>6</v>
      </c>
      <c r="G23" s="3">
        <v>598</v>
      </c>
    </row>
    <row r="24" spans="1:7" x14ac:dyDescent="0.3">
      <c r="A24" s="1" t="s">
        <v>72</v>
      </c>
      <c r="B24">
        <v>26</v>
      </c>
      <c r="C24">
        <v>56</v>
      </c>
      <c r="D24" s="1" t="s">
        <v>15</v>
      </c>
      <c r="E24" s="1" t="s">
        <v>75</v>
      </c>
      <c r="F24" s="5" t="s">
        <v>6</v>
      </c>
      <c r="G24" s="3">
        <v>6670000</v>
      </c>
    </row>
    <row r="25" spans="1:7" x14ac:dyDescent="0.3">
      <c r="A25" s="1" t="s">
        <v>46</v>
      </c>
      <c r="B25">
        <v>24</v>
      </c>
      <c r="C25">
        <v>52</v>
      </c>
      <c r="D25" s="1" t="s">
        <v>15</v>
      </c>
      <c r="E25" s="1" t="s">
        <v>58</v>
      </c>
      <c r="F25" s="5" t="s">
        <v>59</v>
      </c>
      <c r="G25" s="3">
        <f>5.6 *24*3600</f>
        <v>483839.99999999994</v>
      </c>
    </row>
    <row r="26" spans="1:7" x14ac:dyDescent="0.3">
      <c r="A26" s="1" t="s">
        <v>72</v>
      </c>
      <c r="B26">
        <v>26</v>
      </c>
      <c r="C26">
        <v>57</v>
      </c>
      <c r="D26" s="1" t="s">
        <v>12</v>
      </c>
      <c r="E26" s="1" t="s">
        <v>63</v>
      </c>
      <c r="F26" s="5" t="s">
        <v>59</v>
      </c>
      <c r="G26" s="3">
        <f>312.2*24*3600</f>
        <v>26974079.999999996</v>
      </c>
    </row>
    <row r="27" spans="1:7" x14ac:dyDescent="0.3">
      <c r="A27" s="1" t="s">
        <v>97</v>
      </c>
      <c r="B27">
        <v>74</v>
      </c>
      <c r="C27">
        <v>186</v>
      </c>
      <c r="D27" s="1" t="s">
        <v>15</v>
      </c>
      <c r="E27" s="1" t="s">
        <v>103</v>
      </c>
      <c r="F27" s="5" t="s">
        <v>59</v>
      </c>
      <c r="G27" s="3">
        <f>3.7186*24*3600</f>
        <v>321287.03999999998</v>
      </c>
    </row>
    <row r="28" spans="1:7" x14ac:dyDescent="0.3">
      <c r="A28" s="1" t="s">
        <v>87</v>
      </c>
      <c r="B28">
        <v>73</v>
      </c>
      <c r="C28">
        <v>181</v>
      </c>
      <c r="D28" s="1" t="s">
        <v>15</v>
      </c>
      <c r="E28" s="1" t="s">
        <v>88</v>
      </c>
      <c r="F28" s="5" t="s">
        <v>89</v>
      </c>
      <c r="G28" s="3">
        <f>121.2*24*3600</f>
        <v>10471680</v>
      </c>
    </row>
    <row r="29" spans="1:7" x14ac:dyDescent="0.3">
      <c r="A29" s="1" t="s">
        <v>97</v>
      </c>
      <c r="B29">
        <v>74</v>
      </c>
      <c r="C29">
        <v>184</v>
      </c>
      <c r="D29" s="1" t="s">
        <v>15</v>
      </c>
      <c r="E29" s="1" t="s">
        <v>102</v>
      </c>
      <c r="F29" s="5" t="s">
        <v>89</v>
      </c>
      <c r="G29" s="3">
        <f>38*24*3600</f>
        <v>3283200</v>
      </c>
    </row>
    <row r="30" spans="1:7" x14ac:dyDescent="0.3">
      <c r="A30" s="1" t="s">
        <v>19</v>
      </c>
      <c r="B30">
        <v>7</v>
      </c>
      <c r="C30">
        <v>14</v>
      </c>
      <c r="D30" s="1" t="s">
        <v>15</v>
      </c>
      <c r="E30" s="1" t="s">
        <v>20</v>
      </c>
      <c r="F30" s="5" t="s">
        <v>21</v>
      </c>
      <c r="G30" s="3">
        <v>70.599999999999994</v>
      </c>
    </row>
    <row r="31" spans="1:7" x14ac:dyDescent="0.3">
      <c r="A31" s="1" t="s">
        <v>97</v>
      </c>
      <c r="B31">
        <v>74</v>
      </c>
      <c r="C31">
        <v>182</v>
      </c>
      <c r="D31" s="1" t="s">
        <v>60</v>
      </c>
      <c r="E31" s="1" t="s">
        <v>98</v>
      </c>
      <c r="F31" s="5" t="s">
        <v>21</v>
      </c>
      <c r="G31" s="3">
        <f>19.9*3600</f>
        <v>71640</v>
      </c>
    </row>
    <row r="32" spans="1:7" x14ac:dyDescent="0.3">
      <c r="A32" s="1" t="s">
        <v>3</v>
      </c>
      <c r="B32">
        <v>6</v>
      </c>
      <c r="C32">
        <v>12</v>
      </c>
      <c r="D32" s="1" t="s">
        <v>12</v>
      </c>
      <c r="E32" s="1" t="s">
        <v>13</v>
      </c>
      <c r="F32" s="5" t="s">
        <v>14</v>
      </c>
      <c r="G32" s="3">
        <v>8.4500000000000003E-19</v>
      </c>
    </row>
    <row r="33" spans="1:7" x14ac:dyDescent="0.3">
      <c r="A33" s="1" t="s">
        <v>19</v>
      </c>
      <c r="B33">
        <v>7</v>
      </c>
      <c r="C33">
        <v>14</v>
      </c>
      <c r="D33" s="1" t="s">
        <v>4</v>
      </c>
      <c r="E33" s="1" t="s">
        <v>11</v>
      </c>
      <c r="F33" s="5" t="s">
        <v>22</v>
      </c>
      <c r="G33" s="3">
        <v>598</v>
      </c>
    </row>
    <row r="34" spans="1:7" x14ac:dyDescent="0.3">
      <c r="A34" s="1" t="s">
        <v>19</v>
      </c>
      <c r="B34">
        <v>7</v>
      </c>
      <c r="C34">
        <v>14</v>
      </c>
      <c r="D34" s="1" t="s">
        <v>23</v>
      </c>
      <c r="E34" s="1" t="s">
        <v>11</v>
      </c>
      <c r="F34" s="5" t="s">
        <v>22</v>
      </c>
      <c r="G34" s="3">
        <v>598</v>
      </c>
    </row>
    <row r="35" spans="1:7" x14ac:dyDescent="0.3">
      <c r="A35" s="1" t="s">
        <v>46</v>
      </c>
      <c r="B35">
        <v>24</v>
      </c>
      <c r="C35">
        <v>50</v>
      </c>
      <c r="D35" s="1" t="s">
        <v>15</v>
      </c>
      <c r="E35" s="1" t="s">
        <v>47</v>
      </c>
      <c r="F35" s="5" t="s">
        <v>22</v>
      </c>
      <c r="G35" s="3">
        <v>0.28299999999999997</v>
      </c>
    </row>
    <row r="36" spans="1:7" x14ac:dyDescent="0.3">
      <c r="A36" s="1" t="s">
        <v>46</v>
      </c>
      <c r="B36">
        <v>24</v>
      </c>
      <c r="C36">
        <v>50</v>
      </c>
      <c r="D36" s="1" t="s">
        <v>55</v>
      </c>
      <c r="E36" s="1" t="s">
        <v>56</v>
      </c>
      <c r="F36" s="5" t="s">
        <v>57</v>
      </c>
      <c r="G36" s="2"/>
    </row>
    <row r="37" spans="1:7" x14ac:dyDescent="0.3">
      <c r="A37" s="1" t="s">
        <v>72</v>
      </c>
      <c r="B37">
        <v>26</v>
      </c>
      <c r="C37">
        <v>54</v>
      </c>
      <c r="D37" s="1" t="s">
        <v>12</v>
      </c>
      <c r="E37" s="1" t="s">
        <v>51</v>
      </c>
      <c r="F37" s="5" t="s">
        <v>57</v>
      </c>
      <c r="G37" s="1"/>
    </row>
    <row r="38" spans="1:7" x14ac:dyDescent="0.3">
      <c r="A38" s="1" t="s">
        <v>87</v>
      </c>
      <c r="B38">
        <v>73</v>
      </c>
      <c r="C38">
        <v>181</v>
      </c>
      <c r="D38" s="1" t="s">
        <v>60</v>
      </c>
      <c r="E38" s="1" t="s">
        <v>90</v>
      </c>
      <c r="F38" s="5" t="s">
        <v>57</v>
      </c>
      <c r="G38" s="1"/>
    </row>
    <row r="39" spans="1:7" x14ac:dyDescent="0.3">
      <c r="A39" s="1" t="s">
        <v>72</v>
      </c>
      <c r="B39">
        <v>26</v>
      </c>
      <c r="C39">
        <v>58</v>
      </c>
      <c r="D39" s="1" t="s">
        <v>60</v>
      </c>
      <c r="E39" s="1" t="s">
        <v>77</v>
      </c>
      <c r="F39" s="5" t="s">
        <v>83</v>
      </c>
      <c r="G39" s="1"/>
    </row>
    <row r="40" spans="1:7" x14ac:dyDescent="0.3">
      <c r="A40" s="1" t="s">
        <v>66</v>
      </c>
      <c r="B40">
        <v>25</v>
      </c>
      <c r="C40">
        <v>55</v>
      </c>
      <c r="D40" s="1" t="s">
        <v>4</v>
      </c>
      <c r="E40" s="1" t="s">
        <v>63</v>
      </c>
      <c r="F40" s="5" t="s">
        <v>69</v>
      </c>
      <c r="G40" s="1"/>
    </row>
    <row r="41" spans="1:7" x14ac:dyDescent="0.3">
      <c r="A41" s="1" t="s">
        <v>72</v>
      </c>
      <c r="B41">
        <v>26</v>
      </c>
      <c r="C41">
        <v>56</v>
      </c>
      <c r="D41" s="1" t="s">
        <v>4</v>
      </c>
      <c r="E41" s="1" t="s">
        <v>67</v>
      </c>
      <c r="F41" s="5" t="s">
        <v>76</v>
      </c>
      <c r="G41" s="1"/>
    </row>
    <row r="42" spans="1:7" x14ac:dyDescent="0.3">
      <c r="A42" s="1" t="s">
        <v>46</v>
      </c>
      <c r="B42">
        <v>24</v>
      </c>
      <c r="C42">
        <v>50</v>
      </c>
      <c r="D42" s="1" t="s">
        <v>52</v>
      </c>
      <c r="E42" s="1" t="s">
        <v>53</v>
      </c>
      <c r="F42" s="5" t="s">
        <v>54</v>
      </c>
      <c r="G42" s="1"/>
    </row>
    <row r="43" spans="1:7" x14ac:dyDescent="0.3">
      <c r="A43" s="1" t="s">
        <v>72</v>
      </c>
      <c r="B43">
        <v>26</v>
      </c>
      <c r="C43">
        <v>57</v>
      </c>
      <c r="D43" s="1" t="s">
        <v>60</v>
      </c>
      <c r="E43" s="1" t="s">
        <v>75</v>
      </c>
      <c r="F43" s="5" t="s">
        <v>54</v>
      </c>
      <c r="G43" s="1"/>
    </row>
    <row r="44" spans="1:7" x14ac:dyDescent="0.3">
      <c r="A44" s="1" t="s">
        <v>19</v>
      </c>
      <c r="B44">
        <v>7</v>
      </c>
      <c r="C44">
        <v>14</v>
      </c>
      <c r="D44" s="1" t="s">
        <v>25</v>
      </c>
      <c r="E44" s="1" t="s">
        <v>8</v>
      </c>
      <c r="F44" s="5" t="s">
        <v>26</v>
      </c>
      <c r="G44" s="1"/>
    </row>
    <row r="45" spans="1:7" x14ac:dyDescent="0.3">
      <c r="A45" s="1" t="s">
        <v>19</v>
      </c>
      <c r="B45">
        <v>7</v>
      </c>
      <c r="C45">
        <v>14</v>
      </c>
      <c r="D45" s="1" t="s">
        <v>28</v>
      </c>
      <c r="E45" s="1" t="s">
        <v>29</v>
      </c>
      <c r="F45" s="5" t="s">
        <v>26</v>
      </c>
      <c r="G45" s="1"/>
    </row>
    <row r="46" spans="1:7" x14ac:dyDescent="0.3">
      <c r="A46" s="1" t="s">
        <v>19</v>
      </c>
      <c r="B46">
        <v>7</v>
      </c>
      <c r="C46">
        <v>15</v>
      </c>
      <c r="D46" s="1" t="s">
        <v>31</v>
      </c>
      <c r="E46" s="1" t="s">
        <v>5</v>
      </c>
      <c r="F46" s="5" t="s">
        <v>26</v>
      </c>
      <c r="G46" s="1"/>
    </row>
    <row r="47" spans="1:7" x14ac:dyDescent="0.3">
      <c r="A47" s="1" t="s">
        <v>46</v>
      </c>
      <c r="B47">
        <v>24</v>
      </c>
      <c r="C47">
        <v>50</v>
      </c>
      <c r="D47" s="1" t="s">
        <v>4</v>
      </c>
      <c r="E47" s="1" t="s">
        <v>36</v>
      </c>
      <c r="F47" s="5" t="s">
        <v>26</v>
      </c>
      <c r="G47" s="1"/>
    </row>
    <row r="48" spans="1:7" x14ac:dyDescent="0.3">
      <c r="A48" s="1" t="s">
        <v>46</v>
      </c>
      <c r="B48">
        <v>24</v>
      </c>
      <c r="C48">
        <v>52</v>
      </c>
      <c r="D48" s="1" t="s">
        <v>60</v>
      </c>
      <c r="E48" s="1" t="s">
        <v>51</v>
      </c>
      <c r="F48" s="5" t="s">
        <v>26</v>
      </c>
      <c r="G48" s="1"/>
    </row>
    <row r="49" spans="1:7" x14ac:dyDescent="0.3">
      <c r="A49" s="1" t="s">
        <v>46</v>
      </c>
      <c r="B49">
        <v>24</v>
      </c>
      <c r="C49">
        <v>52</v>
      </c>
      <c r="D49" s="1" t="s">
        <v>4</v>
      </c>
      <c r="E49" s="1" t="s">
        <v>34</v>
      </c>
      <c r="F49" s="5" t="s">
        <v>26</v>
      </c>
      <c r="G49" s="1"/>
    </row>
    <row r="50" spans="1:7" x14ac:dyDescent="0.3">
      <c r="A50" s="1" t="s">
        <v>46</v>
      </c>
      <c r="B50">
        <v>24</v>
      </c>
      <c r="C50">
        <v>53</v>
      </c>
      <c r="D50" s="1" t="s">
        <v>60</v>
      </c>
      <c r="E50" s="1" t="s">
        <v>58</v>
      </c>
      <c r="F50" s="5" t="s">
        <v>26</v>
      </c>
      <c r="G50" s="1"/>
    </row>
    <row r="51" spans="1:7" x14ac:dyDescent="0.3">
      <c r="A51" s="1" t="s">
        <v>66</v>
      </c>
      <c r="B51">
        <v>25</v>
      </c>
      <c r="C51">
        <v>55</v>
      </c>
      <c r="D51" s="1" t="s">
        <v>31</v>
      </c>
      <c r="E51" s="1" t="s">
        <v>34</v>
      </c>
      <c r="F51" s="5" t="s">
        <v>26</v>
      </c>
      <c r="G51" s="1"/>
    </row>
    <row r="52" spans="1:7" x14ac:dyDescent="0.3">
      <c r="A52" s="1" t="s">
        <v>72</v>
      </c>
      <c r="B52">
        <v>26</v>
      </c>
      <c r="C52">
        <v>54</v>
      </c>
      <c r="D52" s="1" t="s">
        <v>4</v>
      </c>
      <c r="E52" s="1" t="s">
        <v>68</v>
      </c>
      <c r="F52" s="5" t="s">
        <v>26</v>
      </c>
      <c r="G52" s="1"/>
    </row>
    <row r="53" spans="1:7" x14ac:dyDescent="0.3">
      <c r="A53" s="1" t="s">
        <v>72</v>
      </c>
      <c r="B53">
        <v>26</v>
      </c>
      <c r="C53">
        <v>56</v>
      </c>
      <c r="D53" s="1" t="s">
        <v>60</v>
      </c>
      <c r="E53" s="1" t="s">
        <v>73</v>
      </c>
      <c r="F53" s="5" t="s">
        <v>26</v>
      </c>
      <c r="G53" s="1"/>
    </row>
    <row r="54" spans="1:7" x14ac:dyDescent="0.3">
      <c r="A54" s="1" t="s">
        <v>87</v>
      </c>
      <c r="B54">
        <v>73</v>
      </c>
      <c r="C54">
        <v>181</v>
      </c>
      <c r="D54" s="1" t="s">
        <v>4</v>
      </c>
      <c r="E54" s="1" t="s">
        <v>93</v>
      </c>
      <c r="F54" s="5" t="s">
        <v>26</v>
      </c>
      <c r="G54" s="1"/>
    </row>
    <row r="55" spans="1:7" x14ac:dyDescent="0.3">
      <c r="A55" s="1" t="s">
        <v>97</v>
      </c>
      <c r="B55">
        <v>74</v>
      </c>
      <c r="C55">
        <v>186</v>
      </c>
      <c r="D55" s="1" t="s">
        <v>4</v>
      </c>
      <c r="E55" s="1" t="s">
        <v>104</v>
      </c>
      <c r="F55" s="5" t="s">
        <v>26</v>
      </c>
      <c r="G55" s="1"/>
    </row>
    <row r="56" spans="1:7" x14ac:dyDescent="0.3">
      <c r="A56" s="1" t="s">
        <v>87</v>
      </c>
      <c r="B56">
        <v>73</v>
      </c>
      <c r="C56">
        <v>181</v>
      </c>
      <c r="D56" s="1" t="s">
        <v>35</v>
      </c>
      <c r="E56" s="1" t="s">
        <v>91</v>
      </c>
      <c r="F56" s="5" t="s">
        <v>92</v>
      </c>
      <c r="G56" s="1"/>
    </row>
    <row r="57" spans="1:7" x14ac:dyDescent="0.3">
      <c r="A57" s="1" t="s">
        <v>72</v>
      </c>
      <c r="B57">
        <v>26</v>
      </c>
      <c r="C57">
        <v>58</v>
      </c>
      <c r="D57" s="1" t="s">
        <v>31</v>
      </c>
      <c r="E57" s="1" t="s">
        <v>63</v>
      </c>
      <c r="F57" s="5" t="s">
        <v>84</v>
      </c>
      <c r="G57" s="1"/>
    </row>
    <row r="58" spans="1:7" x14ac:dyDescent="0.3">
      <c r="A58" s="1" t="s">
        <v>72</v>
      </c>
      <c r="B58">
        <v>26</v>
      </c>
      <c r="C58">
        <v>57</v>
      </c>
      <c r="D58" s="1" t="s">
        <v>52</v>
      </c>
      <c r="E58" s="1" t="s">
        <v>80</v>
      </c>
      <c r="F58" s="5" t="s">
        <v>81</v>
      </c>
      <c r="G58" s="1"/>
    </row>
    <row r="59" spans="1:7" x14ac:dyDescent="0.3">
      <c r="A59" s="1" t="s">
        <v>33</v>
      </c>
      <c r="B59">
        <v>23</v>
      </c>
      <c r="C59">
        <v>51</v>
      </c>
      <c r="D59" s="1" t="s">
        <v>31</v>
      </c>
      <c r="E59" s="1" t="s">
        <v>41</v>
      </c>
      <c r="F59" s="5" t="s">
        <v>42</v>
      </c>
      <c r="G59" s="1"/>
    </row>
    <row r="60" spans="1:7" x14ac:dyDescent="0.3">
      <c r="A60" s="1" t="s">
        <v>46</v>
      </c>
      <c r="B60">
        <v>24</v>
      </c>
      <c r="C60">
        <v>52</v>
      </c>
      <c r="D60" s="1" t="s">
        <v>31</v>
      </c>
      <c r="E60" s="1" t="s">
        <v>50</v>
      </c>
      <c r="F60" s="5" t="s">
        <v>42</v>
      </c>
      <c r="G60" s="1"/>
    </row>
    <row r="61" spans="1:7" x14ac:dyDescent="0.3">
      <c r="A61" s="1" t="s">
        <v>72</v>
      </c>
      <c r="B61">
        <v>26</v>
      </c>
      <c r="C61">
        <v>56</v>
      </c>
      <c r="D61" s="1" t="s">
        <v>31</v>
      </c>
      <c r="E61" s="1" t="s">
        <v>58</v>
      </c>
      <c r="F61" s="5" t="s">
        <v>42</v>
      </c>
      <c r="G61" s="1"/>
    </row>
    <row r="62" spans="1:7" x14ac:dyDescent="0.3">
      <c r="A62" s="1" t="s">
        <v>78</v>
      </c>
      <c r="B62">
        <v>26</v>
      </c>
      <c r="C62">
        <v>57</v>
      </c>
      <c r="D62" s="1" t="s">
        <v>48</v>
      </c>
      <c r="E62" s="1" t="s">
        <v>67</v>
      </c>
      <c r="F62" s="5" t="s">
        <v>79</v>
      </c>
      <c r="G62" s="1"/>
    </row>
    <row r="63" spans="1:7" x14ac:dyDescent="0.3">
      <c r="A63" s="1" t="s">
        <v>3</v>
      </c>
      <c r="B63">
        <v>6</v>
      </c>
      <c r="C63">
        <v>12</v>
      </c>
      <c r="D63" s="1" t="s">
        <v>7</v>
      </c>
      <c r="E63" s="1" t="s">
        <v>8</v>
      </c>
      <c r="F63" s="5" t="s">
        <v>9</v>
      </c>
      <c r="G63" s="1"/>
    </row>
    <row r="64" spans="1:7" x14ac:dyDescent="0.3">
      <c r="A64" s="1" t="s">
        <v>33</v>
      </c>
      <c r="B64">
        <v>23</v>
      </c>
      <c r="C64">
        <v>51</v>
      </c>
      <c r="D64" s="1" t="s">
        <v>35</v>
      </c>
      <c r="E64" s="1" t="s">
        <v>36</v>
      </c>
      <c r="F64" s="5" t="s">
        <v>9</v>
      </c>
      <c r="G64" s="1"/>
    </row>
    <row r="65" spans="1:7" x14ac:dyDescent="0.3">
      <c r="A65" s="1" t="s">
        <v>46</v>
      </c>
      <c r="B65">
        <v>24</v>
      </c>
      <c r="C65">
        <v>50</v>
      </c>
      <c r="D65" s="1" t="s">
        <v>48</v>
      </c>
      <c r="E65" s="1" t="s">
        <v>38</v>
      </c>
      <c r="F65" s="5" t="s">
        <v>9</v>
      </c>
      <c r="G65" s="1"/>
    </row>
    <row r="66" spans="1:7" x14ac:dyDescent="0.3">
      <c r="A66" s="1" t="s">
        <v>46</v>
      </c>
      <c r="B66">
        <v>24</v>
      </c>
      <c r="C66">
        <v>50</v>
      </c>
      <c r="D66" s="1" t="s">
        <v>49</v>
      </c>
      <c r="E66" s="1" t="s">
        <v>50</v>
      </c>
      <c r="F66" s="5" t="s">
        <v>9</v>
      </c>
      <c r="G66" s="1"/>
    </row>
    <row r="67" spans="1:7" x14ac:dyDescent="0.3">
      <c r="A67" s="1" t="s">
        <v>66</v>
      </c>
      <c r="B67">
        <v>25</v>
      </c>
      <c r="C67">
        <v>55</v>
      </c>
      <c r="D67" s="1" t="s">
        <v>35</v>
      </c>
      <c r="E67" s="1" t="s">
        <v>68</v>
      </c>
      <c r="F67" s="5" t="s">
        <v>9</v>
      </c>
      <c r="G67" s="1"/>
    </row>
    <row r="68" spans="1:7" x14ac:dyDescent="0.3">
      <c r="A68" s="1" t="s">
        <v>72</v>
      </c>
      <c r="B68">
        <v>26</v>
      </c>
      <c r="C68">
        <v>54</v>
      </c>
      <c r="D68" s="1" t="s">
        <v>74</v>
      </c>
      <c r="E68" s="1" t="s">
        <v>70</v>
      </c>
      <c r="F68" s="5" t="s">
        <v>9</v>
      </c>
      <c r="G68" s="1"/>
    </row>
    <row r="69" spans="1:7" x14ac:dyDescent="0.3">
      <c r="A69" s="1" t="s">
        <v>72</v>
      </c>
      <c r="B69">
        <v>26</v>
      </c>
      <c r="C69">
        <v>56</v>
      </c>
      <c r="D69" s="1" t="s">
        <v>61</v>
      </c>
      <c r="E69" s="1" t="s">
        <v>68</v>
      </c>
      <c r="F69" s="5" t="s">
        <v>9</v>
      </c>
      <c r="G69" s="1"/>
    </row>
    <row r="70" spans="1:7" x14ac:dyDescent="0.3">
      <c r="A70" s="1" t="s">
        <v>72</v>
      </c>
      <c r="B70">
        <v>26</v>
      </c>
      <c r="C70">
        <v>57</v>
      </c>
      <c r="D70" s="1" t="s">
        <v>35</v>
      </c>
      <c r="E70" s="1" t="s">
        <v>73</v>
      </c>
      <c r="F70" s="5" t="s">
        <v>9</v>
      </c>
      <c r="G70" s="1"/>
    </row>
    <row r="71" spans="1:7" x14ac:dyDescent="0.3">
      <c r="A71" s="1" t="s">
        <v>72</v>
      </c>
      <c r="B71">
        <v>26</v>
      </c>
      <c r="C71">
        <v>58</v>
      </c>
      <c r="D71" s="1" t="s">
        <v>35</v>
      </c>
      <c r="E71" s="1" t="s">
        <v>75</v>
      </c>
      <c r="F71" s="5" t="s">
        <v>9</v>
      </c>
      <c r="G71" s="1"/>
    </row>
    <row r="72" spans="1:7" x14ac:dyDescent="0.3">
      <c r="A72" s="1" t="s">
        <v>87</v>
      </c>
      <c r="B72">
        <v>73</v>
      </c>
      <c r="C72">
        <v>181</v>
      </c>
      <c r="D72" s="1" t="s">
        <v>37</v>
      </c>
      <c r="E72" s="1" t="s">
        <v>94</v>
      </c>
      <c r="F72" s="5" t="s">
        <v>9</v>
      </c>
      <c r="G72" s="1"/>
    </row>
    <row r="73" spans="1:7" x14ac:dyDescent="0.3">
      <c r="A73" s="1" t="s">
        <v>33</v>
      </c>
      <c r="B73">
        <v>23</v>
      </c>
      <c r="C73">
        <v>51</v>
      </c>
      <c r="D73" s="1" t="s">
        <v>43</v>
      </c>
      <c r="E73" s="1" t="s">
        <v>44</v>
      </c>
      <c r="F73" s="5" t="s">
        <v>45</v>
      </c>
      <c r="G73" s="1"/>
    </row>
    <row r="74" spans="1:7" x14ac:dyDescent="0.3">
      <c r="A74" s="1" t="s">
        <v>46</v>
      </c>
      <c r="B74">
        <v>24</v>
      </c>
      <c r="C74">
        <v>52</v>
      </c>
      <c r="D74" s="1" t="s">
        <v>61</v>
      </c>
      <c r="E74" s="1" t="s">
        <v>36</v>
      </c>
      <c r="F74" s="5" t="s">
        <v>45</v>
      </c>
      <c r="G74" s="1"/>
    </row>
    <row r="75" spans="1:7" x14ac:dyDescent="0.3">
      <c r="A75" s="1" t="s">
        <v>97</v>
      </c>
      <c r="B75">
        <v>74</v>
      </c>
      <c r="C75">
        <v>186</v>
      </c>
      <c r="D75" s="1" t="s">
        <v>52</v>
      </c>
      <c r="E75" s="1" t="s">
        <v>105</v>
      </c>
      <c r="F75" s="5" t="s">
        <v>45</v>
      </c>
      <c r="G75" s="1"/>
    </row>
    <row r="76" spans="1:7" x14ac:dyDescent="0.3">
      <c r="A76" s="1" t="s">
        <v>72</v>
      </c>
      <c r="B76">
        <v>26</v>
      </c>
      <c r="C76">
        <v>58</v>
      </c>
      <c r="D76" s="1" t="s">
        <v>37</v>
      </c>
      <c r="E76" s="1" t="s">
        <v>73</v>
      </c>
      <c r="F76" s="5" t="s">
        <v>85</v>
      </c>
      <c r="G76" s="1"/>
    </row>
    <row r="77" spans="1:7" x14ac:dyDescent="0.3">
      <c r="A77" s="1" t="s">
        <v>87</v>
      </c>
      <c r="B77">
        <v>73</v>
      </c>
      <c r="C77">
        <v>181</v>
      </c>
      <c r="D77" s="1" t="s">
        <v>95</v>
      </c>
      <c r="E77" s="1" t="s">
        <v>96</v>
      </c>
      <c r="F77" s="5" t="s">
        <v>85</v>
      </c>
      <c r="G77" s="1"/>
    </row>
    <row r="78" spans="1:7" x14ac:dyDescent="0.3">
      <c r="A78" s="1" t="s">
        <v>33</v>
      </c>
      <c r="B78">
        <v>23</v>
      </c>
      <c r="C78">
        <v>51</v>
      </c>
      <c r="D78" s="1" t="s">
        <v>37</v>
      </c>
      <c r="E78" s="1" t="s">
        <v>38</v>
      </c>
      <c r="F78" s="5" t="s">
        <v>39</v>
      </c>
      <c r="G78" s="1"/>
    </row>
    <row r="79" spans="1:7" x14ac:dyDescent="0.3">
      <c r="A79" s="1" t="s">
        <v>66</v>
      </c>
      <c r="B79">
        <v>25</v>
      </c>
      <c r="C79">
        <v>55</v>
      </c>
      <c r="D79" s="1" t="s">
        <v>37</v>
      </c>
      <c r="E79" s="1" t="s">
        <v>70</v>
      </c>
      <c r="F79" s="5" t="s">
        <v>39</v>
      </c>
      <c r="G79" s="1"/>
    </row>
    <row r="80" spans="1:7" x14ac:dyDescent="0.3">
      <c r="A80" s="1" t="s">
        <v>97</v>
      </c>
      <c r="B80">
        <v>74</v>
      </c>
      <c r="C80">
        <v>186</v>
      </c>
      <c r="D80" s="1" t="s">
        <v>43</v>
      </c>
      <c r="E80" s="1" t="s">
        <v>106</v>
      </c>
      <c r="F80" s="5" t="s">
        <v>107</v>
      </c>
      <c r="G80" s="1"/>
    </row>
    <row r="81" spans="1:7" x14ac:dyDescent="0.3">
      <c r="A81" s="1" t="s">
        <v>97</v>
      </c>
      <c r="B81">
        <v>74</v>
      </c>
      <c r="C81">
        <v>183</v>
      </c>
      <c r="D81" s="1" t="s">
        <v>99</v>
      </c>
      <c r="E81" s="1" t="s">
        <v>100</v>
      </c>
      <c r="F81" s="5" t="s">
        <v>101</v>
      </c>
      <c r="G81" s="1"/>
    </row>
    <row r="82" spans="1:7" x14ac:dyDescent="0.3">
      <c r="A82" s="1" t="s">
        <v>97</v>
      </c>
      <c r="B82">
        <v>74</v>
      </c>
      <c r="C82">
        <v>184</v>
      </c>
      <c r="D82" s="1" t="s">
        <v>99</v>
      </c>
      <c r="E82" s="1" t="s">
        <v>100</v>
      </c>
      <c r="F82" s="5" t="s">
        <v>101</v>
      </c>
      <c r="G82" s="1"/>
    </row>
    <row r="83" spans="1:7" x14ac:dyDescent="0.3">
      <c r="A83" s="1" t="s">
        <v>97</v>
      </c>
      <c r="B83">
        <v>74</v>
      </c>
      <c r="C83">
        <v>186</v>
      </c>
      <c r="D83" s="1" t="s">
        <v>99</v>
      </c>
      <c r="E83" s="1" t="s">
        <v>100</v>
      </c>
      <c r="F83" s="5" t="s">
        <v>101</v>
      </c>
      <c r="G83" s="1"/>
    </row>
    <row r="84" spans="1:7" x14ac:dyDescent="0.3">
      <c r="F84" s="6"/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4A58-DF5A-42D6-B9B3-F4EB844363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g o k l T 8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C C i S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k l T x 2 y N m i B A Q A A h g I A A B M A H A B G b 3 J t d W x h c y 9 T Z W N 0 a W 9 u M S 5 t I K I Y A C i g F A A A A A A A A A A A A A A A A A A A A A A A A A A A A H 1 S 0 W r b M B R 9 X i D / c H F f b D C G l q 0 P K 3 4 o T r Z 1 L C X D 7 g q r x 1 D k m 1 g g 6 5 q r 6 y 4 m 9 N + n N I G u p E w v k s 6 5 9 0 j n S B 6 1 G H J Q H u b z q + l k O v G t Y m z g L P p 6 f X t T Q s 8 k o Q Q d 8 m Y E T V 2 v 2 H h y E e R g U a Y T C K O k g T U G p P C P 2 Y z 0 0 K G T + J O x m B X k J G x 8 H B U f 6 z u P 7 G v V 6 z 9 j P W P q V 7 S F u G o R 7 p x 5 D J S R E W g N C + V 0 i 1 6 Q k 3 r Z j t 5 o D 8 t 2 V h d k r V o R K y E e 6 + p z C d / U q p 4 P T G v k e 7 R N / f 8 7 Z 7 K V K E k f Z m h N Z 4 J 8 H r 2 L U g i y Q + d 8 f p n C 3 G l q j N v k 5 x c f L l L 4 P p B g K a P F / G W Z 3 Z L D X 0 l 6 s H 4 W L Z m 6 w D X w B V U T T O y T q d Q q F B 6 Z I x 4 f U k r h 4 Y h f W 1 t q Z R X 7 X H j 4 V 7 J o l d s E x W r s 8 U W u Y u X 8 m r g 7 X H h P + v i N 8 9 P d L p p b 3 L 9 B c C e h D A S 3 8 p T C L v o Z k B s n l + + z f f s z t D i F G N X z j z h p D y k K B S A k 3 A w a m 5 O C + e 9 O b e M F / k h e U U / J d G L c m / a u / g J Q S w E C L Q A U A A I A C A C C i S V P z 9 B L j 6 k A A A D 5 A A A A E g A A A A A A A A A A A A A A A A A A A A A A Q 2 9 u Z m l n L 1 B h Y 2 t h Z 2 U u e G 1 s U E s B A i 0 A F A A C A A g A g o k l T w / K 6 a u k A A A A 6 Q A A A B M A A A A A A A A A A A A A A A A A 9 Q A A A F t D b 2 5 0 Z W 5 0 X 1 R 5 c G V z X S 5 4 b W x Q S w E C L Q A U A A I A C A C C i S V P H b I 2 a I E B A A C G A g A A E w A A A A A A A A A A A A A A A A D m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A A A A A A A A H g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Q U 5 J U y U y M H B y b 3 R v b i U y M G V u Z X J n e S U y M G N v b X B h c m l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Q U 5 J U 1 9 w c m 9 0 b 2 5 f Z W 5 l c m d 5 X 2 N v b X B h c m l z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D V U M T Y 6 M T I 6 M D Q u N D g z N z g 0 O F o i I C 8 + P E V u d H J 5 I F R 5 c G U 9 I k Z p b G x D b 2 x 1 b W 5 U e X B l c y I g V m F s d W U 9 I n N C Z 0 1 E Q m d Z R y I g L z 4 8 R W 5 0 c n k g V H l w Z T 0 i R m l s b E N v b H V t b k 5 h b W V z I i B W Y W x 1 Z T 0 i c 1 s m c X V v d D t F b G V t Z W 5 0 J n F 1 b 3 Q 7 L C Z x d W 9 0 O 1 o m c X V v d D s s J n F 1 b 3 Q 7 T S Z x d W 9 0 O y w m c X V v d D t y Z W F j d G l v b i Z x d W 9 0 O y w m c X V v d D t p c 2 9 0 b 3 B l I H B y b 2 R 1 Y 2 V k J n F 1 b 3 Q 7 L C Z x d W 9 0 O 0 V f b W F 4 K E 1 l V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Q U 5 J U y B w c m 9 0 b 2 4 g Z W 5 l c m d 5 I G N v b X B h c m l z b 2 4 v Q 2 h h b m d l Z C B U e X B l L n t F b G V t Z W 5 0 L D B 9 J n F 1 b 3 Q 7 L C Z x d W 9 0 O 1 N l Y 3 R p b 2 4 x L 0 p B T k l T I H B y b 3 R v b i B l b m V y Z 3 k g Y 2 9 t c G F y a X N v b i 9 D a G F u Z 2 V k I F R 5 c G U u e 1 o s M X 0 m c X V v d D s s J n F 1 b 3 Q 7 U 2 V j d G l v b j E v S k F O S V M g c H J v d G 9 u I G V u Z X J n e S B j b 2 1 w Y X J p c 2 9 u L 0 N o Y W 5 n Z W Q g V H l w Z S 5 7 T S w y f S Z x d W 9 0 O y w m c X V v d D t T Z W N 0 a W 9 u M S 9 K Q U 5 J U y B w c m 9 0 b 2 4 g Z W 5 l c m d 5 I G N v b X B h c m l z b 2 4 v Q 2 h h b m d l Z C B U e X B l L n t y Z W F j d G l v b i w z f S Z x d W 9 0 O y w m c X V v d D t T Z W N 0 a W 9 u M S 9 K Q U 5 J U y B w c m 9 0 b 2 4 g Z W 5 l c m d 5 I G N v b X B h c m l z b 2 4 v Q 2 h h b m d l Z C B U e X B l L n t p c 2 9 0 b 3 B l I H B y b 2 R 1 Y 2 V k L D R 9 J n F 1 b 3 Q 7 L C Z x d W 9 0 O 1 N l Y 3 R p b 2 4 x L 0 p B T k l T I H B y b 3 R v b i B l b m V y Z 3 k g Y 2 9 t c G F y a X N v b i 9 D a G F u Z 2 V k I F R 5 c G U u e 0 V f b W F 4 K E 1 l V i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k F O S V M g c H J v d G 9 u I G V u Z X J n e S B j b 2 1 w Y X J p c 2 9 u L 0 N o Y W 5 n Z W Q g V H l w Z S 5 7 R W x l b W V u d C w w f S Z x d W 9 0 O y w m c X V v d D t T Z W N 0 a W 9 u M S 9 K Q U 5 J U y B w c m 9 0 b 2 4 g Z W 5 l c m d 5 I G N v b X B h c m l z b 2 4 v Q 2 h h b m d l Z C B U e X B l L n t a L D F 9 J n F 1 b 3 Q 7 L C Z x d W 9 0 O 1 N l Y 3 R p b 2 4 x L 0 p B T k l T I H B y b 3 R v b i B l b m V y Z 3 k g Y 2 9 t c G F y a X N v b i 9 D a G F u Z 2 V k I F R 5 c G U u e 0 0 s M n 0 m c X V v d D s s J n F 1 b 3 Q 7 U 2 V j d G l v b j E v S k F O S V M g c H J v d G 9 u I G V u Z X J n e S B j b 2 1 w Y X J p c 2 9 u L 0 N o Y W 5 n Z W Q g V H l w Z S 5 7 c m V h Y 3 R p b 2 4 s M 3 0 m c X V v d D s s J n F 1 b 3 Q 7 U 2 V j d G l v b j E v S k F O S V M g c H J v d G 9 u I G V u Z X J n e S B j b 2 1 w Y X J p c 2 9 u L 0 N o Y W 5 n Z W Q g V H l w Z S 5 7 a X N v d G 9 w Z S B w c m 9 k d W N l Z C w 0 f S Z x d W 9 0 O y w m c X V v d D t T Z W N 0 a W 9 u M S 9 K Q U 5 J U y B w c m 9 0 b 2 4 g Z W 5 l c m d 5 I G N v b X B h c m l z b 2 4 v Q 2 h h b m d l Z C B U e X B l L n t F X 2 1 h e C h N Z V Y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Q U 5 J U y U y M H B y b 3 R v b i U y M G V u Z X J n e S U y M G N v b X B h c m l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F O S V M l M j B w c m 9 0 b 2 4 l M j B l b m V y Z 3 k l M j B j b 2 1 w Y X J p c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B T k l T J T I w c H J v d G 9 u J T I w Z W 5 l c m d 5 J T I w Y 2 9 t c G F y a X N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X k Q 1 W 6 F q R Y 4 T h B f u y e B T A A A A A A I A A A A A A B B m A A A A A Q A A I A A A A P m m Y + F K H Q z 0 Z 7 4 f C F U a C 2 T J h K O K H + c z 1 u G x W T x B C 2 K g A A A A A A 6 A A A A A A g A A I A A A A A z u k U q I 4 t W X V p q Q l X X g + v 9 G l 9 4 S K u a Y S H m h M B 4 i 7 S o U U A A A A H g + w G v y W o s M 2 R n m H d 6 1 4 A I H R / a C S B Y 6 9 e h r u P W Q 6 Z t m I U X X m g 2 z o f 1 8 6 p I n c 5 7 / Y + Q o 5 I b + u 4 l g p v F S + O 8 b E Z / U / u T g D 2 e 5 3 c A b z K i N T L 2 + Q A A A A N 4 N D H N 6 L d / K v w z h o S B F S k t y D j l w 6 q 8 r K M z E 0 a / Y T c C m 1 g w U i I u 0 C p v 6 j X B 9 L B / 3 U c 7 l D 0 O n w t F F N W g K d 7 Z + W Y 4 = < / D a t a M a s h u p > 
</file>

<file path=customXml/itemProps1.xml><?xml version="1.0" encoding="utf-8"?>
<ds:datastoreItem xmlns:ds="http://schemas.openxmlformats.org/officeDocument/2006/customXml" ds:itemID="{C1554471-FEF5-44C8-99E8-127365BDEA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2019-09-05T16:03:21Z</dcterms:created>
  <dcterms:modified xsi:type="dcterms:W3CDTF">2019-09-06T09:16:36Z</dcterms:modified>
</cp:coreProperties>
</file>