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SRIM-2013\Angus' Data\"/>
    </mc:Choice>
  </mc:AlternateContent>
  <xr:revisionPtr revIDLastSave="0" documentId="13_ncr:1_{8E61E2CF-C46B-4CBC-AC45-C6C321C3B0EA}" xr6:coauthVersionLast="36" xr6:coauthVersionMax="36" xr10:uidLastSave="{00000000-0000-0000-0000-000000000000}"/>
  <bookViews>
    <workbookView xWindow="0" yWindow="0" windowWidth="17256" windowHeight="5640" xr2:uid="{FC9CE500-7744-4D96-AB97-3AE2B5D0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<sst xmlns="http://schemas.openxmlformats.org/spreadsheetml/2006/main" count="11" uniqueCount="9">
  <si>
    <t>Peak width (um)</t>
  </si>
  <si>
    <t>Useable region (um)</t>
  </si>
  <si>
    <t>-</t>
  </si>
  <si>
    <t>a (C^2mg^-1)</t>
  </si>
  <si>
    <t>Proton Energy, E_0 (MeV)</t>
  </si>
  <si>
    <t>E-0 (J)</t>
  </si>
  <si>
    <t>Damage peak position, R (um)</t>
  </si>
  <si>
    <t>R (m)</t>
  </si>
  <si>
    <t>E_0^2 (J^2)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</si>
</sst>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 vs Energy, R vs E_0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17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Sheet1!$F$3:$F$19</c:f>
                <c:numCache>
                  <c:formatCode>General</c:formatCode>
                  <c:ptCount val="17"/>
                  <c:pt idx="0">
                    <c:v>0.08</c:v>
                  </c:pt>
                  <c:pt idx="1">
                    <c:v>0.28000000000000003</c:v>
                  </c:pt>
                  <c:pt idx="2">
                    <c:v>0.24</c:v>
                  </c:pt>
                  <c:pt idx="3">
                    <c:v>0.8</c:v>
                  </c:pt>
                  <c:pt idx="4">
                    <c:v>0.4</c:v>
                  </c:pt>
                  <c:pt idx="5">
                    <c:v>0.68</c:v>
                  </c:pt>
                  <c:pt idx="6">
                    <c:v>1.6</c:v>
                  </c:pt>
                  <c:pt idx="7">
                    <c:v>1.6</c:v>
                  </c:pt>
                  <c:pt idx="8">
                    <c:v>2.4</c:v>
                  </c:pt>
                  <c:pt idx="9">
                    <c:v>4</c:v>
                  </c:pt>
                  <c:pt idx="10">
                    <c:v>4.8</c:v>
                  </c:pt>
                  <c:pt idx="11">
                    <c:v>4.8</c:v>
                  </c:pt>
                  <c:pt idx="12">
                    <c:v>8</c:v>
                  </c:pt>
                  <c:pt idx="13">
                    <c:v>9.1999999999999993</c:v>
                  </c:pt>
                  <c:pt idx="14">
                    <c:v>12</c:v>
                  </c:pt>
                  <c:pt idx="15">
                    <c:v>24</c:v>
                  </c:pt>
                  <c:pt idx="16">
                    <c:v>40</c:v>
                  </c:pt>
                </c:numCache>
              </c:numRef>
            </c:plus>
            <c:minus>
              <c:numRef>
                <c:f>Sheet1!$F$3:$F$19</c:f>
                <c:numCache>
                  <c:formatCode>General</c:formatCode>
                  <c:ptCount val="17"/>
                  <c:pt idx="0">
                    <c:v>0.08</c:v>
                  </c:pt>
                  <c:pt idx="1">
                    <c:v>0.28000000000000003</c:v>
                  </c:pt>
                  <c:pt idx="2">
                    <c:v>0.24</c:v>
                  </c:pt>
                  <c:pt idx="3">
                    <c:v>0.8</c:v>
                  </c:pt>
                  <c:pt idx="4">
                    <c:v>0.4</c:v>
                  </c:pt>
                  <c:pt idx="5">
                    <c:v>0.68</c:v>
                  </c:pt>
                  <c:pt idx="6">
                    <c:v>1.6</c:v>
                  </c:pt>
                  <c:pt idx="7">
                    <c:v>1.6</c:v>
                  </c:pt>
                  <c:pt idx="8">
                    <c:v>2.4</c:v>
                  </c:pt>
                  <c:pt idx="9">
                    <c:v>4</c:v>
                  </c:pt>
                  <c:pt idx="10">
                    <c:v>4.8</c:v>
                  </c:pt>
                  <c:pt idx="11">
                    <c:v>4.8</c:v>
                  </c:pt>
                  <c:pt idx="12">
                    <c:v>8</c:v>
                  </c:pt>
                  <c:pt idx="13">
                    <c:v>9.1999999999999993</c:v>
                  </c:pt>
                  <c:pt idx="14">
                    <c:v>12</c:v>
                  </c:pt>
                  <c:pt idx="15">
                    <c:v>24</c:v>
                  </c:pt>
                  <c:pt idx="16">
                    <c:v>40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Sheet1!$A$3:$A$19</c:f>
              <c:numCache>
                <c:formatCode>General</c:formatCode>
                <c:ptCount val="17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15</c:v>
                </c:pt>
                <c:pt idx="16">
                  <c:v>20</c:v>
                </c:pt>
              </c:numCache>
            </c:numRef>
          </c:xVal>
          <c:yVal>
            <c:numRef>
              <c:f>Sheet1!$D$3:$D$19</c:f>
              <c:numCache>
                <c:formatCode>General</c:formatCode>
                <c:ptCount val="17"/>
                <c:pt idx="0">
                  <c:v>0.8</c:v>
                </c:pt>
                <c:pt idx="1">
                  <c:v>2.2400000000000002</c:v>
                </c:pt>
                <c:pt idx="2">
                  <c:v>4.8</c:v>
                </c:pt>
                <c:pt idx="3">
                  <c:v>6.4</c:v>
                </c:pt>
                <c:pt idx="4">
                  <c:v>8.8000000000000007</c:v>
                </c:pt>
                <c:pt idx="5">
                  <c:v>12.24</c:v>
                </c:pt>
                <c:pt idx="6">
                  <c:v>17.600000000000001</c:v>
                </c:pt>
                <c:pt idx="7">
                  <c:v>36.799999999999997</c:v>
                </c:pt>
                <c:pt idx="8">
                  <c:v>57.6</c:v>
                </c:pt>
                <c:pt idx="9">
                  <c:v>84</c:v>
                </c:pt>
                <c:pt idx="10">
                  <c:v>110.4</c:v>
                </c:pt>
                <c:pt idx="11">
                  <c:v>140.80000000000001</c:v>
                </c:pt>
                <c:pt idx="12">
                  <c:v>184</c:v>
                </c:pt>
                <c:pt idx="13">
                  <c:v>220.8</c:v>
                </c:pt>
                <c:pt idx="14">
                  <c:v>264</c:v>
                </c:pt>
                <c:pt idx="15">
                  <c:v>528</c:v>
                </c:pt>
                <c:pt idx="16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73-4F3B-8C2E-73BC6F30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3960"/>
        <c:axId val="469923304"/>
      </c:scatterChart>
      <c:valAx>
        <c:axId val="469923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Proton energy/MeV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23304"/>
        <c:crosses val="autoZero"/>
        <c:crossBetween val="midCat"/>
      </c:valAx>
      <c:valAx>
        <c:axId val="469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 of damage peak/um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23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</xdr:colOff>
      <xdr:row>0</xdr:row>
      <xdr:rowOff>0</xdr:rowOff>
    </xdr:from>
    <xdr:to>
      <xdr:col>15</xdr:col>
      <xdr:colOff>453390</xdr:colOff>
      <xdr:row>20</xdr:row>
      <xdr:rowOff>16193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E29D9-8414-440B-9C55-A7681887E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2883-B81A-4401-B262-7DA19A2B872E}">
  <dimension ref="A1:H19"/>
  <sheetViews>
    <sheetView tabSelected="1" workbookViewId="0">
      <selection activeCell="H25" sqref="H25"/>
    </sheetView>
  </sheetViews>
  <sheetFormatPr defaultRowHeight="14.4" x14ac:dyDescent="0.3"/>
  <cols>
    <col min="1" max="1" width="23.21875" bestFit="1" customWidth="1"/>
    <col min="2" max="2" width="9" bestFit="1" customWidth="1"/>
    <col min="3" max="3" width="10.21875" bestFit="1" customWidth="1"/>
    <col min="4" max="4" width="27.21875" bestFit="1" customWidth="1"/>
    <col min="5" max="5" width="11" bestFit="1" customWidth="1"/>
    <col min="6" max="6" width="15.21875" bestFit="1" customWidth="1"/>
    <col min="7" max="7" width="18.77734375" bestFit="1" customWidth="1"/>
    <col min="8" max="8" width="20.6640625" customWidth="1"/>
  </cols>
  <sheetData>
    <row r="1" spans="1:8" x14ac:dyDescent="0.3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8" x14ac:dyDescent="0.3">
      <c r="A2">
        <v>0.1</v>
      </c>
      <c r="B2">
        <f>A2*10^6*1.6E-19</f>
        <v>1.5999999999999998E-14</v>
      </c>
      <c r="C2">
        <f>B2*B2</f>
        <v>2.5599999999999993E-28</v>
      </c>
      <c r="D2" t="s">
        <v>2</v>
      </c>
      <c r="F2" t="s">
        <v>2</v>
      </c>
      <c r="G2" t="s">
        <v>2</v>
      </c>
    </row>
    <row r="3" spans="1:8" x14ac:dyDescent="0.3">
      <c r="A3">
        <v>0.2</v>
      </c>
      <c r="B3">
        <f t="shared" ref="B3:B19" si="0">A3*10^6*1.6E-19</f>
        <v>3.1999999999999996E-14</v>
      </c>
      <c r="C3">
        <f t="shared" ref="C3:C19" si="1">B3*B3</f>
        <v>1.0239999999999997E-27</v>
      </c>
      <c r="D3">
        <v>0.8</v>
      </c>
      <c r="E3">
        <f>D3*10^(-6)</f>
        <v>7.9999999999999996E-7</v>
      </c>
      <c r="F3">
        <v>0.08</v>
      </c>
      <c r="G3">
        <f>D3-F3</f>
        <v>0.72000000000000008</v>
      </c>
      <c r="H3">
        <f>(1.6E-19)^2*1.627E-27*E3/C3</f>
        <v>3.2540000000000005E-44</v>
      </c>
    </row>
    <row r="4" spans="1:8" x14ac:dyDescent="0.3">
      <c r="A4">
        <v>0.5</v>
      </c>
      <c r="B4">
        <f t="shared" si="0"/>
        <v>8E-14</v>
      </c>
      <c r="C4">
        <f t="shared" si="1"/>
        <v>6.3999999999999998E-27</v>
      </c>
      <c r="D4">
        <v>2.2400000000000002</v>
      </c>
      <c r="E4">
        <f t="shared" ref="E4:E19" si="2">D4*10^(-6)</f>
        <v>2.2400000000000002E-6</v>
      </c>
      <c r="F4">
        <v>0.28000000000000003</v>
      </c>
      <c r="G4">
        <f t="shared" ref="G4:G19" si="3">D4-F4</f>
        <v>1.9600000000000002</v>
      </c>
      <c r="H4">
        <f t="shared" ref="H4:H19" si="4">(1.6E-19)^2*1.627E-27*E4/C4</f>
        <v>1.457792E-44</v>
      </c>
    </row>
    <row r="5" spans="1:8" x14ac:dyDescent="0.3">
      <c r="A5">
        <v>0.8</v>
      </c>
      <c r="B5">
        <f t="shared" si="0"/>
        <v>1.2799999999999998E-13</v>
      </c>
      <c r="C5">
        <f t="shared" si="1"/>
        <v>1.6383999999999996E-26</v>
      </c>
      <c r="D5">
        <v>4.8</v>
      </c>
      <c r="E5">
        <f t="shared" si="2"/>
        <v>4.7999999999999998E-6</v>
      </c>
      <c r="F5">
        <v>0.24</v>
      </c>
      <c r="G5">
        <f t="shared" si="3"/>
        <v>4.5599999999999996</v>
      </c>
      <c r="H5">
        <f t="shared" si="4"/>
        <v>1.2202500000000002E-44</v>
      </c>
    </row>
    <row r="6" spans="1:8" x14ac:dyDescent="0.3">
      <c r="A6">
        <v>1</v>
      </c>
      <c r="B6">
        <f t="shared" si="0"/>
        <v>1.6E-13</v>
      </c>
      <c r="C6">
        <f t="shared" si="1"/>
        <v>2.5599999999999999E-26</v>
      </c>
      <c r="D6">
        <v>6.4</v>
      </c>
      <c r="E6">
        <f t="shared" si="2"/>
        <v>6.3999999999999997E-6</v>
      </c>
      <c r="F6">
        <v>0.8</v>
      </c>
      <c r="G6">
        <f t="shared" si="3"/>
        <v>5.6000000000000005</v>
      </c>
      <c r="H6">
        <f t="shared" si="4"/>
        <v>1.0412799999999999E-44</v>
      </c>
    </row>
    <row r="7" spans="1:8" x14ac:dyDescent="0.3">
      <c r="A7">
        <v>1.2</v>
      </c>
      <c r="B7">
        <f t="shared" si="0"/>
        <v>1.9199999999999999E-13</v>
      </c>
      <c r="C7">
        <f t="shared" si="1"/>
        <v>3.6863999999999997E-26</v>
      </c>
      <c r="D7">
        <v>8.8000000000000007</v>
      </c>
      <c r="E7">
        <f t="shared" si="2"/>
        <v>8.8000000000000004E-6</v>
      </c>
      <c r="F7">
        <v>0.4</v>
      </c>
      <c r="G7">
        <f t="shared" si="3"/>
        <v>8.4</v>
      </c>
      <c r="H7">
        <f t="shared" si="4"/>
        <v>9.942777777777778E-45</v>
      </c>
    </row>
    <row r="8" spans="1:8" x14ac:dyDescent="0.3">
      <c r="A8">
        <v>1.5</v>
      </c>
      <c r="B8">
        <f t="shared" si="0"/>
        <v>2.3999999999999999E-13</v>
      </c>
      <c r="C8">
        <f t="shared" si="1"/>
        <v>5.7599999999999998E-26</v>
      </c>
      <c r="D8">
        <v>12.24</v>
      </c>
      <c r="E8">
        <f t="shared" si="2"/>
        <v>1.224E-5</v>
      </c>
      <c r="F8">
        <v>0.68</v>
      </c>
      <c r="G8">
        <f t="shared" si="3"/>
        <v>11.56</v>
      </c>
      <c r="H8">
        <f t="shared" si="4"/>
        <v>8.8508799999999988E-45</v>
      </c>
    </row>
    <row r="9" spans="1:8" x14ac:dyDescent="0.3">
      <c r="A9">
        <v>2</v>
      </c>
      <c r="B9">
        <f t="shared" si="0"/>
        <v>3.2E-13</v>
      </c>
      <c r="C9">
        <f t="shared" si="1"/>
        <v>1.024E-25</v>
      </c>
      <c r="D9">
        <v>17.600000000000001</v>
      </c>
      <c r="E9">
        <f t="shared" si="2"/>
        <v>1.7600000000000001E-5</v>
      </c>
      <c r="F9">
        <v>1.6</v>
      </c>
      <c r="G9">
        <f t="shared" si="3"/>
        <v>16</v>
      </c>
      <c r="H9">
        <f t="shared" si="4"/>
        <v>7.1588000000000003E-45</v>
      </c>
    </row>
    <row r="10" spans="1:8" x14ac:dyDescent="0.3">
      <c r="A10">
        <v>3</v>
      </c>
      <c r="B10">
        <f t="shared" si="0"/>
        <v>4.7999999999999997E-13</v>
      </c>
      <c r="C10">
        <f t="shared" si="1"/>
        <v>2.3039999999999999E-25</v>
      </c>
      <c r="D10">
        <v>36.799999999999997</v>
      </c>
      <c r="E10">
        <f t="shared" si="2"/>
        <v>3.6799999999999993E-5</v>
      </c>
      <c r="F10">
        <v>1.6</v>
      </c>
      <c r="G10">
        <f t="shared" si="3"/>
        <v>35.199999999999996</v>
      </c>
      <c r="H10">
        <f t="shared" si="4"/>
        <v>6.65262222222222E-45</v>
      </c>
    </row>
    <row r="11" spans="1:8" x14ac:dyDescent="0.3">
      <c r="A11">
        <v>4</v>
      </c>
      <c r="B11">
        <f t="shared" si="0"/>
        <v>6.4E-13</v>
      </c>
      <c r="C11">
        <f t="shared" si="1"/>
        <v>4.0959999999999999E-25</v>
      </c>
      <c r="D11">
        <v>57.6</v>
      </c>
      <c r="E11">
        <f t="shared" si="2"/>
        <v>5.7599999999999997E-5</v>
      </c>
      <c r="F11">
        <v>2.4</v>
      </c>
      <c r="G11">
        <f t="shared" si="3"/>
        <v>55.2</v>
      </c>
      <c r="H11">
        <f t="shared" si="4"/>
        <v>5.8571999999999989E-45</v>
      </c>
    </row>
    <row r="12" spans="1:8" x14ac:dyDescent="0.3">
      <c r="A12">
        <v>5</v>
      </c>
      <c r="B12">
        <f t="shared" si="0"/>
        <v>7.9999999999999992E-13</v>
      </c>
      <c r="C12">
        <f t="shared" si="1"/>
        <v>6.3999999999999984E-25</v>
      </c>
      <c r="D12">
        <v>84</v>
      </c>
      <c r="E12">
        <f t="shared" si="2"/>
        <v>8.3999999999999995E-5</v>
      </c>
      <c r="F12">
        <v>4</v>
      </c>
      <c r="G12">
        <f t="shared" si="3"/>
        <v>80</v>
      </c>
      <c r="H12">
        <f t="shared" si="4"/>
        <v>5.4667200000000004E-45</v>
      </c>
    </row>
    <row r="13" spans="1:8" x14ac:dyDescent="0.3">
      <c r="A13">
        <v>6</v>
      </c>
      <c r="B13">
        <f t="shared" si="0"/>
        <v>9.5999999999999995E-13</v>
      </c>
      <c r="C13">
        <f t="shared" si="1"/>
        <v>9.2159999999999996E-25</v>
      </c>
      <c r="D13">
        <v>110.4</v>
      </c>
      <c r="E13">
        <f t="shared" si="2"/>
        <v>1.104E-4</v>
      </c>
      <c r="F13">
        <v>4.8</v>
      </c>
      <c r="G13">
        <f t="shared" si="3"/>
        <v>105.60000000000001</v>
      </c>
      <c r="H13">
        <f t="shared" si="4"/>
        <v>4.9894666666666662E-45</v>
      </c>
    </row>
    <row r="14" spans="1:8" x14ac:dyDescent="0.3">
      <c r="A14">
        <v>7</v>
      </c>
      <c r="B14">
        <f t="shared" si="0"/>
        <v>1.1199999999999999E-12</v>
      </c>
      <c r="C14">
        <f t="shared" si="1"/>
        <v>1.2543999999999998E-24</v>
      </c>
      <c r="D14">
        <v>140.80000000000001</v>
      </c>
      <c r="E14">
        <f t="shared" si="2"/>
        <v>1.4080000000000001E-4</v>
      </c>
      <c r="F14">
        <v>4.8</v>
      </c>
      <c r="G14">
        <f t="shared" si="3"/>
        <v>136</v>
      </c>
      <c r="H14">
        <f t="shared" si="4"/>
        <v>4.6751346938775522E-45</v>
      </c>
    </row>
    <row r="15" spans="1:8" x14ac:dyDescent="0.3">
      <c r="A15">
        <v>8</v>
      </c>
      <c r="B15">
        <f t="shared" si="0"/>
        <v>1.28E-12</v>
      </c>
      <c r="C15">
        <f t="shared" si="1"/>
        <v>1.6384E-24</v>
      </c>
      <c r="D15">
        <v>184</v>
      </c>
      <c r="E15">
        <f t="shared" si="2"/>
        <v>1.84E-4</v>
      </c>
      <c r="F15">
        <v>8</v>
      </c>
      <c r="G15">
        <f t="shared" si="3"/>
        <v>176</v>
      </c>
      <c r="H15">
        <f t="shared" si="4"/>
        <v>4.6776249999999991E-45</v>
      </c>
    </row>
    <row r="16" spans="1:8" x14ac:dyDescent="0.3">
      <c r="A16">
        <v>9</v>
      </c>
      <c r="B16">
        <f t="shared" si="0"/>
        <v>1.4399999999999999E-12</v>
      </c>
      <c r="C16">
        <f t="shared" si="1"/>
        <v>2.0735999999999996E-24</v>
      </c>
      <c r="D16">
        <v>220.8</v>
      </c>
      <c r="E16">
        <f t="shared" si="2"/>
        <v>2.208E-4</v>
      </c>
      <c r="F16">
        <v>9.1999999999999993</v>
      </c>
      <c r="G16">
        <f t="shared" si="3"/>
        <v>211.60000000000002</v>
      </c>
      <c r="H16">
        <f t="shared" si="4"/>
        <v>4.4350814814814815E-45</v>
      </c>
    </row>
    <row r="17" spans="1:8" x14ac:dyDescent="0.3">
      <c r="A17">
        <v>10</v>
      </c>
      <c r="B17">
        <f t="shared" si="0"/>
        <v>1.5999999999999998E-12</v>
      </c>
      <c r="C17">
        <f t="shared" si="1"/>
        <v>2.5599999999999994E-24</v>
      </c>
      <c r="D17">
        <v>264</v>
      </c>
      <c r="E17">
        <f t="shared" si="2"/>
        <v>2.6399999999999997E-4</v>
      </c>
      <c r="F17">
        <v>12</v>
      </c>
      <c r="G17">
        <f t="shared" si="3"/>
        <v>252</v>
      </c>
      <c r="H17">
        <f t="shared" si="4"/>
        <v>4.2952800000000002E-45</v>
      </c>
    </row>
    <row r="18" spans="1:8" x14ac:dyDescent="0.3">
      <c r="A18">
        <v>15</v>
      </c>
      <c r="B18">
        <f t="shared" si="0"/>
        <v>2.3999999999999999E-12</v>
      </c>
      <c r="C18">
        <f t="shared" si="1"/>
        <v>5.7599999999999991E-24</v>
      </c>
      <c r="D18">
        <v>528</v>
      </c>
      <c r="E18">
        <f t="shared" si="2"/>
        <v>5.2799999999999993E-4</v>
      </c>
      <c r="F18">
        <v>24</v>
      </c>
      <c r="G18">
        <f t="shared" si="3"/>
        <v>504</v>
      </c>
      <c r="H18">
        <f t="shared" si="4"/>
        <v>3.8180266666666666E-45</v>
      </c>
    </row>
    <row r="19" spans="1:8" x14ac:dyDescent="0.3">
      <c r="A19">
        <v>20</v>
      </c>
      <c r="B19">
        <f t="shared" si="0"/>
        <v>3.1999999999999997E-12</v>
      </c>
      <c r="C19">
        <f t="shared" si="1"/>
        <v>1.0239999999999997E-23</v>
      </c>
      <c r="D19">
        <v>800</v>
      </c>
      <c r="E19">
        <f t="shared" si="2"/>
        <v>7.9999999999999993E-4</v>
      </c>
      <c r="F19">
        <v>40</v>
      </c>
      <c r="G19">
        <f t="shared" si="3"/>
        <v>760</v>
      </c>
      <c r="H19">
        <f t="shared" si="4"/>
        <v>3.2540000000000004E-45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2019-01-25T13:09:37Z</dcterms:created>
  <dcterms:modified xsi:type="dcterms:W3CDTF">2019-02-06T15:59:22Z</dcterms:modified>
</cp:coreProperties>
</file>