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SÜ_1-1" sheetId="1" r:id="rId4"/>
  </sheets>
  <definedNames/>
  <calcPr/>
</workbook>
</file>

<file path=xl/sharedStrings.xml><?xml version="1.0" encoding="utf-8"?>
<sst xmlns="http://schemas.openxmlformats.org/spreadsheetml/2006/main" count="20" uniqueCount="20">
  <si>
    <t>WSÜ Aufgabe 1-1 explizites Differenzenverfahren</t>
  </si>
  <si>
    <t>Fo</t>
  </si>
  <si>
    <t>lamba</t>
  </si>
  <si>
    <t>rho</t>
  </si>
  <si>
    <t>cp</t>
  </si>
  <si>
    <t>b</t>
  </si>
  <si>
    <t>theta0</t>
  </si>
  <si>
    <t>thetaU</t>
  </si>
  <si>
    <t>alpha</t>
  </si>
  <si>
    <t>dx</t>
  </si>
  <si>
    <t>dt</t>
  </si>
  <si>
    <t>Bi</t>
  </si>
  <si>
    <t>explizit</t>
  </si>
  <si>
    <t>n</t>
  </si>
  <si>
    <t>W</t>
  </si>
  <si>
    <t>K</t>
  </si>
  <si>
    <t>x [m]</t>
  </si>
  <si>
    <t>k</t>
  </si>
  <si>
    <t>t [s]</t>
  </si>
  <si>
    <t>Theta_n_k [°C]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</si>
</sst>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#,##0.0000"/>
    <numFmt numFmtId="166" formatCode="0.0"/>
  </numFmts>
  <fonts count="4">
    <font>
      <sz val="10.0"/>
      <color rgb="FF000000"/>
      <name val="Arial"/>
      <scheme val="minor"/>
    </font>
    <font>
      <b/>
      <sz val="23.0"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2" numFmtId="166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explizit</a:t>
            </a:r>
          </a:p>
        </c:rich>
      </c:tx>
      <c:overlay val="0"/>
    </c:title>
    <c:plotArea>
      <c:layout/>
      <c:lineChart>
        <c:ser>
          <c:idx val="0"/>
          <c:order val="0"/>
          <c:tx>
            <c:v>t = 0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'WSÜ_1-1'!$C$17:$K$17</c:f>
            </c:strRef>
          </c:cat>
          <c:val>
            <c:numRef>
              <c:f>'WSÜ_1-1'!$C$19:$K$19</c:f>
              <c:numCache/>
            </c:numRef>
          </c:val>
          <c:smooth val="0"/>
        </c:ser>
        <c:ser>
          <c:idx val="1"/>
          <c:order val="1"/>
          <c:tx>
            <c:v>t = 0,9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'WSÜ_1-1'!$C$17:$K$17</c:f>
            </c:strRef>
          </c:cat>
          <c:val>
            <c:numRef>
              <c:f>'WSÜ_1-1'!$C$20:$K$20</c:f>
              <c:numCache/>
            </c:numRef>
          </c:val>
          <c:smooth val="0"/>
        </c:ser>
        <c:ser>
          <c:idx val="2"/>
          <c:order val="2"/>
          <c:tx>
            <c:v>t = 1,8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'WSÜ_1-1'!$C$17:$K$17</c:f>
            </c:strRef>
          </c:cat>
          <c:val>
            <c:numRef>
              <c:f>'WSÜ_1-1'!$C$21:$K$21</c:f>
              <c:numCache/>
            </c:numRef>
          </c:val>
          <c:smooth val="0"/>
        </c:ser>
        <c:ser>
          <c:idx val="3"/>
          <c:order val="3"/>
          <c:tx>
            <c:v>t = 2,7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'WSÜ_1-1'!$C$17:$K$17</c:f>
            </c:strRef>
          </c:cat>
          <c:val>
            <c:numRef>
              <c:f>'WSÜ_1-1'!$C$22:$K$22</c:f>
              <c:numCache/>
            </c:numRef>
          </c:val>
          <c:smooth val="0"/>
        </c:ser>
        <c:ser>
          <c:idx val="4"/>
          <c:order val="4"/>
          <c:tx>
            <c:v>t = 3,6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'WSÜ_1-1'!$C$17:$K$17</c:f>
            </c:strRef>
          </c:cat>
          <c:val>
            <c:numRef>
              <c:f>'WSÜ_1-1'!$C$23:$K$23</c:f>
              <c:numCache/>
            </c:numRef>
          </c:val>
          <c:smooth val="0"/>
        </c:ser>
        <c:ser>
          <c:idx val="5"/>
          <c:order val="5"/>
          <c:tx>
            <c:v>t = 4,5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'WSÜ_1-1'!$C$17:$K$17</c:f>
            </c:strRef>
          </c:cat>
          <c:val>
            <c:numRef>
              <c:f>'WSÜ_1-1'!$C$24:$K$24</c:f>
              <c:numCache/>
            </c:numRef>
          </c:val>
          <c:smooth val="0"/>
        </c:ser>
        <c:ser>
          <c:idx val="6"/>
          <c:order val="6"/>
          <c:tx>
            <c:v>t = 5,4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'WSÜ_1-1'!$C$17:$K$17</c:f>
            </c:strRef>
          </c:cat>
          <c:val>
            <c:numRef>
              <c:f>'WSÜ_1-1'!$C$25:$K$25</c:f>
              <c:numCache/>
            </c:numRef>
          </c:val>
          <c:smooth val="0"/>
        </c:ser>
        <c:ser>
          <c:idx val="7"/>
          <c:order val="7"/>
          <c:tx>
            <c:v>t = 6,3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'WSÜ_1-1'!$C$17:$K$17</c:f>
            </c:strRef>
          </c:cat>
          <c:val>
            <c:numRef>
              <c:f>'WSÜ_1-1'!$C$26:$K$26</c:f>
              <c:numCache/>
            </c:numRef>
          </c:val>
          <c:smooth val="0"/>
        </c:ser>
        <c:ser>
          <c:idx val="8"/>
          <c:order val="8"/>
          <c:tx>
            <c:v>t = 7,2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'WSÜ_1-1'!$C$17:$K$17</c:f>
            </c:strRef>
          </c:cat>
          <c:val>
            <c:numRef>
              <c:f>'WSÜ_1-1'!$C$27:$K$27</c:f>
              <c:numCache/>
            </c:numRef>
          </c:val>
          <c:smooth val="0"/>
        </c:ser>
        <c:axId val="1826546181"/>
        <c:axId val="573650816"/>
      </c:lineChart>
      <c:catAx>
        <c:axId val="1826546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650816"/>
      </c:catAx>
      <c:valAx>
        <c:axId val="573650816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546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3</xdr:row>
      <xdr:rowOff>47625</xdr:rowOff>
    </xdr:from>
    <xdr:ext cx="3600450" cy="221932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L2" s="2"/>
      <c r="M2" s="2"/>
    </row>
    <row r="3">
      <c r="A3" s="3" t="s">
        <v>1</v>
      </c>
      <c r="B3" s="3">
        <v>0.5</v>
      </c>
      <c r="L3" s="2"/>
      <c r="M3" s="2"/>
    </row>
    <row r="4">
      <c r="A4" s="3" t="s">
        <v>2</v>
      </c>
      <c r="B4" s="3">
        <v>14.0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3" t="s">
        <v>3</v>
      </c>
      <c r="B5" s="3">
        <v>8000.0</v>
      </c>
      <c r="C5" s="2"/>
      <c r="D5" s="2"/>
      <c r="E5" s="2"/>
      <c r="F5" s="2"/>
      <c r="G5" s="2"/>
      <c r="H5" s="2"/>
      <c r="I5" s="2"/>
      <c r="J5" s="2"/>
      <c r="K5" s="2"/>
      <c r="M5" s="2"/>
    </row>
    <row r="6">
      <c r="A6" s="3" t="s">
        <v>4</v>
      </c>
      <c r="B6" s="3">
        <v>547.0</v>
      </c>
      <c r="C6" s="2"/>
      <c r="D6" s="2"/>
      <c r="E6" s="2"/>
      <c r="F6" s="2"/>
      <c r="G6" s="2"/>
      <c r="H6" s="2"/>
      <c r="I6" s="2"/>
      <c r="J6" s="2"/>
      <c r="K6" s="2"/>
      <c r="M6" s="2"/>
    </row>
    <row r="7">
      <c r="A7" s="3" t="s">
        <v>5</v>
      </c>
      <c r="B7" s="4">
        <v>0.024</v>
      </c>
      <c r="M7" s="2"/>
    </row>
    <row r="8">
      <c r="A8" s="3" t="s">
        <v>6</v>
      </c>
      <c r="B8" s="3">
        <v>600.0</v>
      </c>
      <c r="M8" s="2"/>
    </row>
    <row r="9">
      <c r="A9" s="3" t="s">
        <v>7</v>
      </c>
      <c r="B9" s="3">
        <v>25.0</v>
      </c>
      <c r="M9" s="2"/>
    </row>
    <row r="10">
      <c r="A10" s="3" t="s">
        <v>8</v>
      </c>
      <c r="B10" s="3">
        <v>700.0</v>
      </c>
      <c r="M10" s="2"/>
    </row>
    <row r="11">
      <c r="A11" s="3" t="s">
        <v>9</v>
      </c>
      <c r="B11" s="3">
        <v>0.0024</v>
      </c>
      <c r="M11" s="2"/>
    </row>
    <row r="12">
      <c r="A12" s="3" t="s">
        <v>10</v>
      </c>
      <c r="B12" s="5">
        <f>B3*B11*B11*B5*B6/B4</f>
        <v>0.9002057143</v>
      </c>
      <c r="M12" s="2"/>
    </row>
    <row r="13">
      <c r="A13" s="3" t="s">
        <v>11</v>
      </c>
      <c r="B13" s="2">
        <f>B10*B11/B4</f>
        <v>0.12</v>
      </c>
      <c r="M13" s="2"/>
    </row>
    <row r="14">
      <c r="A14" s="2"/>
      <c r="B14" s="2"/>
      <c r="M14" s="2"/>
    </row>
    <row r="15">
      <c r="A15" s="6" t="s">
        <v>12</v>
      </c>
      <c r="M15" s="2"/>
    </row>
    <row r="16">
      <c r="A16" s="7"/>
      <c r="B16" s="8" t="s">
        <v>13</v>
      </c>
      <c r="C16" s="8">
        <v>0.0</v>
      </c>
      <c r="D16" s="8" t="s">
        <v>14</v>
      </c>
      <c r="E16" s="8">
        <v>1.0</v>
      </c>
      <c r="F16" s="8">
        <v>2.0</v>
      </c>
      <c r="G16" s="8">
        <v>3.0</v>
      </c>
      <c r="H16" s="8">
        <v>4.0</v>
      </c>
      <c r="I16" s="8">
        <v>5.0</v>
      </c>
      <c r="J16" s="8" t="s">
        <v>15</v>
      </c>
      <c r="K16" s="8">
        <v>6.0</v>
      </c>
      <c r="M16" s="2"/>
    </row>
    <row r="17">
      <c r="A17" s="7"/>
      <c r="B17" s="8" t="s">
        <v>16</v>
      </c>
      <c r="C17" s="9">
        <v>-0.0012</v>
      </c>
      <c r="D17" s="9">
        <v>0.0</v>
      </c>
      <c r="E17" s="9">
        <v>0.0012</v>
      </c>
      <c r="F17" s="10">
        <f t="shared" ref="F17:I17" si="1">E17+$B$11</f>
        <v>0.0036</v>
      </c>
      <c r="G17" s="10">
        <f t="shared" si="1"/>
        <v>0.006</v>
      </c>
      <c r="H17" s="10">
        <f t="shared" si="1"/>
        <v>0.0084</v>
      </c>
      <c r="I17" s="10">
        <f t="shared" si="1"/>
        <v>0.0108</v>
      </c>
      <c r="J17" s="10">
        <f>(K17+I17)/2</f>
        <v>0.012</v>
      </c>
      <c r="K17" s="10">
        <f>I17+$B$11</f>
        <v>0.0132</v>
      </c>
      <c r="M17" s="2"/>
    </row>
    <row r="18">
      <c r="A18" s="8" t="s">
        <v>17</v>
      </c>
      <c r="B18" s="8" t="s">
        <v>18</v>
      </c>
      <c r="C18" s="11" t="s">
        <v>19</v>
      </c>
      <c r="D18" s="12"/>
      <c r="E18" s="12"/>
      <c r="F18" s="12"/>
      <c r="G18" s="12"/>
      <c r="H18" s="12"/>
      <c r="I18" s="12"/>
      <c r="J18" s="12"/>
      <c r="K18" s="13"/>
      <c r="L18" s="2"/>
      <c r="M18" s="2"/>
    </row>
    <row r="19">
      <c r="A19" s="8">
        <v>0.0</v>
      </c>
      <c r="B19" s="8">
        <v>0.0</v>
      </c>
      <c r="C19" s="14">
        <f>E19+($B$9-F19)*POWER(1/$B$13 + 1/2,-1)</f>
        <v>534.9056604</v>
      </c>
      <c r="D19" s="14">
        <f t="shared" ref="D19:K19" si="2">$B$8</f>
        <v>600</v>
      </c>
      <c r="E19" s="14">
        <f t="shared" si="2"/>
        <v>600</v>
      </c>
      <c r="F19" s="14">
        <f t="shared" si="2"/>
        <v>600</v>
      </c>
      <c r="G19" s="14">
        <f t="shared" si="2"/>
        <v>600</v>
      </c>
      <c r="H19" s="14">
        <f t="shared" si="2"/>
        <v>600</v>
      </c>
      <c r="I19" s="14">
        <f t="shared" si="2"/>
        <v>600</v>
      </c>
      <c r="J19" s="14">
        <f t="shared" si="2"/>
        <v>600</v>
      </c>
      <c r="K19" s="14">
        <f t="shared" si="2"/>
        <v>600</v>
      </c>
      <c r="L19" s="2"/>
      <c r="M19" s="2"/>
    </row>
    <row r="20">
      <c r="A20" s="8">
        <v>1.0</v>
      </c>
      <c r="B20" s="15">
        <f t="shared" ref="B20:B27" si="4">B19+$B$12</f>
        <v>0.9002057143</v>
      </c>
      <c r="C20" s="14">
        <f t="shared" ref="C20:C27" si="5">E20+($B$9-E20)*POWER(1/$B$13 + 1/2,-1)</f>
        <v>506.0430758</v>
      </c>
      <c r="D20" s="14">
        <f t="shared" ref="D20:D27" si="6">AVERAGE(E20,C20)</f>
        <v>536.747953</v>
      </c>
      <c r="E20" s="14">
        <f t="shared" ref="E20:E27" si="7">E19+$B$3*(F19-E19*2+C19)</f>
        <v>567.4528302</v>
      </c>
      <c r="F20" s="14">
        <f t="shared" ref="F20:H20" si="3">F19+$B$3*(G19-F19*2+E19)</f>
        <v>600</v>
      </c>
      <c r="G20" s="14">
        <f t="shared" si="3"/>
        <v>600</v>
      </c>
      <c r="H20" s="14">
        <f t="shared" si="3"/>
        <v>600</v>
      </c>
      <c r="I20" s="14">
        <f t="shared" ref="I20:I27" si="9">I19+$B$3*(K19-I19*2+H19)</f>
        <v>600</v>
      </c>
      <c r="J20" s="14">
        <f t="shared" ref="J20:J27" si="10">I20</f>
        <v>600</v>
      </c>
      <c r="K20" s="14">
        <f t="shared" ref="K20:K27" si="11">I20</f>
        <v>600</v>
      </c>
      <c r="L20" s="2"/>
      <c r="M20" s="2"/>
    </row>
    <row r="21">
      <c r="A21" s="8">
        <v>2.0</v>
      </c>
      <c r="B21" s="15">
        <f t="shared" si="4"/>
        <v>1.800411429</v>
      </c>
      <c r="C21" s="14">
        <f t="shared" si="5"/>
        <v>493.2455148</v>
      </c>
      <c r="D21" s="14">
        <f t="shared" si="6"/>
        <v>523.1335263</v>
      </c>
      <c r="E21" s="14">
        <f t="shared" si="7"/>
        <v>553.0215379</v>
      </c>
      <c r="F21" s="14">
        <f t="shared" ref="F21:H21" si="8">F20+$B$3*(G20-F20*2+E20)</f>
        <v>583.7264151</v>
      </c>
      <c r="G21" s="14">
        <f t="shared" si="8"/>
        <v>600</v>
      </c>
      <c r="H21" s="14">
        <f t="shared" si="8"/>
        <v>600</v>
      </c>
      <c r="I21" s="14">
        <f t="shared" si="9"/>
        <v>600</v>
      </c>
      <c r="J21" s="14">
        <f t="shared" si="10"/>
        <v>600</v>
      </c>
      <c r="K21" s="14">
        <f t="shared" si="11"/>
        <v>600</v>
      </c>
      <c r="L21" s="2"/>
      <c r="M21" s="2"/>
    </row>
    <row r="22">
      <c r="A22" s="8">
        <v>3.0</v>
      </c>
      <c r="B22" s="15">
        <f t="shared" si="4"/>
        <v>2.700617143</v>
      </c>
      <c r="C22" s="14">
        <f t="shared" si="5"/>
        <v>480.3554783</v>
      </c>
      <c r="D22" s="14">
        <f t="shared" si="6"/>
        <v>509.4207216</v>
      </c>
      <c r="E22" s="14">
        <f t="shared" si="7"/>
        <v>538.4859649</v>
      </c>
      <c r="F22" s="14">
        <f t="shared" ref="F22:H22" si="12">F21+$B$3*(G21-F21*2+E21)</f>
        <v>576.510769</v>
      </c>
      <c r="G22" s="14">
        <f t="shared" si="12"/>
        <v>591.8632075</v>
      </c>
      <c r="H22" s="14">
        <f t="shared" si="12"/>
        <v>600</v>
      </c>
      <c r="I22" s="14">
        <f t="shared" si="9"/>
        <v>600</v>
      </c>
      <c r="J22" s="14">
        <f t="shared" si="10"/>
        <v>600</v>
      </c>
      <c r="K22" s="14">
        <f t="shared" si="11"/>
        <v>600</v>
      </c>
      <c r="L22" s="2"/>
      <c r="M22" s="2"/>
    </row>
    <row r="23">
      <c r="A23" s="8">
        <v>4.0</v>
      </c>
      <c r="B23" s="15">
        <f t="shared" si="4"/>
        <v>3.600822857</v>
      </c>
      <c r="C23" s="14">
        <f t="shared" si="5"/>
        <v>471.4406946</v>
      </c>
      <c r="D23" s="14">
        <f t="shared" si="6"/>
        <v>499.9369091</v>
      </c>
      <c r="E23" s="14">
        <f t="shared" si="7"/>
        <v>528.4331236</v>
      </c>
      <c r="F23" s="14">
        <f t="shared" ref="F23:H23" si="13">F22+$B$3*(G22-F22*2+E22)</f>
        <v>565.1745862</v>
      </c>
      <c r="G23" s="14">
        <f t="shared" si="13"/>
        <v>588.2553845</v>
      </c>
      <c r="H23" s="14">
        <f t="shared" si="13"/>
        <v>595.9316038</v>
      </c>
      <c r="I23" s="14">
        <f t="shared" si="9"/>
        <v>600</v>
      </c>
      <c r="J23" s="14">
        <f t="shared" si="10"/>
        <v>600</v>
      </c>
      <c r="K23" s="14">
        <f t="shared" si="11"/>
        <v>600</v>
      </c>
      <c r="L23" s="2"/>
      <c r="M23" s="2"/>
    </row>
    <row r="24">
      <c r="A24" s="8">
        <v>5.0</v>
      </c>
      <c r="B24" s="15">
        <f t="shared" si="4"/>
        <v>4.501028571</v>
      </c>
      <c r="C24" s="14">
        <f t="shared" si="5"/>
        <v>462.4614924</v>
      </c>
      <c r="D24" s="14">
        <f t="shared" si="6"/>
        <v>490.3845664</v>
      </c>
      <c r="E24" s="14">
        <f t="shared" si="7"/>
        <v>518.3076404</v>
      </c>
      <c r="F24" s="14">
        <f t="shared" ref="F24:H24" si="14">F23+$B$3*(G23-F23*2+E23)</f>
        <v>558.3442541</v>
      </c>
      <c r="G24" s="14">
        <f t="shared" si="14"/>
        <v>580.553095</v>
      </c>
      <c r="H24" s="14">
        <f t="shared" si="14"/>
        <v>594.1276922</v>
      </c>
      <c r="I24" s="14">
        <f t="shared" si="9"/>
        <v>597.9658019</v>
      </c>
      <c r="J24" s="14">
        <f t="shared" si="10"/>
        <v>597.9658019</v>
      </c>
      <c r="K24" s="14">
        <f t="shared" si="11"/>
        <v>597.9658019</v>
      </c>
      <c r="L24" s="2"/>
      <c r="M24" s="2"/>
    </row>
    <row r="25">
      <c r="A25" s="8">
        <v>6.0</v>
      </c>
      <c r="B25" s="15">
        <f t="shared" si="4"/>
        <v>5.401234286</v>
      </c>
      <c r="C25" s="14">
        <f t="shared" si="5"/>
        <v>455.4516046</v>
      </c>
      <c r="D25" s="14">
        <f t="shared" si="6"/>
        <v>482.9272389</v>
      </c>
      <c r="E25" s="14">
        <f t="shared" si="7"/>
        <v>510.4028732</v>
      </c>
      <c r="F25" s="14">
        <f t="shared" ref="F25:H25" si="15">F24+$B$3*(G24-F24*2+E24)</f>
        <v>549.4303677</v>
      </c>
      <c r="G25" s="14">
        <f t="shared" si="15"/>
        <v>576.2359731</v>
      </c>
      <c r="H25" s="14">
        <f t="shared" si="15"/>
        <v>589.2594484</v>
      </c>
      <c r="I25" s="14">
        <f t="shared" si="9"/>
        <v>596.0467471</v>
      </c>
      <c r="J25" s="14">
        <f t="shared" si="10"/>
        <v>596.0467471</v>
      </c>
      <c r="K25" s="14">
        <f t="shared" si="11"/>
        <v>596.0467471</v>
      </c>
      <c r="L25" s="2"/>
    </row>
    <row r="26">
      <c r="A26" s="8">
        <v>7.0</v>
      </c>
      <c r="B26" s="15">
        <f t="shared" si="4"/>
        <v>6.30144</v>
      </c>
      <c r="C26" s="14">
        <f t="shared" si="5"/>
        <v>448.3910632</v>
      </c>
      <c r="D26" s="14">
        <f t="shared" si="6"/>
        <v>475.4160247</v>
      </c>
      <c r="E26" s="14">
        <f t="shared" si="7"/>
        <v>502.4409861</v>
      </c>
      <c r="F26" s="14">
        <f t="shared" ref="F26:H26" si="16">F25+$B$3*(G25-F25*2+E25)</f>
        <v>543.3194232</v>
      </c>
      <c r="G26" s="14">
        <f t="shared" si="16"/>
        <v>569.3449081</v>
      </c>
      <c r="H26" s="14">
        <f t="shared" si="16"/>
        <v>586.1413601</v>
      </c>
      <c r="I26" s="14">
        <f t="shared" si="9"/>
        <v>592.6530978</v>
      </c>
      <c r="J26" s="14">
        <f t="shared" si="10"/>
        <v>592.6530978</v>
      </c>
      <c r="K26" s="14">
        <f t="shared" si="11"/>
        <v>592.6530978</v>
      </c>
      <c r="L26" s="2"/>
    </row>
    <row r="27">
      <c r="A27" s="8">
        <v>8.0</v>
      </c>
      <c r="B27" s="15">
        <f t="shared" si="4"/>
        <v>7.201645714</v>
      </c>
      <c r="C27" s="14">
        <f t="shared" si="5"/>
        <v>442.550876</v>
      </c>
      <c r="D27" s="14">
        <f t="shared" si="6"/>
        <v>469.2030596</v>
      </c>
      <c r="E27" s="14">
        <f t="shared" si="7"/>
        <v>495.8552432</v>
      </c>
      <c r="F27" s="14">
        <f t="shared" ref="F27:H27" si="17">F26+$B$3*(G26-F26*2+E26)</f>
        <v>535.8929471</v>
      </c>
      <c r="G27" s="14">
        <f t="shared" si="17"/>
        <v>564.7303917</v>
      </c>
      <c r="H27" s="14">
        <f t="shared" si="17"/>
        <v>580.9990029</v>
      </c>
      <c r="I27" s="14">
        <f t="shared" si="9"/>
        <v>589.3972289</v>
      </c>
      <c r="J27" s="14">
        <f t="shared" si="10"/>
        <v>589.3972289</v>
      </c>
      <c r="K27" s="14">
        <f t="shared" si="11"/>
        <v>589.3972289</v>
      </c>
      <c r="L27" s="2"/>
    </row>
    <row r="28">
      <c r="L28" s="2"/>
    </row>
    <row r="29">
      <c r="L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</sheetData>
  <mergeCells count="2">
    <mergeCell ref="C18:K18"/>
    <mergeCell ref="A1:K2"/>
  </mergeCells>
  <drawing r:id="rId1"/>
</worksheet>
</file>