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nhle\iCloudDrive\Studium\SHK\teststand-imu\docs\"/>
    </mc:Choice>
  </mc:AlternateContent>
  <xr:revisionPtr revIDLastSave="0" documentId="13_ncr:1_{1B4F55C8-C7EF-47D9-B10E-1358D87048C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abelle1" sheetId="1" r:id="rId1"/>
    <sheet name="Berechne Winkelgeschwindigkeit" sheetId="2" r:id="rId2"/>
    <sheet name="Berechne Mikroschritte pro Seku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3" l="1"/>
  <c r="G11" i="3" s="1"/>
  <c r="F11" i="3" s="1"/>
  <c r="I11" i="3"/>
  <c r="E5" i="3"/>
  <c r="C5" i="3"/>
  <c r="G11" i="2"/>
  <c r="C16" i="2"/>
  <c r="E12" i="3"/>
  <c r="E11" i="3"/>
  <c r="D23" i="2"/>
  <c r="D24" i="2"/>
  <c r="F12" i="2"/>
  <c r="G12" i="2" s="1"/>
  <c r="H12" i="2" s="1"/>
  <c r="C17" i="2" s="1"/>
  <c r="E12" i="2"/>
  <c r="C5" i="2"/>
  <c r="E11" i="2"/>
  <c r="H11" i="2" s="1"/>
  <c r="F6" i="1"/>
  <c r="F9" i="1"/>
  <c r="F8" i="1"/>
  <c r="F4" i="1"/>
  <c r="F3" i="1"/>
  <c r="F2" i="1"/>
  <c r="C17" i="3"/>
  <c r="H12" i="3" s="1"/>
  <c r="G12" i="3" l="1"/>
  <c r="F12" i="3"/>
</calcChain>
</file>

<file path=xl/sharedStrings.xml><?xml version="1.0" encoding="utf-8"?>
<sst xmlns="http://schemas.openxmlformats.org/spreadsheetml/2006/main" count="63" uniqueCount="29">
  <si>
    <t>DIR1</t>
  </si>
  <si>
    <t>DIR2</t>
  </si>
  <si>
    <t>ACCEL</t>
  </si>
  <si>
    <t>ROTATION</t>
  </si>
  <si>
    <t>0.25</t>
  </si>
  <si>
    <t>Von Startposition IMU Sensor mit pins Zeigt nach Vorn</t>
  </si>
  <si>
    <t>Bild einfügen</t>
  </si>
  <si>
    <t>LOW</t>
  </si>
  <si>
    <t>HIGH</t>
  </si>
  <si>
    <t>0.5</t>
  </si>
  <si>
    <t>0.0</t>
  </si>
  <si>
    <t>Motor 1</t>
  </si>
  <si>
    <t>Motor 2</t>
  </si>
  <si>
    <t>Zahnriemen Zähne</t>
  </si>
  <si>
    <t>Mikroschrittfaktor</t>
  </si>
  <si>
    <t>Vollschritte Pro 360°</t>
  </si>
  <si>
    <t>Mikroschritte pro 360°</t>
  </si>
  <si>
    <t>Kegelrad klein Zähne</t>
  </si>
  <si>
    <t>Übersetzung i=</t>
  </si>
  <si>
    <t>fester Wert</t>
  </si>
  <si>
    <t>einstellbarer Wert</t>
  </si>
  <si>
    <t>Mikroschritte pro Sekunde</t>
  </si>
  <si>
    <t>Winkelgeschwindigkeit  in °/s</t>
  </si>
  <si>
    <t>360° pro Sekunde (Umdrehung pro Sekunde)</t>
  </si>
  <si>
    <t>Kegelrad 1 (klein)</t>
  </si>
  <si>
    <t>Kegelrad 2 (klein)</t>
  </si>
  <si>
    <t>Winkelgeschwindigkeit  in °/s (eingeben)</t>
  </si>
  <si>
    <t>Mikroschritte pro 180° mit Übersetzung</t>
  </si>
  <si>
    <t>Übersetzung Insgesamt i=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</si>
</sst>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5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3071813</xdr:colOff>
      <xdr:row>24</xdr:row>
      <xdr:rowOff>95250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87DEF77F-95D4-1870-F050-25A60EC0C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0"/>
          <a:ext cx="3071813" cy="4095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D11" sqref="D11"/>
    </sheetView>
  </sheetViews>
  <sheetFormatPr baseColWidth="10" defaultColWidth="9.140625" defaultRowHeight="15" x14ac:dyDescent="0.25"/>
  <cols>
    <col min="1" max="1" width="68.140625" customWidth="1"/>
    <col min="3" max="3" width="20" customWidth="1"/>
  </cols>
  <sheetData>
    <row r="1" spans="1:6" x14ac:dyDescent="0.25">
      <c r="A1" t="s">
        <v>5</v>
      </c>
      <c r="C1" t="s">
        <v>3</v>
      </c>
      <c r="D1" t="s">
        <v>0</v>
      </c>
      <c r="E1" t="s">
        <v>1</v>
      </c>
      <c r="F1" t="s">
        <v>2</v>
      </c>
    </row>
    <row r="2" spans="1:6" x14ac:dyDescent="0.25">
      <c r="A2" t="s">
        <v>6</v>
      </c>
      <c r="C2" t="s">
        <v>4</v>
      </c>
      <c r="D2" t="s">
        <v>7</v>
      </c>
      <c r="E2" t="s">
        <v>8</v>
      </c>
      <c r="F2" t="str">
        <f>"+X"</f>
        <v>+X</v>
      </c>
    </row>
    <row r="3" spans="1:6" x14ac:dyDescent="0.25">
      <c r="C3" t="s">
        <v>4</v>
      </c>
      <c r="D3" t="s">
        <v>8</v>
      </c>
      <c r="E3" t="s">
        <v>7</v>
      </c>
      <c r="F3" t="str">
        <f>"-X"</f>
        <v>-X</v>
      </c>
    </row>
    <row r="4" spans="1:6" x14ac:dyDescent="0.25">
      <c r="C4" t="s">
        <v>9</v>
      </c>
      <c r="D4" t="s">
        <v>8</v>
      </c>
      <c r="E4" t="s">
        <v>8</v>
      </c>
      <c r="F4" s="3" t="str">
        <f>"+Y"</f>
        <v>+Y</v>
      </c>
    </row>
    <row r="5" spans="1:6" x14ac:dyDescent="0.25">
      <c r="C5" s="2" t="s">
        <v>4</v>
      </c>
      <c r="D5" t="s">
        <v>8</v>
      </c>
      <c r="E5" t="s">
        <v>7</v>
      </c>
      <c r="F5" s="3"/>
    </row>
    <row r="6" spans="1:6" x14ac:dyDescent="0.25">
      <c r="C6" t="s">
        <v>9</v>
      </c>
      <c r="D6" t="s">
        <v>8</v>
      </c>
      <c r="E6" t="s">
        <v>8</v>
      </c>
      <c r="F6" s="3" t="str">
        <f>"-Y"</f>
        <v>-Y</v>
      </c>
    </row>
    <row r="7" spans="1:6" x14ac:dyDescent="0.25">
      <c r="C7" s="2" t="s">
        <v>4</v>
      </c>
      <c r="D7" t="s">
        <v>7</v>
      </c>
      <c r="E7" t="s">
        <v>8</v>
      </c>
      <c r="F7" s="3"/>
    </row>
    <row r="8" spans="1:6" x14ac:dyDescent="0.25">
      <c r="C8" t="s">
        <v>10</v>
      </c>
      <c r="D8" s="1">
        <v>0</v>
      </c>
      <c r="E8" s="1">
        <v>0</v>
      </c>
      <c r="F8" t="str">
        <f>"+Z"</f>
        <v>+Z</v>
      </c>
    </row>
    <row r="9" spans="1:6" x14ac:dyDescent="0.25">
      <c r="C9" t="s">
        <v>9</v>
      </c>
      <c r="D9" t="s">
        <v>7</v>
      </c>
      <c r="E9" t="s">
        <v>8</v>
      </c>
      <c r="F9" t="str">
        <f>"-Z"</f>
        <v>-Z</v>
      </c>
    </row>
  </sheetData>
  <mergeCells count="2">
    <mergeCell ref="F4:F5"/>
    <mergeCell ref="F6:F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E856-B234-472F-B332-EE7E96574F6B}">
  <dimension ref="A2:H24"/>
  <sheetViews>
    <sheetView workbookViewId="0">
      <selection activeCell="D22" sqref="D22"/>
    </sheetView>
  </sheetViews>
  <sheetFormatPr baseColWidth="10" defaultRowHeight="15" x14ac:dyDescent="0.25"/>
  <cols>
    <col min="1" max="1" width="2.5703125" style="4" customWidth="1"/>
    <col min="2" max="2" width="25.85546875" style="4" customWidth="1"/>
    <col min="3" max="3" width="38.42578125" style="4" customWidth="1"/>
    <col min="4" max="4" width="40.42578125" style="4" customWidth="1"/>
    <col min="5" max="5" width="29.42578125" style="4" customWidth="1"/>
    <col min="6" max="6" width="41.28515625" style="4" customWidth="1"/>
    <col min="7" max="7" width="59.7109375" style="4" customWidth="1"/>
    <col min="8" max="8" width="39.28515625" style="4" customWidth="1"/>
    <col min="9" max="9" width="25" style="4" customWidth="1"/>
    <col min="10" max="16384" width="11.42578125" style="4"/>
  </cols>
  <sheetData>
    <row r="2" spans="2:8" x14ac:dyDescent="0.25">
      <c r="C2" s="4" t="s">
        <v>13</v>
      </c>
      <c r="D2" s="4">
        <v>15</v>
      </c>
    </row>
    <row r="3" spans="2:8" ht="21" x14ac:dyDescent="0.25">
      <c r="C3" s="4" t="s">
        <v>17</v>
      </c>
      <c r="D3" s="4">
        <v>59</v>
      </c>
      <c r="G3" s="5" t="s">
        <v>19</v>
      </c>
    </row>
    <row r="4" spans="2:8" ht="21" x14ac:dyDescent="0.25">
      <c r="G4" s="6" t="s">
        <v>20</v>
      </c>
    </row>
    <row r="5" spans="2:8" ht="52.5" x14ac:dyDescent="0.4">
      <c r="B5" s="7" t="s">
        <v>18</v>
      </c>
      <c r="C5" s="8">
        <f>D3/D2</f>
        <v>3.9333333333333331</v>
      </c>
    </row>
    <row r="10" spans="2:8" ht="42" x14ac:dyDescent="0.35">
      <c r="C10" s="9" t="s">
        <v>15</v>
      </c>
      <c r="D10" s="9" t="s">
        <v>14</v>
      </c>
      <c r="E10" s="9" t="s">
        <v>16</v>
      </c>
      <c r="F10" s="9" t="s">
        <v>21</v>
      </c>
      <c r="G10" s="9" t="s">
        <v>23</v>
      </c>
      <c r="H10" s="9" t="s">
        <v>22</v>
      </c>
    </row>
    <row r="11" spans="2:8" ht="26.25" x14ac:dyDescent="0.4">
      <c r="B11" s="7" t="s">
        <v>11</v>
      </c>
      <c r="C11" s="8">
        <v>200</v>
      </c>
      <c r="D11" s="10">
        <v>16</v>
      </c>
      <c r="E11" s="8">
        <f>C11*D11</f>
        <v>3200</v>
      </c>
      <c r="F11" s="10">
        <v>200</v>
      </c>
      <c r="G11" s="8">
        <f>F11/E11</f>
        <v>6.25E-2</v>
      </c>
      <c r="H11" s="8">
        <f>G11*360</f>
        <v>22.5</v>
      </c>
    </row>
    <row r="12" spans="2:8" ht="26.25" x14ac:dyDescent="0.4">
      <c r="B12" s="7" t="s">
        <v>12</v>
      </c>
      <c r="C12" s="8">
        <v>200</v>
      </c>
      <c r="D12" s="10">
        <v>16</v>
      </c>
      <c r="E12" s="8">
        <f>C12*D12</f>
        <v>3200</v>
      </c>
      <c r="F12" s="10">
        <f>F11</f>
        <v>200</v>
      </c>
      <c r="G12" s="8">
        <f>F12/E12</f>
        <v>6.25E-2</v>
      </c>
      <c r="H12" s="8">
        <f>G12*360</f>
        <v>22.5</v>
      </c>
    </row>
    <row r="14" spans="2:8" ht="26.25" x14ac:dyDescent="0.4">
      <c r="B14" s="7"/>
    </row>
    <row r="15" spans="2:8" ht="42" x14ac:dyDescent="0.35">
      <c r="C15" s="9" t="s">
        <v>22</v>
      </c>
      <c r="E15" s="11"/>
      <c r="F15" s="11"/>
      <c r="G15" s="11"/>
    </row>
    <row r="16" spans="2:8" ht="52.5" x14ac:dyDescent="0.4">
      <c r="B16" s="7" t="s">
        <v>24</v>
      </c>
      <c r="C16" s="8">
        <f>H11/C5</f>
        <v>5.7203389830508478</v>
      </c>
      <c r="E16" s="12"/>
      <c r="F16" s="12"/>
      <c r="G16" s="12"/>
    </row>
    <row r="17" spans="2:7" ht="52.5" x14ac:dyDescent="0.4">
      <c r="B17" s="7" t="s">
        <v>25</v>
      </c>
      <c r="C17" s="8">
        <f>H12/C5</f>
        <v>5.7203389830508478</v>
      </c>
      <c r="E17" s="12"/>
      <c r="F17" s="12"/>
      <c r="G17" s="12"/>
    </row>
    <row r="22" spans="2:7" ht="42" x14ac:dyDescent="0.35">
      <c r="D22" s="9" t="s">
        <v>26</v>
      </c>
    </row>
    <row r="23" spans="2:7" ht="21" x14ac:dyDescent="0.25">
      <c r="D23" s="8" t="e">
        <f>I11/D5</f>
        <v>#DIV/0!</v>
      </c>
    </row>
    <row r="24" spans="2:7" ht="21" x14ac:dyDescent="0.25">
      <c r="D24" s="8" t="e">
        <f>I12/D5</f>
        <v>#DIV/0!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6E6E-15E3-4B92-9BE4-B5E53160BDDC}">
  <dimension ref="A2:I24"/>
  <sheetViews>
    <sheetView tabSelected="1" zoomScale="70" zoomScaleNormal="70" workbookViewId="0">
      <selection activeCell="C17" sqref="C17"/>
    </sheetView>
  </sheetViews>
  <sheetFormatPr baseColWidth="10" defaultRowHeight="15" x14ac:dyDescent="0.25"/>
  <cols>
    <col min="1" max="1" width="2.5703125" style="4" customWidth="1"/>
    <col min="2" max="2" width="25.85546875" style="4" customWidth="1"/>
    <col min="3" max="3" width="38.42578125" style="4" customWidth="1"/>
    <col min="4" max="4" width="40.42578125" style="4" customWidth="1"/>
    <col min="5" max="5" width="29.42578125" style="4" customWidth="1"/>
    <col min="6" max="6" width="41.28515625" style="4" customWidth="1"/>
    <col min="7" max="7" width="59.7109375" style="4" customWidth="1"/>
    <col min="8" max="8" width="39.28515625" style="4" customWidth="1"/>
    <col min="9" max="9" width="38.140625" style="4" customWidth="1"/>
    <col min="10" max="16384" width="11.42578125" style="4"/>
  </cols>
  <sheetData>
    <row r="2" spans="2:9" x14ac:dyDescent="0.25">
      <c r="C2" s="4" t="s">
        <v>13</v>
      </c>
      <c r="D2" s="4">
        <v>15</v>
      </c>
    </row>
    <row r="3" spans="2:9" ht="21" x14ac:dyDescent="0.25">
      <c r="C3" s="4" t="s">
        <v>17</v>
      </c>
      <c r="D3" s="4">
        <v>59</v>
      </c>
      <c r="G3" s="5" t="s">
        <v>19</v>
      </c>
    </row>
    <row r="4" spans="2:9" ht="21" x14ac:dyDescent="0.25">
      <c r="G4" s="6" t="s">
        <v>20</v>
      </c>
    </row>
    <row r="5" spans="2:9" ht="52.5" x14ac:dyDescent="0.4">
      <c r="B5" s="7" t="s">
        <v>18</v>
      </c>
      <c r="C5" s="8">
        <f>D3/D2</f>
        <v>3.9333333333333331</v>
      </c>
      <c r="D5" s="7" t="s">
        <v>28</v>
      </c>
      <c r="E5" s="8">
        <f>C5/2</f>
        <v>1.9666666666666666</v>
      </c>
    </row>
    <row r="10" spans="2:9" ht="42.75" thickBot="1" x14ac:dyDescent="0.4">
      <c r="C10" s="9" t="s">
        <v>15</v>
      </c>
      <c r="D10" s="9" t="s">
        <v>14</v>
      </c>
      <c r="E10" s="9" t="s">
        <v>16</v>
      </c>
      <c r="F10" s="9" t="s">
        <v>21</v>
      </c>
      <c r="G10" s="9" t="s">
        <v>23</v>
      </c>
      <c r="H10" s="9" t="s">
        <v>22</v>
      </c>
      <c r="I10" s="9" t="s">
        <v>27</v>
      </c>
    </row>
    <row r="11" spans="2:9" ht="26.25" x14ac:dyDescent="0.4">
      <c r="B11" s="7" t="s">
        <v>11</v>
      </c>
      <c r="C11" s="8">
        <v>200</v>
      </c>
      <c r="D11" s="10">
        <v>16</v>
      </c>
      <c r="E11" s="8">
        <f>C11*D11</f>
        <v>3200</v>
      </c>
      <c r="F11" s="13">
        <f>G11*E11</f>
        <v>524.44444444444446</v>
      </c>
      <c r="G11" s="8">
        <f>H11/360</f>
        <v>0.16388888888888889</v>
      </c>
      <c r="H11" s="8">
        <f>C16*E5</f>
        <v>59</v>
      </c>
      <c r="I11" s="8">
        <f>E11*E5*0.5</f>
        <v>3146.6666666666665</v>
      </c>
    </row>
    <row r="12" spans="2:9" ht="27" thickBot="1" x14ac:dyDescent="0.45">
      <c r="B12" s="7" t="s">
        <v>12</v>
      </c>
      <c r="C12" s="8">
        <v>200</v>
      </c>
      <c r="D12" s="10">
        <v>16</v>
      </c>
      <c r="E12" s="8">
        <f>C12*D12</f>
        <v>3200</v>
      </c>
      <c r="F12" s="14">
        <f>F11</f>
        <v>524.44444444444446</v>
      </c>
      <c r="G12" s="8">
        <f>H12/360</f>
        <v>0.16388888888888889</v>
      </c>
      <c r="H12" s="8">
        <f>C17*E5</f>
        <v>59</v>
      </c>
    </row>
    <row r="14" spans="2:9" ht="26.25" x14ac:dyDescent="0.4">
      <c r="B14" s="7"/>
    </row>
    <row r="15" spans="2:9" ht="42" x14ac:dyDescent="0.35">
      <c r="C15" s="9" t="s">
        <v>22</v>
      </c>
      <c r="E15" s="11"/>
      <c r="F15" s="11"/>
      <c r="G15" s="11"/>
    </row>
    <row r="16" spans="2:9" ht="52.5" x14ac:dyDescent="0.4">
      <c r="B16" s="7" t="s">
        <v>24</v>
      </c>
      <c r="C16" s="10">
        <v>30</v>
      </c>
      <c r="E16" s="12"/>
      <c r="F16" s="12"/>
      <c r="G16" s="12"/>
    </row>
    <row r="17" spans="2:7" ht="52.5" x14ac:dyDescent="0.4">
      <c r="B17" s="7" t="s">
        <v>25</v>
      </c>
      <c r="C17" s="10">
        <f>C16</f>
        <v>30</v>
      </c>
      <c r="E17" s="12"/>
      <c r="F17" s="12"/>
      <c r="G17" s="12"/>
    </row>
    <row r="22" spans="2:7" ht="21" x14ac:dyDescent="0.35">
      <c r="D22" s="11"/>
    </row>
    <row r="23" spans="2:7" ht="21" x14ac:dyDescent="0.25">
      <c r="D23" s="12"/>
    </row>
    <row r="24" spans="2:7" ht="21" x14ac:dyDescent="0.25">
      <c r="D24" s="1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Berechne Winkelgeschwindigkeit</vt:lpstr>
      <vt:lpstr>Berechne Mikroschritte pro Seku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Le Xuan</dc:creator>
  <cp:lastModifiedBy>Anh Le Xuan</cp:lastModifiedBy>
  <dcterms:created xsi:type="dcterms:W3CDTF">2015-06-05T18:19:34Z</dcterms:created>
  <dcterms:modified xsi:type="dcterms:W3CDTF">2025-08-22T19:05:11Z</dcterms:modified>
</cp:coreProperties>
</file>