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A" sheetId="9" r:id="rId1"/>
    <sheet name="B" sheetId="10" r:id="rId2"/>
    <sheet name="C" sheetId="11" r:id="rId3"/>
    <sheet name="Tổng hợp" sheetId="12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" i="12"/>
  <c r="A1" i="10" l="1"/>
  <c r="N12" i="12" l="1"/>
  <c r="J72" l="1"/>
  <c r="J71"/>
  <c r="J69"/>
  <c r="J68"/>
  <c r="J67"/>
  <c r="J64"/>
  <c r="J63"/>
  <c r="J51"/>
  <c r="J53"/>
  <c r="J55"/>
  <c r="J57"/>
  <c r="J59"/>
  <c r="J61"/>
  <c r="J49"/>
  <c r="J48"/>
  <c r="J47"/>
  <c r="J45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26"/>
  <c r="J23"/>
  <c r="N72"/>
  <c r="N71"/>
  <c r="N69"/>
  <c r="N68"/>
  <c r="N67"/>
  <c r="N64"/>
  <c r="N63"/>
  <c r="N59"/>
  <c r="N61"/>
  <c r="N51"/>
  <c r="N53"/>
  <c r="N55"/>
  <c r="N57"/>
  <c r="N49"/>
  <c r="N48"/>
  <c r="N47"/>
  <c r="N45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26"/>
  <c r="N23"/>
  <c r="J22"/>
  <c r="N22"/>
  <c r="J12"/>
  <c r="J20"/>
  <c r="J21"/>
  <c r="J19"/>
  <c r="N20"/>
  <c r="N21"/>
  <c r="N19"/>
  <c r="S17" i="9"/>
  <c r="S15"/>
  <c r="J15" i="12"/>
  <c r="J17"/>
  <c r="N15"/>
  <c r="N17"/>
  <c r="J13"/>
  <c r="S18" i="9"/>
  <c r="S14"/>
  <c r="P71" i="11"/>
  <c r="O71"/>
  <c r="O70" s="1"/>
  <c r="P70"/>
  <c r="P68"/>
  <c r="O68"/>
  <c r="P67"/>
  <c r="O67" s="1"/>
  <c r="P66"/>
  <c r="O66"/>
  <c r="P63"/>
  <c r="O63" s="1"/>
  <c r="P62"/>
  <c r="O62"/>
  <c r="P60"/>
  <c r="O60" s="1"/>
  <c r="P58"/>
  <c r="O58"/>
  <c r="P56"/>
  <c r="P54"/>
  <c r="O54"/>
  <c r="P52"/>
  <c r="O52" s="1"/>
  <c r="P50"/>
  <c r="O50"/>
  <c r="O48" s="1"/>
  <c r="P48"/>
  <c r="P47"/>
  <c r="O47"/>
  <c r="P46"/>
  <c r="O46" s="1"/>
  <c r="P44"/>
  <c r="O44"/>
  <c r="P43"/>
  <c r="O43" s="1"/>
  <c r="P42"/>
  <c r="O42"/>
  <c r="P41"/>
  <c r="O41" s="1"/>
  <c r="P40"/>
  <c r="O40"/>
  <c r="P39"/>
  <c r="O39" s="1"/>
  <c r="P38"/>
  <c r="O38"/>
  <c r="P37"/>
  <c r="O37" s="1"/>
  <c r="P36"/>
  <c r="O36"/>
  <c r="P35"/>
  <c r="O35" s="1"/>
  <c r="P34"/>
  <c r="O34"/>
  <c r="P33"/>
  <c r="O33" s="1"/>
  <c r="P32"/>
  <c r="O32"/>
  <c r="P31"/>
  <c r="O31" s="1"/>
  <c r="P30"/>
  <c r="O30"/>
  <c r="P29"/>
  <c r="O29" s="1"/>
  <c r="P28"/>
  <c r="O28"/>
  <c r="P27"/>
  <c r="O27" s="1"/>
  <c r="P26"/>
  <c r="O26"/>
  <c r="P25"/>
  <c r="O25" s="1"/>
  <c r="P22"/>
  <c r="P21"/>
  <c r="P20"/>
  <c r="O20"/>
  <c r="P19"/>
  <c r="O19" s="1"/>
  <c r="P18"/>
  <c r="O18"/>
  <c r="P16"/>
  <c r="P14"/>
  <c r="O14"/>
  <c r="P12"/>
  <c r="O12" s="1"/>
  <c r="N13" i="12" s="1"/>
  <c r="P71" i="10"/>
  <c r="O71" s="1"/>
  <c r="O70" s="1"/>
  <c r="P70"/>
  <c r="P68"/>
  <c r="O68" s="1"/>
  <c r="P67"/>
  <c r="O67"/>
  <c r="P66"/>
  <c r="O66" s="1"/>
  <c r="P63"/>
  <c r="O63"/>
  <c r="P62"/>
  <c r="O62" s="1"/>
  <c r="P60"/>
  <c r="O60"/>
  <c r="P58"/>
  <c r="O58" s="1"/>
  <c r="O56" s="1"/>
  <c r="P56"/>
  <c r="P54"/>
  <c r="O54" s="1"/>
  <c r="P52"/>
  <c r="O52"/>
  <c r="P50"/>
  <c r="O50" s="1"/>
  <c r="P48"/>
  <c r="P47"/>
  <c r="O47" s="1"/>
  <c r="P46"/>
  <c r="O46"/>
  <c r="P44"/>
  <c r="O44" s="1"/>
  <c r="P43"/>
  <c r="O43"/>
  <c r="P42"/>
  <c r="O42" s="1"/>
  <c r="P41"/>
  <c r="O41"/>
  <c r="P40"/>
  <c r="O40" s="1"/>
  <c r="P39"/>
  <c r="O39"/>
  <c r="P38"/>
  <c r="O38" s="1"/>
  <c r="P37"/>
  <c r="O37"/>
  <c r="P36"/>
  <c r="O36" s="1"/>
  <c r="P35"/>
  <c r="O35"/>
  <c r="P34"/>
  <c r="O34" s="1"/>
  <c r="P33"/>
  <c r="O33"/>
  <c r="P32"/>
  <c r="O32" s="1"/>
  <c r="P31"/>
  <c r="O31"/>
  <c r="P30"/>
  <c r="O30" s="1"/>
  <c r="P29"/>
  <c r="O29"/>
  <c r="P28"/>
  <c r="O28" s="1"/>
  <c r="P27"/>
  <c r="O27"/>
  <c r="P26"/>
  <c r="O26" s="1"/>
  <c r="P25"/>
  <c r="O25"/>
  <c r="P22"/>
  <c r="P21"/>
  <c r="P20"/>
  <c r="O20" s="1"/>
  <c r="P19"/>
  <c r="O19"/>
  <c r="P18"/>
  <c r="O18" s="1"/>
  <c r="P16"/>
  <c r="P14"/>
  <c r="O14" s="1"/>
  <c r="P12"/>
  <c r="O12" s="1"/>
  <c r="O21" i="9"/>
  <c r="O22"/>
  <c r="O48"/>
  <c r="O56"/>
  <c r="O70"/>
  <c r="O71"/>
  <c r="O68"/>
  <c r="O67"/>
  <c r="O66"/>
  <c r="O63"/>
  <c r="O62"/>
  <c r="O58"/>
  <c r="O60"/>
  <c r="O50"/>
  <c r="O52"/>
  <c r="O54"/>
  <c r="O47"/>
  <c r="O46"/>
  <c r="O44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25"/>
  <c r="P71"/>
  <c r="P70"/>
  <c r="P68"/>
  <c r="P67"/>
  <c r="P66"/>
  <c r="P63"/>
  <c r="P62"/>
  <c r="P60"/>
  <c r="P58"/>
  <c r="P56"/>
  <c r="P54"/>
  <c r="P52"/>
  <c r="P50"/>
  <c r="P48"/>
  <c r="P47"/>
  <c r="P46"/>
  <c r="P4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25"/>
  <c r="P22"/>
  <c r="P20"/>
  <c r="O20" s="1"/>
  <c r="P21"/>
  <c r="P19"/>
  <c r="P18"/>
  <c r="P16"/>
  <c r="P14"/>
  <c r="P12"/>
  <c r="O12" s="1"/>
  <c r="O19"/>
  <c r="O18"/>
  <c r="O14"/>
  <c r="O22" i="11" l="1"/>
  <c r="O21" s="1"/>
  <c r="O56"/>
  <c r="O16"/>
  <c r="O11" s="1"/>
  <c r="O22" i="10"/>
  <c r="O16"/>
  <c r="O11" s="1"/>
  <c r="O48"/>
  <c r="O16" i="9"/>
  <c r="O11" s="1"/>
  <c r="N74" s="1"/>
  <c r="N74" i="11" l="1"/>
  <c r="O21" i="10"/>
  <c r="N74" s="1"/>
</calcChain>
</file>

<file path=xl/sharedStrings.xml><?xml version="1.0" encoding="utf-8"?>
<sst xmlns="http://schemas.openxmlformats.org/spreadsheetml/2006/main" count="461" uniqueCount="117">
  <si>
    <t>Họ và Tên: Nguyễn Văn A</t>
  </si>
  <si>
    <t>Chức danh vị trí công việc:</t>
  </si>
  <si>
    <t>Chức danh vị trí công việc: Bác sĩ CK sản phụ bán thời gian</t>
  </si>
  <si>
    <t>Bộ phận trực thuộc: Khoa sản</t>
  </si>
  <si>
    <t>Hình 4 x 6</t>
  </si>
  <si>
    <t>Score</t>
  </si>
  <si>
    <t>No</t>
  </si>
  <si>
    <t>Criteria</t>
  </si>
  <si>
    <t>KIẾN THỨC</t>
  </si>
  <si>
    <r>
      <rPr>
        <b/>
        <sz val="11"/>
        <color theme="1"/>
        <rFont val="Calibri"/>
        <family val="2"/>
        <scheme val="minor"/>
      </rPr>
      <t>TRÌNH ĐỘ CHUYÊN MÔN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(University = 0, Master, Level 1 = 1, PhD, Level 2 = 2, PhD, Prof = 3)</t>
    </r>
  </si>
  <si>
    <r>
      <rPr>
        <b/>
        <sz val="11"/>
        <color theme="1"/>
        <rFont val="Calibri"/>
        <family val="2"/>
        <scheme val="minor"/>
      </rPr>
      <t>THÂM NIÊN CÔNG TÁC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(&lt; 5 years = 0, 5-9 years = 1, &gt;= 10 years = 2, &gt;= 20 years = 3)</t>
    </r>
  </si>
  <si>
    <r>
      <rPr>
        <b/>
        <sz val="11"/>
        <color theme="1"/>
        <rFont val="Calibri"/>
        <family val="2"/>
        <scheme val="minor"/>
      </rPr>
      <t>NGOẠI NGỮ - Ngoài tiếng mẹ đẻ, có ít nhất trên 1 ngoại ngữ.</t>
    </r>
    <r>
      <rPr>
        <sz val="11"/>
        <color theme="1"/>
        <rFont val="Calibri"/>
        <family val="2"/>
        <scheme val="minor"/>
      </rPr>
      <t xml:space="preserve">                             (Kém = 0, Trung bình = 1, Khá = 2, Lưu loát = 3)</t>
    </r>
  </si>
  <si>
    <t>1.3.1</t>
  </si>
  <si>
    <t>1.3.2</t>
  </si>
  <si>
    <t>1.3.3</t>
  </si>
  <si>
    <t>Nghe</t>
  </si>
  <si>
    <t>Nói</t>
  </si>
  <si>
    <t>Viết</t>
  </si>
  <si>
    <t>KỸ NĂNG VÀ KINH NGHIỆM CHUYÊN MÔN TRỰC - CẤP CỨU</t>
  </si>
  <si>
    <r>
      <t xml:space="preserve">Kỹ năng thao tác chuyên môn (cứng)                                                                          </t>
    </r>
    <r>
      <rPr>
        <sz val="11"/>
        <color theme="1"/>
        <rFont val="Calibri"/>
        <family val="2"/>
        <scheme val="minor"/>
      </rPr>
      <t>(Không làm hoặc chưa làm được = 0, Làm được = 1, Kinh nghiệm = 2, Rất kinh nghiệm = 3)</t>
    </r>
  </si>
  <si>
    <t>2.1.1</t>
  </si>
  <si>
    <t>Phẫu thuật chửa ngoài tử cung vỡ</t>
  </si>
  <si>
    <t>2.1.2</t>
  </si>
  <si>
    <t>Phẫu thuật chửa ngoài tử cung vỡ có choáng</t>
  </si>
  <si>
    <t>Đỡ đẻ ngược</t>
  </si>
  <si>
    <t>Đỡ đẻ sinh đôi</t>
  </si>
  <si>
    <t>Đỡ đẻ chỉ huy</t>
  </si>
  <si>
    <t>Đỡ đẻ thường ngôi chỏm</t>
  </si>
  <si>
    <t>Phẫu thuật lấy thai lần đầu</t>
  </si>
  <si>
    <t>Mổ lấy thai lần hai hay lần thứ ba có dính</t>
  </si>
  <si>
    <t>Phẫu thuật chửa ngoài tử cung lấy máu tụ thành nang</t>
  </si>
  <si>
    <t>Forceps</t>
  </si>
  <si>
    <t>Giác hút</t>
  </si>
  <si>
    <t>Nạo sót thai, nạo sót rau sau sẩy, sau để</t>
  </si>
  <si>
    <t>Chọc hút dịch do máu tụ sau mổ</t>
  </si>
  <si>
    <t>Bóc nhau nhân tạo</t>
  </si>
  <si>
    <t>Nghiệm pháp lọt ngôi chỏm</t>
  </si>
  <si>
    <t>Hồi sức sơ sinh ngạt</t>
  </si>
  <si>
    <t>Bóp bóng Ambu, thổi ngạt sơ sinh</t>
  </si>
  <si>
    <t>Nghiệm pháp bong rau, đỡ rau, kiểm tra bánh rau</t>
  </si>
  <si>
    <t>Kiểm soát tử cung</t>
  </si>
  <si>
    <t>Sử dụng thành thạo một số thiết bị y tế trong cấp cứu tại phòng sanh, phòng mổ và các khoa phòng liên quan.</t>
  </si>
  <si>
    <t>Sử dụng thành thạo một số thiết bị y tế trong chẩn đoán và điều trị.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</si>
  <si>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</si>
  <si>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</si>
  <si>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</si>
  <si>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</si>
  <si>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</si>
  <si>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</si>
  <si>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</si>
  <si>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</si>
  <si>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</si>
  <si>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</si>
  <si>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</si>
  <si>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</si>
  <si>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</si>
  <si>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</si>
  <si>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</si>
  <si>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</si>
  <si>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</si>
  <si>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Cấp cứu tim phổi cơ bản và nâng cao</t>
  </si>
  <si>
    <t>2.1.20</t>
  </si>
  <si>
    <t>2.1.21</t>
  </si>
  <si>
    <t>2.1.22</t>
  </si>
  <si>
    <t>x</t>
  </si>
  <si>
    <r>
      <t xml:space="preserve">Kỹ năng xửa lý tình huống y khoa (mềm)                                                        </t>
    </r>
    <r>
      <rPr>
        <sz val="11"/>
        <color theme="1"/>
        <rFont val="Calibri"/>
        <family val="2"/>
        <scheme val="minor"/>
      </rPr>
      <t>(Kém = 0, Trung bình = 1, Khá = 2, Xuất sắc = 3)</t>
    </r>
  </si>
  <si>
    <t>2.2.1</t>
  </si>
  <si>
    <t>Giải thích khéo léo và có hiệu quả với người bệnh và gia đình người bệnh về tình trạng bệnh và hướng điều trị của bệnh nhân</t>
  </si>
  <si>
    <t>2.2.2</t>
  </si>
  <si>
    <t>Giao tiếp hòa nhã, thân thiện với đồng nghiệp, bệnh nhân và gia đình bệnh nhân</t>
  </si>
  <si>
    <t>2.2.3</t>
  </si>
  <si>
    <t>Phối hợp công việc tốt với đồng nghiệp và sẵn lòng hỗ trợ đồng nghiệp khi cần thiết</t>
  </si>
  <si>
    <t>THÁI ĐỘ THỰC HIỆN CÔNG VIỆC                                                                        (Chưa tốt = 0, Trung bình = 1, Tốt = 2, Rất tốt = 3)</t>
  </si>
  <si>
    <t>Tận tụy với người bệnh: Khám bệnh kỹ lưỡng, tư vấn chu đáo và giải thích cặn kẽ</t>
  </si>
  <si>
    <t>Tôn trọng, cảm thông, chia sẻ và hết lòng với người bệnh và gia đình bệnh nhân</t>
  </si>
  <si>
    <t>Tôn trọng và chân thành hợp tác với đồng nghiệp</t>
  </si>
  <si>
    <t>Tôn trọng nội qui đồng phục, trang phục công tác trong bệnh viện.</t>
  </si>
  <si>
    <t>Tôn trọng nội qui chống nhiễm khuẩn bệnh viện.</t>
  </si>
  <si>
    <t>Trung thực, khách quan, có tinh thần và ý thức học tập phát triển nghề nghiệp.</t>
  </si>
  <si>
    <t>KẾT QUẢ HOẠT ĐỘNG CHUYÊN MÔN</t>
  </si>
  <si>
    <t>Số lượng BN than phiền / sai sót chuyên môn (Có = 0, Không có = 3)</t>
  </si>
  <si>
    <t>Tôn trọng nội qui và qui chế Doanh nghiệp về giờ giấc trực giác, bàn giao ca trực, các qui định của khoa Sản, phòng sanh, phòng mổ,…</t>
  </si>
  <si>
    <t>Đơn vị (Tên tổ chức Doanh nghiệp): Tên Doanh nghiệp/Đơn vị</t>
  </si>
  <si>
    <t>ĐÁNH GIÁ QUÁ TRÌNH LÀM VIỆC VÀ KHẢ NĂNG PHÁT TRIỂN</t>
  </si>
  <si>
    <t>Họ và Tên:</t>
  </si>
  <si>
    <t>Mã số Nhân viên:</t>
  </si>
  <si>
    <t>Bộ phận trực thuộc:</t>
  </si>
  <si>
    <t>Ngày vào làm việc:</t>
  </si>
  <si>
    <t>Thời gian đánh giá:</t>
  </si>
  <si>
    <t>Mục đích đánh giá:</t>
  </si>
  <si>
    <t>Thử việc - Hàng năm - Tăng bậc - Khác</t>
  </si>
  <si>
    <t>KẾT QUẢ NHÂN VIÊN TỰ ĐÁNH GIÁ :</t>
  </si>
  <si>
    <t>KẾT QUẢ ĐÁNH GIÁ THEO PHƯƠNG PHÁP 360 ĐỘ :</t>
  </si>
  <si>
    <t>CHÚ THÍCH</t>
  </si>
  <si>
    <t>THANG ĐO</t>
  </si>
  <si>
    <t>NỘI DUNG</t>
  </si>
  <si>
    <t>Không đạt yêu cầu</t>
  </si>
  <si>
    <t>Đạt yêu cầu</t>
  </si>
  <si>
    <t>Trên mức yêu cầu</t>
  </si>
  <si>
    <t>[25%-50%)</t>
  </si>
  <si>
    <t>[50%-75%)</t>
  </si>
  <si>
    <t>[75%-100%)</t>
  </si>
  <si>
    <t>NHẬN XÉT VÀ ĐỀ NGHỊ (Đề nghị ghi chi tiết)</t>
  </si>
  <si>
    <t>Nhận xét quá trình làm việc :</t>
  </si>
  <si>
    <t>Ưu điểm :</t>
  </si>
  <si>
    <t>Khuyết điểm :</t>
  </si>
  <si>
    <t>Kế hoạch phát triển nghề nghiệp :</t>
  </si>
  <si>
    <t>Đề nghị :</t>
  </si>
  <si>
    <t>Tên nhân viên - Ký tên - Ngày tháng năm</t>
  </si>
  <si>
    <t>Quản lý cấp trên - Ký tên - Ngày tháng năm</t>
  </si>
  <si>
    <t>Percentage</t>
  </si>
  <si>
    <r>
      <rPr>
        <b/>
        <sz val="11"/>
        <color theme="1"/>
        <rFont val="Calibri"/>
        <family val="2"/>
        <scheme val="minor"/>
      </rPr>
      <t>TRÌNH ĐỘ CHUYÊN MÔN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(University = 0, Master, Level 1 = 1, PhD, Level 2 = 2, PhD, Prof = 3)</t>
    </r>
  </si>
  <si>
    <r>
      <rPr>
        <b/>
        <sz val="11"/>
        <color theme="1"/>
        <rFont val="Calibri"/>
        <family val="2"/>
        <scheme val="minor"/>
      </rPr>
      <t>THÂM NIÊN CÔNG TÁC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(&lt; 5 years = 0, 5-9 years = 1, &gt;= 10 years = 2, &gt;= 20 years = 3)</t>
    </r>
  </si>
  <si>
    <r>
      <rPr>
        <b/>
        <sz val="11"/>
        <color theme="1"/>
        <rFont val="Calibri"/>
        <family val="2"/>
        <scheme val="minor"/>
      </rPr>
      <t>NGOẠI NGỮ - Ngoài tiếng mẹ đẻ, có ít nhất trên 1 ngoại ngữ.</t>
    </r>
    <r>
      <rPr>
        <sz val="11"/>
        <color theme="1"/>
        <rFont val="Calibri"/>
        <family val="2"/>
        <scheme val="minor"/>
      </rPr>
      <t xml:space="preserve">                             (Kém = 0, Trung bình = 1, Khá = 2, Lưu loát = 3)</t>
    </r>
  </si>
  <si>
    <r>
      <t xml:space="preserve">Kỹ năng thao tác chuyên môn (cứng)                                                                          </t>
    </r>
    <r>
      <rPr>
        <sz val="11"/>
        <color theme="1"/>
        <rFont val="Calibri"/>
        <family val="2"/>
        <scheme val="minor"/>
      </rPr>
      <t>(Không làm hoặc chưa làm được = 0, Làm được = 1, Kinh nghiệm = 2, Rất kinh nghiệm = 3)</t>
    </r>
  </si>
  <si>
    <r>
      <t xml:space="preserve">Kỹ năng xửa lý tình huống y khoa (mềm)                                                        </t>
    </r>
    <r>
      <rPr>
        <sz val="11"/>
        <color theme="1"/>
        <rFont val="Calibri"/>
        <family val="2"/>
        <scheme val="minor"/>
      </rPr>
      <t>(Kém = 0, Trung bình = 1, Khá = 2, Xuất sắc = 3)</t>
    </r>
  </si>
  <si>
    <t>Tổng số điểm mà ứng viên được khảo sát đạt được</t>
  </si>
</sst>
</file>

<file path=xl/styles.xml><?xml version="1.0" encoding="utf-8"?>
<styleSheet xmlns="http://schemas.openxmlformats.org/spreadsheetml/2006/main">
  <numFmts count="2">
    <numFmt numFmtId="164" formatCode="0.000%"/>
    <numFmt numFmtId="165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2" fillId="2" borderId="2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5" xfId="0" applyBorder="1" applyAlignment="1"/>
    <xf numFmtId="0" fontId="0" fillId="0" borderId="5" xfId="0" applyFill="1" applyBorder="1" applyAlignment="1">
      <alignment horizontal="right" vertical="center"/>
    </xf>
    <xf numFmtId="0" fontId="0" fillId="0" borderId="5" xfId="0" applyBorder="1"/>
    <xf numFmtId="9" fontId="0" fillId="0" borderId="0" xfId="0" applyNumberFormat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0" borderId="16" xfId="0" applyBorder="1" applyAlignment="1"/>
    <xf numFmtId="0" fontId="0" fillId="0" borderId="30" xfId="0" applyBorder="1" applyAlignment="1"/>
    <xf numFmtId="0" fontId="0" fillId="0" borderId="17" xfId="0" applyBorder="1" applyAlignment="1"/>
    <xf numFmtId="0" fontId="0" fillId="0" borderId="29" xfId="0" applyBorder="1" applyAlignment="1"/>
    <xf numFmtId="9" fontId="0" fillId="0" borderId="25" xfId="0" applyNumberFormat="1" applyBorder="1" applyAlignment="1"/>
    <xf numFmtId="9" fontId="0" fillId="0" borderId="0" xfId="0" applyNumberFormat="1" applyAlignment="1">
      <alignment horizontal="right" vertical="center"/>
    </xf>
    <xf numFmtId="10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0" borderId="0" xfId="0" applyNumberFormat="1" applyFill="1" applyBorder="1"/>
    <xf numFmtId="10" fontId="0" fillId="0" borderId="0" xfId="0" applyNumberFormat="1" applyBorder="1"/>
    <xf numFmtId="0" fontId="0" fillId="0" borderId="0" xfId="0" applyNumberFormat="1" applyAlignment="1">
      <alignment horizontal="right" vertical="center"/>
    </xf>
    <xf numFmtId="165" fontId="0" fillId="0" borderId="0" xfId="0" applyNumberFormat="1" applyBorder="1"/>
    <xf numFmtId="9" fontId="3" fillId="0" borderId="0" xfId="0" applyNumberFormat="1" applyFont="1"/>
    <xf numFmtId="10" fontId="4" fillId="4" borderId="0" xfId="0" applyNumberFormat="1" applyFont="1" applyFill="1"/>
    <xf numFmtId="9" fontId="0" fillId="0" borderId="0" xfId="0" applyNumberFormat="1" applyAlignment="1"/>
    <xf numFmtId="10" fontId="4" fillId="0" borderId="0" xfId="0" applyNumberFormat="1" applyFont="1" applyFill="1"/>
    <xf numFmtId="165" fontId="0" fillId="0" borderId="0" xfId="0" applyNumberFormat="1"/>
    <xf numFmtId="10" fontId="3" fillId="0" borderId="0" xfId="0" applyNumberFormat="1" applyFont="1"/>
    <xf numFmtId="10" fontId="3" fillId="0" borderId="0" xfId="0" applyNumberFormat="1" applyFont="1" applyAlignment="1">
      <alignment horizontal="right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0" xfId="0" applyFont="1"/>
    <xf numFmtId="10" fontId="2" fillId="0" borderId="0" xfId="0" applyNumberFormat="1" applyFont="1"/>
    <xf numFmtId="0" fontId="0" fillId="0" borderId="0" xfId="0" applyFont="1"/>
    <xf numFmtId="0" fontId="0" fillId="0" borderId="5" xfId="0" applyFont="1" applyBorder="1" applyAlignment="1"/>
    <xf numFmtId="10" fontId="0" fillId="0" borderId="0" xfId="0" applyNumberFormat="1" applyFont="1"/>
    <xf numFmtId="0" fontId="0" fillId="0" borderId="5" xfId="0" applyFont="1" applyFill="1" applyBorder="1" applyAlignment="1">
      <alignment horizontal="right" vertical="center"/>
    </xf>
    <xf numFmtId="10" fontId="0" fillId="0" borderId="25" xfId="0" applyNumberFormat="1" applyFont="1" applyBorder="1" applyAlignment="1"/>
    <xf numFmtId="0" fontId="0" fillId="0" borderId="5" xfId="0" applyFont="1" applyBorder="1"/>
    <xf numFmtId="10" fontId="0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0" fontId="0" fillId="0" borderId="0" xfId="0" applyNumberFormat="1" applyBorder="1" applyAlignment="1">
      <alignment horizontal="right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9" fontId="0" fillId="0" borderId="25" xfId="0" applyNumberForma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0" xfId="0" applyAlignment="1">
      <alignment horizontal="center" wrapText="1"/>
    </xf>
    <xf numFmtId="10" fontId="0" fillId="0" borderId="0" xfId="1" applyNumberFormat="1" applyFon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9" fontId="3" fillId="0" borderId="25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right" vertic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3" borderId="5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3" borderId="1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5" xfId="0" applyFill="1" applyBorder="1" applyAlignment="1">
      <alignment horizontal="right" vertical="center"/>
    </xf>
    <xf numFmtId="9" fontId="0" fillId="0" borderId="25" xfId="0" applyNumberFormat="1" applyBorder="1" applyAlignment="1">
      <alignment horizontal="right"/>
    </xf>
    <xf numFmtId="0" fontId="0" fillId="0" borderId="25" xfId="0" applyBorder="1" applyAlignment="1">
      <alignment horizontal="right"/>
    </xf>
    <xf numFmtId="0" fontId="2" fillId="3" borderId="3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9" fontId="2" fillId="0" borderId="2" xfId="0" applyNumberFormat="1" applyFont="1" applyBorder="1" applyAlignment="1">
      <alignment horizontal="left" vertical="center"/>
    </xf>
    <xf numFmtId="0" fontId="0" fillId="0" borderId="23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0" fillId="3" borderId="40" xfId="0" applyFont="1" applyFill="1" applyBorder="1" applyAlignment="1">
      <alignment horizontal="center" vertical="center" wrapText="1"/>
    </xf>
    <xf numFmtId="0" fontId="0" fillId="3" borderId="45" xfId="0" applyFont="1" applyFill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9" fontId="0" fillId="0" borderId="19" xfId="0" applyNumberFormat="1" applyBorder="1" applyAlignment="1">
      <alignment horizontal="center"/>
    </xf>
    <xf numFmtId="9" fontId="0" fillId="0" borderId="42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9" fontId="0" fillId="0" borderId="40" xfId="0" applyNumberFormat="1" applyBorder="1" applyAlignment="1">
      <alignment horizontal="center"/>
    </xf>
    <xf numFmtId="9" fontId="0" fillId="0" borderId="41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0" borderId="6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40" xfId="0" applyFont="1" applyFill="1" applyBorder="1" applyAlignment="1">
      <alignment horizontal="center"/>
    </xf>
    <xf numFmtId="0" fontId="6" fillId="5" borderId="4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4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22" xfId="0" applyFont="1" applyFill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6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3" fillId="4" borderId="3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10" fontId="3" fillId="4" borderId="1" xfId="1" applyNumberFormat="1" applyFont="1" applyFill="1" applyBorder="1" applyAlignment="1">
      <alignment horizontal="right" vertical="center"/>
    </xf>
    <xf numFmtId="10" fontId="3" fillId="4" borderId="6" xfId="1" applyNumberFormat="1" applyFont="1" applyFill="1" applyBorder="1" applyAlignment="1">
      <alignment horizontal="right" vertical="center"/>
    </xf>
    <xf numFmtId="10" fontId="3" fillId="4" borderId="8" xfId="1" applyNumberFormat="1" applyFont="1" applyFill="1" applyBorder="1" applyAlignment="1">
      <alignment horizontal="right" vertical="center"/>
    </xf>
    <xf numFmtId="10" fontId="3" fillId="4" borderId="9" xfId="1" applyNumberFormat="1" applyFont="1" applyFill="1" applyBorder="1" applyAlignment="1">
      <alignment horizontal="right" vertical="center"/>
    </xf>
    <xf numFmtId="0" fontId="2" fillId="0" borderId="39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52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0" fillId="0" borderId="5" xfId="0" applyFont="1" applyBorder="1" applyAlignment="1">
      <alignment horizontal="right" vertical="center"/>
    </xf>
    <xf numFmtId="0" fontId="0" fillId="3" borderId="23" xfId="0" applyFont="1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0" fillId="3" borderId="45" xfId="0" applyFont="1" applyFill="1" applyBorder="1" applyAlignment="1">
      <alignment horizontal="center"/>
    </xf>
    <xf numFmtId="0" fontId="0" fillId="0" borderId="5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24" xfId="0" applyFont="1" applyFill="1" applyBorder="1" applyAlignment="1">
      <alignment horizontal="center" vertical="center"/>
    </xf>
    <xf numFmtId="0" fontId="0" fillId="3" borderId="52" xfId="0" applyFont="1" applyFill="1" applyBorder="1" applyAlignment="1">
      <alignment horizontal="center" vertical="center"/>
    </xf>
    <xf numFmtId="0" fontId="0" fillId="3" borderId="53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10" fontId="0" fillId="0" borderId="25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left" vertical="center" wrapText="1"/>
    </xf>
    <xf numFmtId="0" fontId="0" fillId="0" borderId="5" xfId="0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2" fillId="2" borderId="36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6"/>
  <sheetViews>
    <sheetView tabSelected="1" zoomScaleNormal="100" workbookViewId="0">
      <selection activeCell="B12" sqref="B12:I13"/>
    </sheetView>
  </sheetViews>
  <sheetFormatPr defaultRowHeight="15"/>
  <cols>
    <col min="1" max="1" width="6.140625" bestFit="1" customWidth="1"/>
    <col min="8" max="8" width="4.28515625" customWidth="1"/>
    <col min="9" max="9" width="4.5703125" customWidth="1"/>
    <col min="10" max="13" width="5" bestFit="1" customWidth="1"/>
    <col min="14" max="14" width="9.7109375" bestFit="1" customWidth="1"/>
  </cols>
  <sheetData>
    <row r="1" spans="1:19">
      <c r="A1" s="87" t="s">
        <v>0</v>
      </c>
      <c r="B1" s="88"/>
      <c r="C1" s="88"/>
      <c r="D1" s="88"/>
      <c r="E1" s="88"/>
      <c r="F1" s="88"/>
      <c r="G1" s="88"/>
      <c r="H1" s="88"/>
      <c r="I1" s="89"/>
      <c r="J1" s="93" t="s">
        <v>4</v>
      </c>
      <c r="K1" s="94"/>
      <c r="L1" s="94"/>
      <c r="M1" s="95"/>
    </row>
    <row r="2" spans="1:19">
      <c r="A2" s="90"/>
      <c r="B2" s="91"/>
      <c r="C2" s="91"/>
      <c r="D2" s="91"/>
      <c r="E2" s="91"/>
      <c r="F2" s="91"/>
      <c r="G2" s="91"/>
      <c r="H2" s="91"/>
      <c r="I2" s="92"/>
      <c r="J2" s="96"/>
      <c r="K2" s="97"/>
      <c r="L2" s="97"/>
      <c r="M2" s="98"/>
    </row>
    <row r="3" spans="1:19">
      <c r="A3" s="90" t="s">
        <v>2</v>
      </c>
      <c r="B3" s="91"/>
      <c r="C3" s="91"/>
      <c r="D3" s="91"/>
      <c r="E3" s="91"/>
      <c r="F3" s="91"/>
      <c r="G3" s="91"/>
      <c r="H3" s="91"/>
      <c r="I3" s="92"/>
      <c r="J3" s="96"/>
      <c r="K3" s="97"/>
      <c r="L3" s="97"/>
      <c r="M3" s="98"/>
    </row>
    <row r="4" spans="1:19">
      <c r="A4" s="90"/>
      <c r="B4" s="91"/>
      <c r="C4" s="91"/>
      <c r="D4" s="91"/>
      <c r="E4" s="91"/>
      <c r="F4" s="91"/>
      <c r="G4" s="91"/>
      <c r="H4" s="91"/>
      <c r="I4" s="92"/>
      <c r="J4" s="96"/>
      <c r="K4" s="97"/>
      <c r="L4" s="97"/>
      <c r="M4" s="98"/>
    </row>
    <row r="5" spans="1:19">
      <c r="A5" s="90" t="s">
        <v>3</v>
      </c>
      <c r="B5" s="91"/>
      <c r="C5" s="91"/>
      <c r="D5" s="91"/>
      <c r="E5" s="91"/>
      <c r="F5" s="91"/>
      <c r="G5" s="91"/>
      <c r="H5" s="91"/>
      <c r="I5" s="92"/>
      <c r="J5" s="96"/>
      <c r="K5" s="97"/>
      <c r="L5" s="97"/>
      <c r="M5" s="98"/>
    </row>
    <row r="6" spans="1:19">
      <c r="A6" s="90"/>
      <c r="B6" s="91"/>
      <c r="C6" s="91"/>
      <c r="D6" s="91"/>
      <c r="E6" s="91"/>
      <c r="F6" s="91"/>
      <c r="G6" s="91"/>
      <c r="H6" s="91"/>
      <c r="I6" s="92"/>
      <c r="J6" s="96"/>
      <c r="K6" s="97"/>
      <c r="L6" s="97"/>
      <c r="M6" s="98"/>
    </row>
    <row r="7" spans="1:19">
      <c r="A7" s="90" t="s">
        <v>82</v>
      </c>
      <c r="B7" s="91"/>
      <c r="C7" s="91"/>
      <c r="D7" s="91"/>
      <c r="E7" s="91"/>
      <c r="F7" s="91"/>
      <c r="G7" s="91"/>
      <c r="H7" s="91"/>
      <c r="I7" s="92"/>
      <c r="J7" s="96"/>
      <c r="K7" s="97"/>
      <c r="L7" s="97"/>
      <c r="M7" s="98"/>
    </row>
    <row r="8" spans="1:19" ht="15.75" thickBot="1">
      <c r="A8" s="102"/>
      <c r="B8" s="103"/>
      <c r="C8" s="103"/>
      <c r="D8" s="103"/>
      <c r="E8" s="103"/>
      <c r="F8" s="103"/>
      <c r="G8" s="103"/>
      <c r="H8" s="103"/>
      <c r="I8" s="104"/>
      <c r="J8" s="99"/>
      <c r="K8" s="100"/>
      <c r="L8" s="100"/>
      <c r="M8" s="101"/>
    </row>
    <row r="9" spans="1:19">
      <c r="A9" s="105" t="s">
        <v>6</v>
      </c>
      <c r="B9" s="107" t="s">
        <v>7</v>
      </c>
      <c r="C9" s="108"/>
      <c r="D9" s="108"/>
      <c r="E9" s="108"/>
      <c r="F9" s="108"/>
      <c r="G9" s="108"/>
      <c r="H9" s="108"/>
      <c r="I9" s="109"/>
      <c r="J9" s="113" t="s">
        <v>5</v>
      </c>
      <c r="K9" s="108"/>
      <c r="L9" s="108"/>
      <c r="M9" s="109"/>
    </row>
    <row r="10" spans="1:19" ht="15.75" thickBot="1">
      <c r="A10" s="106"/>
      <c r="B10" s="110"/>
      <c r="C10" s="111"/>
      <c r="D10" s="111"/>
      <c r="E10" s="111"/>
      <c r="F10" s="111"/>
      <c r="G10" s="111"/>
      <c r="H10" s="111"/>
      <c r="I10" s="112"/>
      <c r="J10" s="4">
        <v>0</v>
      </c>
      <c r="K10" s="5">
        <v>1</v>
      </c>
      <c r="L10" s="5">
        <v>2</v>
      </c>
      <c r="M10" s="6">
        <v>3</v>
      </c>
    </row>
    <row r="11" spans="1:19">
      <c r="A11" s="13">
        <v>1</v>
      </c>
      <c r="B11" s="86" t="s">
        <v>8</v>
      </c>
      <c r="C11" s="86"/>
      <c r="D11" s="86"/>
      <c r="E11" s="86"/>
      <c r="F11" s="86"/>
      <c r="G11" s="86"/>
      <c r="H11" s="86"/>
      <c r="I11" s="86"/>
      <c r="J11" s="14"/>
      <c r="K11" s="14"/>
      <c r="L11" s="14"/>
      <c r="M11" s="15"/>
      <c r="N11" s="33">
        <v>0.3</v>
      </c>
      <c r="O11" s="25">
        <f>SUM(O12:O17)*N11</f>
        <v>0.219</v>
      </c>
    </row>
    <row r="12" spans="1:19" ht="15" customHeight="1">
      <c r="A12" s="67">
        <v>1.1000000000000001</v>
      </c>
      <c r="B12" s="73" t="s">
        <v>9</v>
      </c>
      <c r="C12" s="73"/>
      <c r="D12" s="73"/>
      <c r="E12" s="73"/>
      <c r="F12" s="73"/>
      <c r="G12" s="73"/>
      <c r="H12" s="73"/>
      <c r="I12" s="73"/>
      <c r="J12" s="59"/>
      <c r="K12" s="59"/>
      <c r="L12" s="59"/>
      <c r="M12" s="61" t="s">
        <v>64</v>
      </c>
      <c r="N12" s="84">
        <v>0.5</v>
      </c>
      <c r="O12" s="58">
        <f>IF(P12=0,0.25*N12,IF(P12=1,0.5*N12,IF(P12=2,0.75*N12,N12)))</f>
        <v>0.5</v>
      </c>
      <c r="P12" s="53">
        <f>IF(J12&lt;&gt;"",0,IF(K12&lt;&gt;"",1,IF(L12&lt;&gt;"",2,IF(M12&lt;&gt;"",3))))</f>
        <v>3</v>
      </c>
      <c r="R12" s="26"/>
    </row>
    <row r="13" spans="1:19">
      <c r="A13" s="67"/>
      <c r="B13" s="73"/>
      <c r="C13" s="73"/>
      <c r="D13" s="73"/>
      <c r="E13" s="73"/>
      <c r="F13" s="73"/>
      <c r="G13" s="73"/>
      <c r="H13" s="73"/>
      <c r="I13" s="73"/>
      <c r="J13" s="60"/>
      <c r="K13" s="60"/>
      <c r="L13" s="60"/>
      <c r="M13" s="62"/>
      <c r="N13" s="85"/>
      <c r="O13" s="58"/>
      <c r="P13" s="53"/>
    </row>
    <row r="14" spans="1:19">
      <c r="A14" s="67">
        <v>1.2</v>
      </c>
      <c r="B14" s="73" t="s">
        <v>10</v>
      </c>
      <c r="C14" s="73"/>
      <c r="D14" s="73"/>
      <c r="E14" s="73"/>
      <c r="F14" s="73"/>
      <c r="G14" s="73"/>
      <c r="H14" s="73"/>
      <c r="I14" s="73"/>
      <c r="J14" s="59"/>
      <c r="K14" s="59" t="s">
        <v>64</v>
      </c>
      <c r="L14" s="59"/>
      <c r="M14" s="61"/>
      <c r="N14" s="84">
        <v>0.4</v>
      </c>
      <c r="O14" s="58">
        <f>IF(P14=0,0.25*N14,IF(P14=1,0.5*N14,IF(P14=2,0.75*N14,N14)))</f>
        <v>0.2</v>
      </c>
      <c r="P14" s="53">
        <f>IF(J14&lt;&gt;"",0,IF(K14&lt;&gt;"",1,IF(L14&lt;&gt;"",2,IF(M14&lt;&gt;"",3))))</f>
        <v>1</v>
      </c>
      <c r="S14" s="25">
        <f>O12/N12</f>
        <v>1</v>
      </c>
    </row>
    <row r="15" spans="1:19">
      <c r="A15" s="67"/>
      <c r="B15" s="73"/>
      <c r="C15" s="73"/>
      <c r="D15" s="73"/>
      <c r="E15" s="73"/>
      <c r="F15" s="73"/>
      <c r="G15" s="73"/>
      <c r="H15" s="73"/>
      <c r="I15" s="73"/>
      <c r="J15" s="60"/>
      <c r="K15" s="60"/>
      <c r="L15" s="60"/>
      <c r="M15" s="62"/>
      <c r="N15" s="85"/>
      <c r="O15" s="58"/>
      <c r="P15" s="53"/>
      <c r="S15" s="37">
        <f>O14/N14</f>
        <v>0.5</v>
      </c>
    </row>
    <row r="16" spans="1:19">
      <c r="A16" s="67">
        <v>1.3</v>
      </c>
      <c r="B16" s="73" t="s">
        <v>11</v>
      </c>
      <c r="C16" s="73"/>
      <c r="D16" s="73"/>
      <c r="E16" s="73"/>
      <c r="F16" s="73"/>
      <c r="G16" s="73"/>
      <c r="H16" s="73"/>
      <c r="I16" s="73"/>
      <c r="J16" s="59"/>
      <c r="K16" s="59"/>
      <c r="L16" s="59"/>
      <c r="M16" s="61"/>
      <c r="N16" s="84">
        <v>0.1</v>
      </c>
      <c r="O16" s="58">
        <f>SUM(O18:O20)*N16</f>
        <v>3.0000000000000006E-2</v>
      </c>
      <c r="P16" s="53" t="b">
        <f>IF(J16&lt;&gt;"",0,IF(K16&lt;&gt;"",1,IF(L16&lt;&gt;"",2,IF(M16&lt;&gt;"",3))))</f>
        <v>0</v>
      </c>
    </row>
    <row r="17" spans="1:19">
      <c r="A17" s="67"/>
      <c r="B17" s="73"/>
      <c r="C17" s="73"/>
      <c r="D17" s="73"/>
      <c r="E17" s="73"/>
      <c r="F17" s="73"/>
      <c r="G17" s="73"/>
      <c r="H17" s="73"/>
      <c r="I17" s="73"/>
      <c r="J17" s="60"/>
      <c r="K17" s="60"/>
      <c r="L17" s="60"/>
      <c r="M17" s="62"/>
      <c r="N17" s="85"/>
      <c r="O17" s="58"/>
      <c r="P17" s="53"/>
      <c r="S17" s="37">
        <f>O16/N16</f>
        <v>0.30000000000000004</v>
      </c>
    </row>
    <row r="18" spans="1:19">
      <c r="A18" s="9" t="s">
        <v>12</v>
      </c>
      <c r="B18" s="64" t="s">
        <v>15</v>
      </c>
      <c r="C18" s="64"/>
      <c r="D18" s="64"/>
      <c r="E18" s="64"/>
      <c r="F18" s="64"/>
      <c r="G18" s="64"/>
      <c r="H18" s="64"/>
      <c r="I18" s="64"/>
      <c r="J18" s="7">
        <v>0</v>
      </c>
      <c r="K18" s="7"/>
      <c r="L18" s="7"/>
      <c r="M18" s="8"/>
      <c r="N18" s="12">
        <v>0.4</v>
      </c>
      <c r="O18" s="25">
        <f>IF(P18=0,0.25*N18,IF(P18=1,0.5*N18,IF(P18=2,0.75*N18,N18)))</f>
        <v>0.1</v>
      </c>
      <c r="P18" s="1">
        <f>IF(J18&lt;&gt;"",0,IF(K18&lt;&gt;"",1,IF(L18&lt;&gt;"",2,IF(M18&lt;&gt;"",3))))</f>
        <v>0</v>
      </c>
      <c r="S18" s="25">
        <f>O18/N18</f>
        <v>0.25</v>
      </c>
    </row>
    <row r="19" spans="1:19">
      <c r="A19" s="9" t="s">
        <v>13</v>
      </c>
      <c r="B19" s="64" t="s">
        <v>16</v>
      </c>
      <c r="C19" s="64"/>
      <c r="D19" s="64"/>
      <c r="E19" s="64"/>
      <c r="F19" s="64"/>
      <c r="G19" s="64"/>
      <c r="H19" s="64"/>
      <c r="I19" s="64"/>
      <c r="J19" s="7">
        <v>0</v>
      </c>
      <c r="K19" s="7"/>
      <c r="L19" s="7"/>
      <c r="M19" s="8"/>
      <c r="N19" s="12">
        <v>0.4</v>
      </c>
      <c r="O19" s="25">
        <f t="shared" ref="O19:O20" si="0">IF(P19=0,0.25*N19,IF(P19=1,0.5*N19,IF(P19=2,0.75*N19,N19)))</f>
        <v>0.1</v>
      </c>
      <c r="P19" s="1">
        <f t="shared" ref="P19:P21" si="1">IF(J19&lt;&gt;"",0,IF(K19&lt;&gt;"",1,IF(L19&lt;&gt;"",2,IF(M19&lt;&gt;"",3))))</f>
        <v>0</v>
      </c>
    </row>
    <row r="20" spans="1:19">
      <c r="A20" s="9" t="s">
        <v>14</v>
      </c>
      <c r="B20" s="64" t="s">
        <v>17</v>
      </c>
      <c r="C20" s="64"/>
      <c r="D20" s="64"/>
      <c r="E20" s="64"/>
      <c r="F20" s="64"/>
      <c r="G20" s="64"/>
      <c r="H20" s="64"/>
      <c r="I20" s="64"/>
      <c r="J20" s="7"/>
      <c r="K20" s="7">
        <v>1</v>
      </c>
      <c r="L20" s="7"/>
      <c r="M20" s="8"/>
      <c r="N20" s="12">
        <v>0.2</v>
      </c>
      <c r="O20" s="25">
        <f t="shared" si="0"/>
        <v>0.1</v>
      </c>
      <c r="P20" s="1">
        <f>IF(J20&lt;&gt;"",0,IF(K20&lt;&gt;"",1,IF(L20&lt;&gt;"",2,IF(M20&lt;&gt;"",3))))</f>
        <v>1</v>
      </c>
    </row>
    <row r="21" spans="1:19">
      <c r="A21" s="16">
        <v>2</v>
      </c>
      <c r="B21" s="63" t="s">
        <v>18</v>
      </c>
      <c r="C21" s="63"/>
      <c r="D21" s="63"/>
      <c r="E21" s="63"/>
      <c r="F21" s="63"/>
      <c r="G21" s="63"/>
      <c r="H21" s="63"/>
      <c r="I21" s="63"/>
      <c r="J21" s="17"/>
      <c r="K21" s="17"/>
      <c r="L21" s="17"/>
      <c r="M21" s="18"/>
      <c r="N21" s="33">
        <v>0.3</v>
      </c>
      <c r="O21" s="25">
        <f>(O22+O48)*N21</f>
        <v>0.16800000000000001</v>
      </c>
      <c r="P21" s="1" t="b">
        <f t="shared" si="1"/>
        <v>0</v>
      </c>
    </row>
    <row r="22" spans="1:19" ht="15" customHeight="1">
      <c r="A22" s="67">
        <v>2.1</v>
      </c>
      <c r="B22" s="69" t="s">
        <v>19</v>
      </c>
      <c r="C22" s="69"/>
      <c r="D22" s="69"/>
      <c r="E22" s="69"/>
      <c r="F22" s="69"/>
      <c r="G22" s="69"/>
      <c r="H22" s="69"/>
      <c r="I22" s="69"/>
      <c r="J22" s="59"/>
      <c r="K22" s="59"/>
      <c r="L22" s="59"/>
      <c r="M22" s="61" t="s">
        <v>64</v>
      </c>
      <c r="N22" s="55">
        <v>0.5</v>
      </c>
      <c r="O22" s="52">
        <f>SUM(O25:O47)*N22</f>
        <v>0.31000000000000005</v>
      </c>
      <c r="P22" s="53">
        <f>IF(J22&lt;&gt;"",0,IF(K22&lt;&gt;"",1,IF(L22&lt;&gt;"",2,IF(M22&lt;&gt;"",3))))</f>
        <v>3</v>
      </c>
    </row>
    <row r="23" spans="1:19">
      <c r="A23" s="67"/>
      <c r="B23" s="69"/>
      <c r="C23" s="69"/>
      <c r="D23" s="69"/>
      <c r="E23" s="69"/>
      <c r="F23" s="69"/>
      <c r="G23" s="69"/>
      <c r="H23" s="69"/>
      <c r="I23" s="69"/>
      <c r="J23" s="75"/>
      <c r="K23" s="75"/>
      <c r="L23" s="75"/>
      <c r="M23" s="76"/>
      <c r="N23" s="56"/>
      <c r="O23" s="52"/>
      <c r="P23" s="53"/>
    </row>
    <row r="24" spans="1:19">
      <c r="A24" s="67"/>
      <c r="B24" s="69"/>
      <c r="C24" s="69"/>
      <c r="D24" s="69"/>
      <c r="E24" s="69"/>
      <c r="F24" s="69"/>
      <c r="G24" s="69"/>
      <c r="H24" s="69"/>
      <c r="I24" s="69"/>
      <c r="J24" s="60"/>
      <c r="K24" s="60"/>
      <c r="L24" s="60"/>
      <c r="M24" s="62"/>
      <c r="N24" s="56"/>
      <c r="O24" s="52"/>
      <c r="P24" s="53"/>
    </row>
    <row r="25" spans="1:19">
      <c r="A25" s="10" t="s">
        <v>20</v>
      </c>
      <c r="B25" s="73" t="s">
        <v>21</v>
      </c>
      <c r="C25" s="73"/>
      <c r="D25" s="73"/>
      <c r="E25" s="73"/>
      <c r="F25" s="73"/>
      <c r="G25" s="73"/>
      <c r="H25" s="73"/>
      <c r="I25" s="73"/>
      <c r="J25" s="7"/>
      <c r="K25" s="7"/>
      <c r="L25" s="7" t="s">
        <v>64</v>
      </c>
      <c r="M25" s="8"/>
      <c r="N25" s="12">
        <v>0.06</v>
      </c>
      <c r="O25" s="25">
        <f>IF(P25=0,0.25*N25,IF(P25=1,0.5*N25,IF(P25=2,0.75*N25,N25)))</f>
        <v>4.4999999999999998E-2</v>
      </c>
      <c r="P25" s="27">
        <f>IF(J25&lt;&gt;"",0,IF(K25&lt;&gt;"",1,IF(L25&lt;&gt;"",2,IF(M25&lt;&gt;"",3))))</f>
        <v>2</v>
      </c>
    </row>
    <row r="26" spans="1:19">
      <c r="A26" s="10" t="s">
        <v>22</v>
      </c>
      <c r="B26" s="73" t="s">
        <v>23</v>
      </c>
      <c r="C26" s="73"/>
      <c r="D26" s="73"/>
      <c r="E26" s="73"/>
      <c r="F26" s="73"/>
      <c r="G26" s="73"/>
      <c r="H26" s="73"/>
      <c r="I26" s="73"/>
      <c r="J26" s="7"/>
      <c r="K26" s="7" t="s">
        <v>64</v>
      </c>
      <c r="L26" s="7"/>
      <c r="M26" s="8"/>
      <c r="N26" s="12">
        <v>0.06</v>
      </c>
      <c r="O26" s="25">
        <f t="shared" ref="O26:O43" si="2">IF(P26=0,0.25*N26,IF(P26=1,0.5*N26,IF(P26=2,0.75*N26,N26)))</f>
        <v>0.03</v>
      </c>
      <c r="P26" s="28">
        <f t="shared" ref="P26:P43" si="3">IF(J26&lt;&gt;"",0,IF(K26&lt;&gt;"",1,IF(L26&lt;&gt;"",2,IF(M26&lt;&gt;"",3))))</f>
        <v>1</v>
      </c>
    </row>
    <row r="27" spans="1:19">
      <c r="A27" s="10" t="s">
        <v>43</v>
      </c>
      <c r="B27" s="73" t="s">
        <v>24</v>
      </c>
      <c r="C27" s="73"/>
      <c r="D27" s="73"/>
      <c r="E27" s="73"/>
      <c r="F27" s="73"/>
      <c r="G27" s="73"/>
      <c r="H27" s="73"/>
      <c r="I27" s="73"/>
      <c r="J27" s="7"/>
      <c r="K27" s="7" t="s">
        <v>64</v>
      </c>
      <c r="L27" s="7"/>
      <c r="M27" s="8"/>
      <c r="N27" s="12">
        <v>0.06</v>
      </c>
      <c r="O27" s="25">
        <f t="shared" si="2"/>
        <v>0.03</v>
      </c>
      <c r="P27" s="28">
        <f t="shared" si="3"/>
        <v>1</v>
      </c>
    </row>
    <row r="28" spans="1:19">
      <c r="A28" s="10" t="s">
        <v>44</v>
      </c>
      <c r="B28" s="73" t="s">
        <v>25</v>
      </c>
      <c r="C28" s="73"/>
      <c r="D28" s="73"/>
      <c r="E28" s="73"/>
      <c r="F28" s="73"/>
      <c r="G28" s="73"/>
      <c r="H28" s="73"/>
      <c r="I28" s="73"/>
      <c r="J28" s="7" t="s">
        <v>64</v>
      </c>
      <c r="K28" s="7"/>
      <c r="L28" s="7"/>
      <c r="M28" s="8"/>
      <c r="N28" s="12">
        <v>0.06</v>
      </c>
      <c r="O28" s="25">
        <f t="shared" si="2"/>
        <v>1.4999999999999999E-2</v>
      </c>
      <c r="P28" s="28">
        <f t="shared" si="3"/>
        <v>0</v>
      </c>
    </row>
    <row r="29" spans="1:19">
      <c r="A29" s="10" t="s">
        <v>45</v>
      </c>
      <c r="B29" s="73" t="s">
        <v>26</v>
      </c>
      <c r="C29" s="73"/>
      <c r="D29" s="73"/>
      <c r="E29" s="73"/>
      <c r="F29" s="73"/>
      <c r="G29" s="73"/>
      <c r="H29" s="73"/>
      <c r="I29" s="73"/>
      <c r="J29" s="7"/>
      <c r="K29" s="7"/>
      <c r="L29" s="7" t="s">
        <v>64</v>
      </c>
      <c r="M29" s="8"/>
      <c r="N29" s="12">
        <v>0.06</v>
      </c>
      <c r="O29" s="25">
        <f t="shared" si="2"/>
        <v>4.4999999999999998E-2</v>
      </c>
      <c r="P29" s="28">
        <f t="shared" si="3"/>
        <v>2</v>
      </c>
    </row>
    <row r="30" spans="1:19">
      <c r="A30" s="10" t="s">
        <v>46</v>
      </c>
      <c r="B30" s="73" t="s">
        <v>27</v>
      </c>
      <c r="C30" s="73"/>
      <c r="D30" s="73"/>
      <c r="E30" s="73"/>
      <c r="F30" s="73"/>
      <c r="G30" s="73"/>
      <c r="H30" s="73"/>
      <c r="I30" s="73"/>
      <c r="J30" s="7"/>
      <c r="K30" s="7"/>
      <c r="L30" s="7" t="s">
        <v>64</v>
      </c>
      <c r="M30" s="8"/>
      <c r="N30" s="12">
        <v>0.06</v>
      </c>
      <c r="O30" s="25">
        <f t="shared" si="2"/>
        <v>4.4999999999999998E-2</v>
      </c>
      <c r="P30" s="28">
        <f t="shared" si="3"/>
        <v>2</v>
      </c>
    </row>
    <row r="31" spans="1:19">
      <c r="A31" s="10" t="s">
        <v>47</v>
      </c>
      <c r="B31" s="73" t="s">
        <v>28</v>
      </c>
      <c r="C31" s="73"/>
      <c r="D31" s="73"/>
      <c r="E31" s="73"/>
      <c r="F31" s="73"/>
      <c r="G31" s="73"/>
      <c r="H31" s="73"/>
      <c r="I31" s="73"/>
      <c r="J31" s="7"/>
      <c r="K31" s="7"/>
      <c r="L31" s="7"/>
      <c r="M31" s="8" t="s">
        <v>64</v>
      </c>
      <c r="N31" s="12">
        <v>0.04</v>
      </c>
      <c r="O31" s="25">
        <f t="shared" si="2"/>
        <v>0.04</v>
      </c>
      <c r="P31" s="28">
        <f t="shared" si="3"/>
        <v>3</v>
      </c>
    </row>
    <row r="32" spans="1:19">
      <c r="A32" s="10" t="s">
        <v>48</v>
      </c>
      <c r="B32" s="73" t="s">
        <v>29</v>
      </c>
      <c r="C32" s="73"/>
      <c r="D32" s="73"/>
      <c r="E32" s="73"/>
      <c r="F32" s="73"/>
      <c r="G32" s="73"/>
      <c r="H32" s="73"/>
      <c r="I32" s="73"/>
      <c r="J32" s="7"/>
      <c r="K32" s="7" t="s">
        <v>64</v>
      </c>
      <c r="L32" s="7"/>
      <c r="M32" s="8"/>
      <c r="N32" s="12">
        <v>0.04</v>
      </c>
      <c r="O32" s="25">
        <f t="shared" si="2"/>
        <v>0.02</v>
      </c>
      <c r="P32" s="28">
        <f t="shared" si="3"/>
        <v>1</v>
      </c>
    </row>
    <row r="33" spans="1:16">
      <c r="A33" s="10" t="s">
        <v>49</v>
      </c>
      <c r="B33" s="73" t="s">
        <v>30</v>
      </c>
      <c r="C33" s="73"/>
      <c r="D33" s="73"/>
      <c r="E33" s="73"/>
      <c r="F33" s="73"/>
      <c r="G33" s="73"/>
      <c r="H33" s="73"/>
      <c r="I33" s="73"/>
      <c r="J33" s="7" t="s">
        <v>64</v>
      </c>
      <c r="K33" s="7"/>
      <c r="L33" s="7"/>
      <c r="M33" s="8"/>
      <c r="N33" s="12">
        <v>0.04</v>
      </c>
      <c r="O33" s="25">
        <f t="shared" si="2"/>
        <v>0.01</v>
      </c>
      <c r="P33" s="28">
        <f t="shared" si="3"/>
        <v>0</v>
      </c>
    </row>
    <row r="34" spans="1:16">
      <c r="A34" s="10" t="s">
        <v>50</v>
      </c>
      <c r="B34" s="73" t="s">
        <v>31</v>
      </c>
      <c r="C34" s="73"/>
      <c r="D34" s="73"/>
      <c r="E34" s="73"/>
      <c r="F34" s="73"/>
      <c r="G34" s="73"/>
      <c r="H34" s="73"/>
      <c r="I34" s="73"/>
      <c r="J34" s="7"/>
      <c r="K34" s="7" t="s">
        <v>64</v>
      </c>
      <c r="L34" s="7"/>
      <c r="M34" s="8"/>
      <c r="N34" s="12">
        <v>0.04</v>
      </c>
      <c r="O34" s="25">
        <f t="shared" si="2"/>
        <v>0.02</v>
      </c>
      <c r="P34" s="28">
        <f t="shared" si="3"/>
        <v>1</v>
      </c>
    </row>
    <row r="35" spans="1:16">
      <c r="A35" s="10" t="s">
        <v>51</v>
      </c>
      <c r="B35" s="73" t="s">
        <v>32</v>
      </c>
      <c r="C35" s="73"/>
      <c r="D35" s="73"/>
      <c r="E35" s="73"/>
      <c r="F35" s="73"/>
      <c r="G35" s="73"/>
      <c r="H35" s="73"/>
      <c r="I35" s="73"/>
      <c r="J35" s="7"/>
      <c r="K35" s="7"/>
      <c r="L35" s="7"/>
      <c r="M35" s="8" t="s">
        <v>64</v>
      </c>
      <c r="N35" s="12">
        <v>0.04</v>
      </c>
      <c r="O35" s="25">
        <f t="shared" si="2"/>
        <v>0.04</v>
      </c>
      <c r="P35" s="28">
        <f t="shared" si="3"/>
        <v>3</v>
      </c>
    </row>
    <row r="36" spans="1:16">
      <c r="A36" s="10" t="s">
        <v>52</v>
      </c>
      <c r="B36" s="73" t="s">
        <v>33</v>
      </c>
      <c r="C36" s="73"/>
      <c r="D36" s="73"/>
      <c r="E36" s="73"/>
      <c r="F36" s="73"/>
      <c r="G36" s="73"/>
      <c r="H36" s="73"/>
      <c r="I36" s="73"/>
      <c r="J36" s="7"/>
      <c r="K36" s="7"/>
      <c r="L36" s="7" t="s">
        <v>64</v>
      </c>
      <c r="M36" s="8"/>
      <c r="N36" s="12">
        <v>0.04</v>
      </c>
      <c r="O36" s="25">
        <f t="shared" si="2"/>
        <v>0.03</v>
      </c>
      <c r="P36" s="28">
        <f t="shared" si="3"/>
        <v>2</v>
      </c>
    </row>
    <row r="37" spans="1:16">
      <c r="A37" s="10" t="s">
        <v>53</v>
      </c>
      <c r="B37" s="73" t="s">
        <v>34</v>
      </c>
      <c r="C37" s="73"/>
      <c r="D37" s="73"/>
      <c r="E37" s="73"/>
      <c r="F37" s="73"/>
      <c r="G37" s="73"/>
      <c r="H37" s="73"/>
      <c r="I37" s="73"/>
      <c r="J37" s="7" t="s">
        <v>64</v>
      </c>
      <c r="K37" s="7"/>
      <c r="L37" s="7"/>
      <c r="M37" s="8"/>
      <c r="N37" s="12">
        <v>0.04</v>
      </c>
      <c r="O37" s="25">
        <f t="shared" si="2"/>
        <v>0.01</v>
      </c>
      <c r="P37" s="28">
        <f t="shared" si="3"/>
        <v>0</v>
      </c>
    </row>
    <row r="38" spans="1:16">
      <c r="A38" s="10" t="s">
        <v>54</v>
      </c>
      <c r="B38" s="73" t="s">
        <v>35</v>
      </c>
      <c r="C38" s="73"/>
      <c r="D38" s="73"/>
      <c r="E38" s="73"/>
      <c r="F38" s="73"/>
      <c r="G38" s="73"/>
      <c r="H38" s="73"/>
      <c r="I38" s="73"/>
      <c r="J38" s="7"/>
      <c r="K38" s="7" t="s">
        <v>64</v>
      </c>
      <c r="L38" s="7"/>
      <c r="M38" s="8"/>
      <c r="N38" s="12">
        <v>0.04</v>
      </c>
      <c r="O38" s="25">
        <f t="shared" si="2"/>
        <v>0.02</v>
      </c>
      <c r="P38" s="28">
        <f t="shared" si="3"/>
        <v>1</v>
      </c>
    </row>
    <row r="39" spans="1:16">
      <c r="A39" s="10" t="s">
        <v>55</v>
      </c>
      <c r="B39" s="73" t="s">
        <v>36</v>
      </c>
      <c r="C39" s="73"/>
      <c r="D39" s="73"/>
      <c r="E39" s="73"/>
      <c r="F39" s="73"/>
      <c r="G39" s="73"/>
      <c r="H39" s="73"/>
      <c r="I39" s="73"/>
      <c r="J39" s="7"/>
      <c r="K39" s="7"/>
      <c r="L39" s="7" t="s">
        <v>64</v>
      </c>
      <c r="M39" s="8"/>
      <c r="N39" s="12">
        <v>0.04</v>
      </c>
      <c r="O39" s="25">
        <f t="shared" si="2"/>
        <v>0.03</v>
      </c>
      <c r="P39" s="28">
        <f t="shared" si="3"/>
        <v>2</v>
      </c>
    </row>
    <row r="40" spans="1:16">
      <c r="A40" s="10" t="s">
        <v>56</v>
      </c>
      <c r="B40" s="73" t="s">
        <v>37</v>
      </c>
      <c r="C40" s="73"/>
      <c r="D40" s="73"/>
      <c r="E40" s="73"/>
      <c r="F40" s="73"/>
      <c r="G40" s="73"/>
      <c r="H40" s="73"/>
      <c r="I40" s="73"/>
      <c r="J40" s="7"/>
      <c r="K40" s="7"/>
      <c r="L40" s="7"/>
      <c r="M40" s="8" t="s">
        <v>64</v>
      </c>
      <c r="N40" s="12">
        <v>0.04</v>
      </c>
      <c r="O40" s="25">
        <f t="shared" si="2"/>
        <v>0.04</v>
      </c>
      <c r="P40" s="28">
        <f t="shared" si="3"/>
        <v>3</v>
      </c>
    </row>
    <row r="41" spans="1:16">
      <c r="A41" s="10" t="s">
        <v>57</v>
      </c>
      <c r="B41" s="73" t="s">
        <v>38</v>
      </c>
      <c r="C41" s="73"/>
      <c r="D41" s="73"/>
      <c r="E41" s="73"/>
      <c r="F41" s="73"/>
      <c r="G41" s="73"/>
      <c r="H41" s="73"/>
      <c r="I41" s="73"/>
      <c r="J41" s="7" t="s">
        <v>64</v>
      </c>
      <c r="K41" s="7"/>
      <c r="L41" s="7"/>
      <c r="M41" s="8"/>
      <c r="N41" s="12">
        <v>0.04</v>
      </c>
      <c r="O41" s="25">
        <f t="shared" si="2"/>
        <v>0.01</v>
      </c>
      <c r="P41" s="28">
        <f t="shared" si="3"/>
        <v>0</v>
      </c>
    </row>
    <row r="42" spans="1:16">
      <c r="A42" s="10" t="s">
        <v>58</v>
      </c>
      <c r="B42" s="73" t="s">
        <v>39</v>
      </c>
      <c r="C42" s="73"/>
      <c r="D42" s="73"/>
      <c r="E42" s="73"/>
      <c r="F42" s="73"/>
      <c r="G42" s="73"/>
      <c r="H42" s="73"/>
      <c r="I42" s="73"/>
      <c r="J42" s="7"/>
      <c r="K42" s="7"/>
      <c r="L42" s="7"/>
      <c r="M42" s="8" t="s">
        <v>64</v>
      </c>
      <c r="N42" s="12">
        <v>0.04</v>
      </c>
      <c r="O42" s="25">
        <f t="shared" si="2"/>
        <v>0.04</v>
      </c>
      <c r="P42" s="28">
        <f t="shared" si="3"/>
        <v>3</v>
      </c>
    </row>
    <row r="43" spans="1:16">
      <c r="A43" s="10" t="s">
        <v>59</v>
      </c>
      <c r="B43" s="73" t="s">
        <v>40</v>
      </c>
      <c r="C43" s="73"/>
      <c r="D43" s="73"/>
      <c r="E43" s="73"/>
      <c r="F43" s="73"/>
      <c r="G43" s="73"/>
      <c r="H43" s="73"/>
      <c r="I43" s="73"/>
      <c r="J43" s="7"/>
      <c r="K43" s="7" t="s">
        <v>64</v>
      </c>
      <c r="L43" s="7"/>
      <c r="M43" s="8"/>
      <c r="N43" s="12">
        <v>0.04</v>
      </c>
      <c r="O43" s="25">
        <f t="shared" si="2"/>
        <v>0.02</v>
      </c>
      <c r="P43" s="28">
        <f t="shared" si="3"/>
        <v>1</v>
      </c>
    </row>
    <row r="44" spans="1:16">
      <c r="A44" s="74" t="s">
        <v>61</v>
      </c>
      <c r="B44" s="73" t="s">
        <v>41</v>
      </c>
      <c r="C44" s="73"/>
      <c r="D44" s="73"/>
      <c r="E44" s="73"/>
      <c r="F44" s="73"/>
      <c r="G44" s="73"/>
      <c r="H44" s="73"/>
      <c r="I44" s="73"/>
      <c r="J44" s="59"/>
      <c r="K44" s="59"/>
      <c r="L44" s="59" t="s">
        <v>64</v>
      </c>
      <c r="M44" s="61"/>
      <c r="N44" s="55">
        <v>0.04</v>
      </c>
      <c r="O44" s="54">
        <f>IF(P44=0,0.25*N44,IF(P44=1,0.5*N44,IF(P44=2,0.75*N44,N44)))</f>
        <v>0.03</v>
      </c>
      <c r="P44" s="51">
        <f>IF(J44&lt;&gt;"",0,IF(K44&lt;&gt;"",1,IF(L44&lt;&gt;"",2,IF(M44&lt;&gt;"",3))))</f>
        <v>2</v>
      </c>
    </row>
    <row r="45" spans="1:16">
      <c r="A45" s="74"/>
      <c r="B45" s="73"/>
      <c r="C45" s="73"/>
      <c r="D45" s="73"/>
      <c r="E45" s="73"/>
      <c r="F45" s="73"/>
      <c r="G45" s="73"/>
      <c r="H45" s="73"/>
      <c r="I45" s="73"/>
      <c r="J45" s="60"/>
      <c r="K45" s="60"/>
      <c r="L45" s="60"/>
      <c r="M45" s="62"/>
      <c r="N45" s="56"/>
      <c r="O45" s="54"/>
      <c r="P45" s="51"/>
    </row>
    <row r="46" spans="1:16">
      <c r="A46" s="10" t="s">
        <v>62</v>
      </c>
      <c r="B46" s="73" t="s">
        <v>42</v>
      </c>
      <c r="C46" s="73"/>
      <c r="D46" s="73"/>
      <c r="E46" s="73"/>
      <c r="F46" s="73"/>
      <c r="G46" s="73"/>
      <c r="H46" s="73"/>
      <c r="I46" s="73"/>
      <c r="J46" s="19"/>
      <c r="K46" s="19" t="s">
        <v>64</v>
      </c>
      <c r="L46" s="19"/>
      <c r="M46" s="21"/>
      <c r="N46" s="23">
        <v>0.04</v>
      </c>
      <c r="O46" s="25">
        <f>IF(P46=0,0.25*N46,IF(P46=1,0.5*N46,IF(P46=2,0.75*N46,N46)))</f>
        <v>0.02</v>
      </c>
      <c r="P46" s="29">
        <f>IF(J46&lt;&gt;"",0,IF(K46&lt;&gt;"",1,IF(L46&lt;&gt;"",2,IF(M46&lt;&gt;"",3))))</f>
        <v>1</v>
      </c>
    </row>
    <row r="47" spans="1:16">
      <c r="A47" s="10" t="s">
        <v>63</v>
      </c>
      <c r="B47" s="73" t="s">
        <v>60</v>
      </c>
      <c r="C47" s="73"/>
      <c r="D47" s="73"/>
      <c r="E47" s="73"/>
      <c r="F47" s="73"/>
      <c r="G47" s="73"/>
      <c r="H47" s="73"/>
      <c r="I47" s="73"/>
      <c r="J47" s="20"/>
      <c r="K47" s="20"/>
      <c r="L47" s="20" t="s">
        <v>64</v>
      </c>
      <c r="M47" s="22"/>
      <c r="N47" s="23">
        <v>0.04</v>
      </c>
      <c r="O47" s="25">
        <f>IF(P47=0,0.25*N47,IF(P47=1,0.5*N47,IF(P47=2,0.75*N47,N47)))</f>
        <v>0.03</v>
      </c>
      <c r="P47" s="29">
        <f>IF(J47&lt;&gt;"",0,IF(K47&lt;&gt;"",1,IF(L47&lt;&gt;"",2,IF(M47&lt;&gt;"",3))))</f>
        <v>2</v>
      </c>
    </row>
    <row r="48" spans="1:16">
      <c r="A48" s="67">
        <v>2.2000000000000002</v>
      </c>
      <c r="B48" s="69" t="s">
        <v>65</v>
      </c>
      <c r="C48" s="73"/>
      <c r="D48" s="73"/>
      <c r="E48" s="73"/>
      <c r="F48" s="73"/>
      <c r="G48" s="73"/>
      <c r="H48" s="73"/>
      <c r="I48" s="73"/>
      <c r="J48" s="59"/>
      <c r="K48" s="59"/>
      <c r="L48" s="59"/>
      <c r="M48" s="61" t="s">
        <v>64</v>
      </c>
      <c r="N48" s="55">
        <v>0.5</v>
      </c>
      <c r="O48" s="52">
        <f>SUM(O50:O55)*N48</f>
        <v>0.25</v>
      </c>
      <c r="P48" s="51">
        <f>IF(J48&lt;&gt;"",0,IF(K48&lt;&gt;"",1,IF(L48&lt;&gt;"",2,IF(M48&lt;&gt;"",3))))</f>
        <v>3</v>
      </c>
    </row>
    <row r="49" spans="1:16">
      <c r="A49" s="67"/>
      <c r="B49" s="73"/>
      <c r="C49" s="73"/>
      <c r="D49" s="73"/>
      <c r="E49" s="73"/>
      <c r="F49" s="73"/>
      <c r="G49" s="73"/>
      <c r="H49" s="73"/>
      <c r="I49" s="73"/>
      <c r="J49" s="60"/>
      <c r="K49" s="60"/>
      <c r="L49" s="60"/>
      <c r="M49" s="62"/>
      <c r="N49" s="56"/>
      <c r="O49" s="52"/>
      <c r="P49" s="51"/>
    </row>
    <row r="50" spans="1:16">
      <c r="A50" s="83" t="s">
        <v>66</v>
      </c>
      <c r="B50" s="73" t="s">
        <v>67</v>
      </c>
      <c r="C50" s="73"/>
      <c r="D50" s="73"/>
      <c r="E50" s="73"/>
      <c r="F50" s="73"/>
      <c r="G50" s="73"/>
      <c r="H50" s="73"/>
      <c r="I50" s="73"/>
      <c r="J50" s="59"/>
      <c r="K50" s="59" t="s">
        <v>64</v>
      </c>
      <c r="L50" s="59"/>
      <c r="M50" s="61"/>
      <c r="N50" s="55">
        <v>0.2</v>
      </c>
      <c r="O50" s="52">
        <f t="shared" ref="O50" si="4">IF(P50=0,0.25*N50,IF(P50=1,0.5*N50,IF(P50=2,0.75*N50,N50)))</f>
        <v>0.1</v>
      </c>
      <c r="P50" s="51">
        <f>IF(J50&lt;&gt;"",0,IF(K50&lt;&gt;"",1,IF(L50&lt;&gt;"",2,IF(M50&lt;&gt;"",3))))</f>
        <v>1</v>
      </c>
    </row>
    <row r="51" spans="1:16">
      <c r="A51" s="83"/>
      <c r="B51" s="73"/>
      <c r="C51" s="73"/>
      <c r="D51" s="73"/>
      <c r="E51" s="73"/>
      <c r="F51" s="73"/>
      <c r="G51" s="73"/>
      <c r="H51" s="73"/>
      <c r="I51" s="73"/>
      <c r="J51" s="60"/>
      <c r="K51" s="60"/>
      <c r="L51" s="60"/>
      <c r="M51" s="62"/>
      <c r="N51" s="56"/>
      <c r="O51" s="52"/>
      <c r="P51" s="51"/>
    </row>
    <row r="52" spans="1:16">
      <c r="A52" s="83" t="s">
        <v>68</v>
      </c>
      <c r="B52" s="73" t="s">
        <v>69</v>
      </c>
      <c r="C52" s="73"/>
      <c r="D52" s="73"/>
      <c r="E52" s="73"/>
      <c r="F52" s="73"/>
      <c r="G52" s="73"/>
      <c r="H52" s="73"/>
      <c r="I52" s="73"/>
      <c r="J52" s="59" t="s">
        <v>64</v>
      </c>
      <c r="K52" s="59"/>
      <c r="L52" s="59"/>
      <c r="M52" s="61"/>
      <c r="N52" s="55">
        <v>0.4</v>
      </c>
      <c r="O52" s="52">
        <f t="shared" ref="O52" si="5">IF(P52=0,0.25*N52,IF(P52=1,0.5*N52,IF(P52=2,0.75*N52,N52)))</f>
        <v>0.1</v>
      </c>
      <c r="P52" s="51">
        <f>IF(J52&lt;&gt;"",0,IF(K52&lt;&gt;"",1,IF(L52&lt;&gt;"",2,IF(M52&lt;&gt;"",3))))</f>
        <v>0</v>
      </c>
    </row>
    <row r="53" spans="1:16">
      <c r="A53" s="83"/>
      <c r="B53" s="73"/>
      <c r="C53" s="73"/>
      <c r="D53" s="73"/>
      <c r="E53" s="73"/>
      <c r="F53" s="73"/>
      <c r="G53" s="73"/>
      <c r="H53" s="73"/>
      <c r="I53" s="73"/>
      <c r="J53" s="60"/>
      <c r="K53" s="60"/>
      <c r="L53" s="60"/>
      <c r="M53" s="62"/>
      <c r="N53" s="56"/>
      <c r="O53" s="52"/>
      <c r="P53" s="51"/>
    </row>
    <row r="54" spans="1:16">
      <c r="A54" s="83" t="s">
        <v>70</v>
      </c>
      <c r="B54" s="73" t="s">
        <v>71</v>
      </c>
      <c r="C54" s="73"/>
      <c r="D54" s="73"/>
      <c r="E54" s="73"/>
      <c r="F54" s="73"/>
      <c r="G54" s="73"/>
      <c r="H54" s="73"/>
      <c r="I54" s="73"/>
      <c r="J54" s="59"/>
      <c r="K54" s="59"/>
      <c r="L54" s="59" t="s">
        <v>64</v>
      </c>
      <c r="M54" s="61"/>
      <c r="N54" s="55">
        <v>0.4</v>
      </c>
      <c r="O54" s="52">
        <f t="shared" ref="O54" si="6">IF(P54=0,0.25*N54,IF(P54=1,0.5*N54,IF(P54=2,0.75*N54,N54)))</f>
        <v>0.30000000000000004</v>
      </c>
      <c r="P54" s="51">
        <f>IF(J54&lt;&gt;"",0,IF(K54&lt;&gt;"",1,IF(L54&lt;&gt;"",2,IF(M54&lt;&gt;"",3))))</f>
        <v>2</v>
      </c>
    </row>
    <row r="55" spans="1:16">
      <c r="A55" s="83"/>
      <c r="B55" s="73"/>
      <c r="C55" s="73"/>
      <c r="D55" s="73"/>
      <c r="E55" s="73"/>
      <c r="F55" s="73"/>
      <c r="G55" s="73"/>
      <c r="H55" s="73"/>
      <c r="I55" s="73"/>
      <c r="J55" s="60"/>
      <c r="K55" s="60"/>
      <c r="L55" s="60"/>
      <c r="M55" s="62"/>
      <c r="N55" s="56"/>
      <c r="O55" s="52"/>
      <c r="P55" s="51"/>
    </row>
    <row r="56" spans="1:16" ht="15" customHeight="1">
      <c r="A56" s="77">
        <v>3</v>
      </c>
      <c r="B56" s="78" t="s">
        <v>72</v>
      </c>
      <c r="C56" s="78"/>
      <c r="D56" s="78"/>
      <c r="E56" s="78"/>
      <c r="F56" s="78"/>
      <c r="G56" s="78"/>
      <c r="H56" s="78"/>
      <c r="I56" s="78"/>
      <c r="J56" s="79"/>
      <c r="K56" s="79"/>
      <c r="L56" s="79"/>
      <c r="M56" s="81"/>
      <c r="N56" s="65">
        <v>0.2</v>
      </c>
      <c r="O56" s="52">
        <f>SUM(O58:O69)*N56</f>
        <v>0.11500000000000002</v>
      </c>
      <c r="P56" s="51" t="b">
        <f>IF(J56&lt;&gt;"",0,IF(K56&lt;&gt;"",1,IF(L56&lt;&gt;"",2,IF(M56&lt;&gt;"",3))))</f>
        <v>0</v>
      </c>
    </row>
    <row r="57" spans="1:16">
      <c r="A57" s="77"/>
      <c r="B57" s="78"/>
      <c r="C57" s="78"/>
      <c r="D57" s="78"/>
      <c r="E57" s="78"/>
      <c r="F57" s="78"/>
      <c r="G57" s="78"/>
      <c r="H57" s="78"/>
      <c r="I57" s="78"/>
      <c r="J57" s="80"/>
      <c r="K57" s="80"/>
      <c r="L57" s="80"/>
      <c r="M57" s="82"/>
      <c r="N57" s="66"/>
      <c r="O57" s="52"/>
      <c r="P57" s="51"/>
    </row>
    <row r="58" spans="1:16">
      <c r="A58" s="67">
        <v>3.1</v>
      </c>
      <c r="B58" s="73" t="s">
        <v>73</v>
      </c>
      <c r="C58" s="73"/>
      <c r="D58" s="73"/>
      <c r="E58" s="73"/>
      <c r="F58" s="73"/>
      <c r="G58" s="73"/>
      <c r="H58" s="73"/>
      <c r="I58" s="73"/>
      <c r="J58" s="59"/>
      <c r="K58" s="59"/>
      <c r="L58" s="59" t="s">
        <v>64</v>
      </c>
      <c r="M58" s="61"/>
      <c r="N58" s="55">
        <v>0.2</v>
      </c>
      <c r="O58" s="52">
        <f t="shared" ref="O58" si="7">IF(P58=0,0.25*N58,IF(P58=1,0.5*N58,IF(P58=2,0.75*N58,N58)))</f>
        <v>0.15000000000000002</v>
      </c>
      <c r="P58" s="51">
        <f>IF(J58&lt;&gt;"",0,IF(K58&lt;&gt;"",1,IF(L58&lt;&gt;"",2,IF(M58&lt;&gt;"",3))))</f>
        <v>2</v>
      </c>
    </row>
    <row r="59" spans="1:16">
      <c r="A59" s="67"/>
      <c r="B59" s="73"/>
      <c r="C59" s="73"/>
      <c r="D59" s="73"/>
      <c r="E59" s="73"/>
      <c r="F59" s="73"/>
      <c r="G59" s="73"/>
      <c r="H59" s="73"/>
      <c r="I59" s="73"/>
      <c r="J59" s="60"/>
      <c r="K59" s="60"/>
      <c r="L59" s="60"/>
      <c r="M59" s="62"/>
      <c r="N59" s="56"/>
      <c r="O59" s="52"/>
      <c r="P59" s="51"/>
    </row>
    <row r="60" spans="1:16">
      <c r="A60" s="67">
        <v>3.2</v>
      </c>
      <c r="B60" s="73" t="s">
        <v>74</v>
      </c>
      <c r="C60" s="73"/>
      <c r="D60" s="73"/>
      <c r="E60" s="73"/>
      <c r="F60" s="73"/>
      <c r="G60" s="73"/>
      <c r="H60" s="73"/>
      <c r="I60" s="73"/>
      <c r="J60" s="59" t="s">
        <v>64</v>
      </c>
      <c r="K60" s="59"/>
      <c r="L60" s="59"/>
      <c r="M60" s="61"/>
      <c r="N60" s="55">
        <v>0.1</v>
      </c>
      <c r="O60" s="52">
        <f t="shared" ref="O60" si="8">IF(P60=0,0.25*N60,IF(P60=1,0.5*N60,IF(P60=2,0.75*N60,N60)))</f>
        <v>2.5000000000000001E-2</v>
      </c>
      <c r="P60" s="51">
        <f>IF(J60&lt;&gt;"",0,IF(K60&lt;&gt;"",1,IF(L60&lt;&gt;"",2,IF(M60&lt;&gt;"",3))))</f>
        <v>0</v>
      </c>
    </row>
    <row r="61" spans="1:16">
      <c r="A61" s="67"/>
      <c r="B61" s="73"/>
      <c r="C61" s="73"/>
      <c r="D61" s="73"/>
      <c r="E61" s="73"/>
      <c r="F61" s="73"/>
      <c r="G61" s="73"/>
      <c r="H61" s="73"/>
      <c r="I61" s="73"/>
      <c r="J61" s="60"/>
      <c r="K61" s="60"/>
      <c r="L61" s="60"/>
      <c r="M61" s="62"/>
      <c r="N61" s="56"/>
      <c r="O61" s="52"/>
      <c r="P61" s="51"/>
    </row>
    <row r="62" spans="1:16">
      <c r="A62" s="11">
        <v>3.3</v>
      </c>
      <c r="B62" s="64" t="s">
        <v>75</v>
      </c>
      <c r="C62" s="64"/>
      <c r="D62" s="64"/>
      <c r="E62" s="64"/>
      <c r="F62" s="64"/>
      <c r="G62" s="64"/>
      <c r="H62" s="64"/>
      <c r="I62" s="64"/>
      <c r="J62" s="7"/>
      <c r="K62" s="7"/>
      <c r="L62" s="7" t="s">
        <v>64</v>
      </c>
      <c r="M62" s="8"/>
      <c r="N62" s="24">
        <v>0.1</v>
      </c>
      <c r="O62" s="30">
        <f>IF(P62=0,0.25*N62,IF(P62=1,0.5*N62,IF(P62=2,0.75*N62,N62)))</f>
        <v>7.5000000000000011E-2</v>
      </c>
      <c r="P62" s="28">
        <f>IF(J62&lt;&gt;"",0,IF(K62&lt;&gt;"",1,IF(L62&lt;&gt;"",2,IF(M62&lt;&gt;"",3))))</f>
        <v>2</v>
      </c>
    </row>
    <row r="63" spans="1:16">
      <c r="A63" s="74">
        <v>3.4</v>
      </c>
      <c r="B63" s="73" t="s">
        <v>81</v>
      </c>
      <c r="C63" s="73"/>
      <c r="D63" s="73"/>
      <c r="E63" s="73"/>
      <c r="F63" s="73"/>
      <c r="G63" s="73"/>
      <c r="H63" s="73"/>
      <c r="I63" s="73"/>
      <c r="J63" s="59"/>
      <c r="K63" s="59" t="s">
        <v>64</v>
      </c>
      <c r="L63" s="59"/>
      <c r="M63" s="61"/>
      <c r="N63" s="55">
        <v>0.2</v>
      </c>
      <c r="O63" s="52">
        <f>IF(P63=0,0.25*N63,IF(P63=1,0.5*N63,IF(P63=2,0.75*N63,N63)))</f>
        <v>0.1</v>
      </c>
      <c r="P63" s="51">
        <f>IF(J63&lt;&gt;"",0,IF(K63&lt;&gt;"",1,IF(L63&lt;&gt;"",2,IF(M63&lt;&gt;"",3))))</f>
        <v>1</v>
      </c>
    </row>
    <row r="64" spans="1:16">
      <c r="A64" s="74"/>
      <c r="B64" s="73"/>
      <c r="C64" s="73"/>
      <c r="D64" s="73"/>
      <c r="E64" s="73"/>
      <c r="F64" s="73"/>
      <c r="G64" s="73"/>
      <c r="H64" s="73"/>
      <c r="I64" s="73"/>
      <c r="J64" s="75"/>
      <c r="K64" s="75"/>
      <c r="L64" s="75"/>
      <c r="M64" s="76"/>
      <c r="N64" s="56"/>
      <c r="O64" s="52"/>
      <c r="P64" s="51"/>
    </row>
    <row r="65" spans="1:16">
      <c r="A65" s="74"/>
      <c r="B65" s="73"/>
      <c r="C65" s="73"/>
      <c r="D65" s="73"/>
      <c r="E65" s="73"/>
      <c r="F65" s="73"/>
      <c r="G65" s="73"/>
      <c r="H65" s="73"/>
      <c r="I65" s="73"/>
      <c r="J65" s="60"/>
      <c r="K65" s="60"/>
      <c r="L65" s="60"/>
      <c r="M65" s="62"/>
      <c r="N65" s="56"/>
      <c r="O65" s="52"/>
      <c r="P65" s="51"/>
    </row>
    <row r="66" spans="1:16">
      <c r="A66" s="11">
        <v>3.5</v>
      </c>
      <c r="B66" s="73" t="s">
        <v>77</v>
      </c>
      <c r="C66" s="73"/>
      <c r="D66" s="73"/>
      <c r="E66" s="73"/>
      <c r="F66" s="73"/>
      <c r="G66" s="73"/>
      <c r="H66" s="73"/>
      <c r="I66" s="73"/>
      <c r="J66" s="7"/>
      <c r="K66" s="7"/>
      <c r="L66" s="7" t="s">
        <v>64</v>
      </c>
      <c r="M66" s="8"/>
      <c r="N66" s="24">
        <v>0.1</v>
      </c>
      <c r="O66" s="25">
        <f>IF(P66=0,0.25*N66,IF(P66=1,0.5*N66,IF(P66=2,0.75*N66,N66)))</f>
        <v>7.5000000000000011E-2</v>
      </c>
      <c r="P66" s="28">
        <f>IF(J66&lt;&gt;"",0,IF(K66&lt;&gt;"",1,IF(L66&lt;&gt;"",2,IF(M66&lt;&gt;"",3))))</f>
        <v>2</v>
      </c>
    </row>
    <row r="67" spans="1:16">
      <c r="A67" s="11">
        <v>3.6</v>
      </c>
      <c r="B67" s="73" t="s">
        <v>76</v>
      </c>
      <c r="C67" s="73"/>
      <c r="D67" s="73"/>
      <c r="E67" s="73"/>
      <c r="F67" s="73"/>
      <c r="G67" s="73"/>
      <c r="H67" s="73"/>
      <c r="I67" s="73"/>
      <c r="J67" s="7"/>
      <c r="K67" s="7"/>
      <c r="L67" s="7"/>
      <c r="M67" s="8" t="s">
        <v>64</v>
      </c>
      <c r="N67" s="24">
        <v>0.1</v>
      </c>
      <c r="O67" s="25">
        <f>IF(P67=0,0.25*N67,IF(P67=1,0.5*N67,IF(P67=2,0.75*N67,N67)))</f>
        <v>0.1</v>
      </c>
      <c r="P67" s="28">
        <f>IF(J67&lt;&gt;"",0,IF(K67&lt;&gt;"",1,IF(L67&lt;&gt;"",2,IF(M67&lt;&gt;"",3))))</f>
        <v>3</v>
      </c>
    </row>
    <row r="68" spans="1:16">
      <c r="A68" s="74">
        <v>3.7</v>
      </c>
      <c r="B68" s="73" t="s">
        <v>78</v>
      </c>
      <c r="C68" s="73"/>
      <c r="D68" s="73"/>
      <c r="E68" s="73"/>
      <c r="F68" s="73"/>
      <c r="G68" s="73"/>
      <c r="H68" s="73"/>
      <c r="I68" s="73"/>
      <c r="J68" s="59" t="s">
        <v>64</v>
      </c>
      <c r="K68" s="59"/>
      <c r="L68" s="59"/>
      <c r="M68" s="61"/>
      <c r="N68" s="55">
        <v>0.2</v>
      </c>
      <c r="O68" s="52">
        <f>IF(P68=0,0.25*N68,IF(P68=1,0.5*N68,IF(P68=2,0.75*N68,N68)))</f>
        <v>0.05</v>
      </c>
      <c r="P68" s="51">
        <f>IF(J68&lt;&gt;"",0,IF(K68&lt;&gt;"",1,IF(L68&lt;&gt;"",2,IF(M68&lt;&gt;"",3))))</f>
        <v>0</v>
      </c>
    </row>
    <row r="69" spans="1:16">
      <c r="A69" s="74"/>
      <c r="B69" s="73"/>
      <c r="C69" s="73"/>
      <c r="D69" s="73"/>
      <c r="E69" s="73"/>
      <c r="F69" s="73"/>
      <c r="G69" s="73"/>
      <c r="H69" s="73"/>
      <c r="I69" s="73"/>
      <c r="J69" s="60"/>
      <c r="K69" s="60"/>
      <c r="L69" s="60"/>
      <c r="M69" s="62"/>
      <c r="N69" s="56"/>
      <c r="O69" s="52"/>
      <c r="P69" s="51"/>
    </row>
    <row r="70" spans="1:16">
      <c r="A70" s="16">
        <v>4</v>
      </c>
      <c r="B70" s="63" t="s">
        <v>79</v>
      </c>
      <c r="C70" s="63"/>
      <c r="D70" s="63"/>
      <c r="E70" s="63"/>
      <c r="F70" s="63"/>
      <c r="G70" s="63"/>
      <c r="H70" s="63"/>
      <c r="I70" s="63"/>
      <c r="J70" s="17"/>
      <c r="K70" s="17"/>
      <c r="L70" s="17"/>
      <c r="M70" s="18"/>
      <c r="N70" s="33">
        <v>0.2</v>
      </c>
      <c r="O70" s="32">
        <f>O71*N70</f>
        <v>0.2</v>
      </c>
      <c r="P70" s="31" t="b">
        <f>IF(J70&lt;&gt;"",0,IF(K70&lt;&gt;"",1,IF(L70&lt;&gt;"",2,IF(M70&lt;&gt;"",3))))</f>
        <v>0</v>
      </c>
    </row>
    <row r="71" spans="1:16">
      <c r="A71" s="67">
        <v>4.0999999999999996</v>
      </c>
      <c r="B71" s="69" t="s">
        <v>80</v>
      </c>
      <c r="C71" s="69"/>
      <c r="D71" s="69"/>
      <c r="E71" s="69"/>
      <c r="F71" s="69"/>
      <c r="G71" s="69"/>
      <c r="H71" s="69"/>
      <c r="I71" s="69"/>
      <c r="J71" s="59"/>
      <c r="K71" s="59"/>
      <c r="L71" s="59"/>
      <c r="M71" s="61" t="s">
        <v>64</v>
      </c>
      <c r="N71" s="55">
        <v>1</v>
      </c>
      <c r="O71" s="52">
        <f>IF(P71=0,0.25*N71,IF(P71=1,0.5*N71,IF(P71=2,0.75*N71,N71)))</f>
        <v>1</v>
      </c>
      <c r="P71" s="51">
        <f>IF(J71&lt;&gt;"",0,IF(K71&lt;&gt;"",1,IF(L71&lt;&gt;"",2,IF(M71&lt;&gt;"",3))))</f>
        <v>3</v>
      </c>
    </row>
    <row r="72" spans="1:16" ht="15.75" thickBot="1">
      <c r="A72" s="68"/>
      <c r="B72" s="70"/>
      <c r="C72" s="70"/>
      <c r="D72" s="70"/>
      <c r="E72" s="70"/>
      <c r="F72" s="70"/>
      <c r="G72" s="70"/>
      <c r="H72" s="70"/>
      <c r="I72" s="70"/>
      <c r="J72" s="71"/>
      <c r="K72" s="71"/>
      <c r="L72" s="71"/>
      <c r="M72" s="72"/>
      <c r="N72" s="56"/>
      <c r="O72" s="52"/>
      <c r="P72" s="51"/>
    </row>
    <row r="73" spans="1:16">
      <c r="B73" s="57"/>
      <c r="C73" s="57"/>
      <c r="D73" s="57"/>
      <c r="E73" s="57"/>
      <c r="F73" s="57"/>
      <c r="G73" s="57"/>
      <c r="H73" s="57"/>
      <c r="I73" s="57"/>
      <c r="O73" s="3"/>
    </row>
    <row r="74" spans="1:16">
      <c r="B74" s="57"/>
      <c r="C74" s="57"/>
      <c r="D74" s="57"/>
      <c r="E74" s="57"/>
      <c r="F74" s="57"/>
      <c r="G74" s="57"/>
      <c r="H74" s="57"/>
      <c r="I74" s="57"/>
      <c r="N74" s="34">
        <f>O70+O56+O21+O11</f>
        <v>0.70200000000000007</v>
      </c>
    </row>
    <row r="75" spans="1:16">
      <c r="B75" s="57"/>
      <c r="C75" s="57"/>
      <c r="D75" s="57"/>
      <c r="E75" s="57"/>
      <c r="F75" s="57"/>
      <c r="G75" s="57"/>
      <c r="H75" s="57"/>
      <c r="I75" s="57"/>
    </row>
    <row r="76" spans="1:16">
      <c r="B76" s="57"/>
      <c r="C76" s="57"/>
      <c r="D76" s="57"/>
      <c r="E76" s="57"/>
      <c r="F76" s="57"/>
      <c r="G76" s="57"/>
      <c r="H76" s="57"/>
      <c r="I76" s="57"/>
    </row>
  </sheetData>
  <mergeCells count="177">
    <mergeCell ref="B11:I11"/>
    <mergeCell ref="A12:A13"/>
    <mergeCell ref="B12:I13"/>
    <mergeCell ref="J12:J13"/>
    <mergeCell ref="K12:K13"/>
    <mergeCell ref="L12:L13"/>
    <mergeCell ref="A1:I2"/>
    <mergeCell ref="J1:M8"/>
    <mergeCell ref="A3:I4"/>
    <mergeCell ref="A5:I6"/>
    <mergeCell ref="A7:I8"/>
    <mergeCell ref="A9:A10"/>
    <mergeCell ref="B9:I10"/>
    <mergeCell ref="J9:M9"/>
    <mergeCell ref="M12:M13"/>
    <mergeCell ref="A22:A24"/>
    <mergeCell ref="B22:I24"/>
    <mergeCell ref="J22:J24"/>
    <mergeCell ref="K22:K24"/>
    <mergeCell ref="L22:L24"/>
    <mergeCell ref="N12:N13"/>
    <mergeCell ref="A14:A15"/>
    <mergeCell ref="B14:I15"/>
    <mergeCell ref="J14:J15"/>
    <mergeCell ref="K14:K15"/>
    <mergeCell ref="L14:L15"/>
    <mergeCell ref="M14:M15"/>
    <mergeCell ref="N14:N15"/>
    <mergeCell ref="N16:N17"/>
    <mergeCell ref="A16:A17"/>
    <mergeCell ref="B16:I17"/>
    <mergeCell ref="J16:J17"/>
    <mergeCell ref="K16:K17"/>
    <mergeCell ref="L16:L17"/>
    <mergeCell ref="M16:M17"/>
    <mergeCell ref="M22:M24"/>
    <mergeCell ref="N22:N24"/>
    <mergeCell ref="B25:I25"/>
    <mergeCell ref="B26:I26"/>
    <mergeCell ref="B27:I27"/>
    <mergeCell ref="B28:I28"/>
    <mergeCell ref="B18:I18"/>
    <mergeCell ref="B19:I19"/>
    <mergeCell ref="B20:I20"/>
    <mergeCell ref="B21:I21"/>
    <mergeCell ref="B35:I35"/>
    <mergeCell ref="B36:I36"/>
    <mergeCell ref="B37:I37"/>
    <mergeCell ref="B38:I38"/>
    <mergeCell ref="B39:I39"/>
    <mergeCell ref="B40:I40"/>
    <mergeCell ref="B29:I29"/>
    <mergeCell ref="B30:I30"/>
    <mergeCell ref="B31:I31"/>
    <mergeCell ref="B32:I32"/>
    <mergeCell ref="B33:I33"/>
    <mergeCell ref="B34:I34"/>
    <mergeCell ref="B47:I47"/>
    <mergeCell ref="A48:A49"/>
    <mergeCell ref="B48:I49"/>
    <mergeCell ref="J48:J49"/>
    <mergeCell ref="K48:K49"/>
    <mergeCell ref="L48:L49"/>
    <mergeCell ref="B46:I46"/>
    <mergeCell ref="B41:I41"/>
    <mergeCell ref="B42:I42"/>
    <mergeCell ref="B43:I43"/>
    <mergeCell ref="A44:A45"/>
    <mergeCell ref="B44:I45"/>
    <mergeCell ref="J44:J45"/>
    <mergeCell ref="N54:N55"/>
    <mergeCell ref="A52:A53"/>
    <mergeCell ref="B52:I53"/>
    <mergeCell ref="J52:J53"/>
    <mergeCell ref="K52:K53"/>
    <mergeCell ref="L52:L53"/>
    <mergeCell ref="M52:M53"/>
    <mergeCell ref="A50:A51"/>
    <mergeCell ref="B50:I51"/>
    <mergeCell ref="J50:J51"/>
    <mergeCell ref="K50:K51"/>
    <mergeCell ref="L50:L51"/>
    <mergeCell ref="M50:M51"/>
    <mergeCell ref="N50:N51"/>
    <mergeCell ref="A56:A57"/>
    <mergeCell ref="B56:I57"/>
    <mergeCell ref="J56:J57"/>
    <mergeCell ref="K56:K57"/>
    <mergeCell ref="L56:L57"/>
    <mergeCell ref="M56:M57"/>
    <mergeCell ref="A54:A55"/>
    <mergeCell ref="B54:I55"/>
    <mergeCell ref="J54:J55"/>
    <mergeCell ref="K54:K55"/>
    <mergeCell ref="L54:L55"/>
    <mergeCell ref="M54:M55"/>
    <mergeCell ref="L60:L61"/>
    <mergeCell ref="M60:M61"/>
    <mergeCell ref="A58:A59"/>
    <mergeCell ref="B58:I59"/>
    <mergeCell ref="J58:J59"/>
    <mergeCell ref="K58:K59"/>
    <mergeCell ref="L58:L59"/>
    <mergeCell ref="M58:M59"/>
    <mergeCell ref="N58:N59"/>
    <mergeCell ref="N44:N45"/>
    <mergeCell ref="A71:A72"/>
    <mergeCell ref="B71:I72"/>
    <mergeCell ref="J71:J72"/>
    <mergeCell ref="K71:K72"/>
    <mergeCell ref="L71:L72"/>
    <mergeCell ref="M71:M72"/>
    <mergeCell ref="B66:I66"/>
    <mergeCell ref="B67:I67"/>
    <mergeCell ref="A68:A69"/>
    <mergeCell ref="B68:I69"/>
    <mergeCell ref="J68:J69"/>
    <mergeCell ref="K68:K69"/>
    <mergeCell ref="A63:A65"/>
    <mergeCell ref="B63:I65"/>
    <mergeCell ref="J63:J65"/>
    <mergeCell ref="K63:K65"/>
    <mergeCell ref="L63:L65"/>
    <mergeCell ref="M63:M65"/>
    <mergeCell ref="N63:N65"/>
    <mergeCell ref="A60:A61"/>
    <mergeCell ref="B60:I61"/>
    <mergeCell ref="J60:J61"/>
    <mergeCell ref="K60:K61"/>
    <mergeCell ref="P56:P57"/>
    <mergeCell ref="N71:N72"/>
    <mergeCell ref="B73:I73"/>
    <mergeCell ref="B74:I74"/>
    <mergeCell ref="B75:I75"/>
    <mergeCell ref="B76:I76"/>
    <mergeCell ref="O12:O13"/>
    <mergeCell ref="O14:O15"/>
    <mergeCell ref="O16:O17"/>
    <mergeCell ref="O22:O24"/>
    <mergeCell ref="O48:O49"/>
    <mergeCell ref="L68:L69"/>
    <mergeCell ref="M68:M69"/>
    <mergeCell ref="N68:N69"/>
    <mergeCell ref="B70:I70"/>
    <mergeCell ref="N60:N61"/>
    <mergeCell ref="B62:I62"/>
    <mergeCell ref="N56:N57"/>
    <mergeCell ref="N52:N53"/>
    <mergeCell ref="M48:M49"/>
    <mergeCell ref="N48:N49"/>
    <mergeCell ref="K44:K45"/>
    <mergeCell ref="L44:L45"/>
    <mergeCell ref="M44:M45"/>
    <mergeCell ref="P58:P59"/>
    <mergeCell ref="O63:O65"/>
    <mergeCell ref="O68:O69"/>
    <mergeCell ref="O71:O72"/>
    <mergeCell ref="P12:P13"/>
    <mergeCell ref="P14:P15"/>
    <mergeCell ref="P16:P17"/>
    <mergeCell ref="P22:P24"/>
    <mergeCell ref="O44:O45"/>
    <mergeCell ref="P44:P45"/>
    <mergeCell ref="O50:O51"/>
    <mergeCell ref="O52:O53"/>
    <mergeCell ref="O54:O55"/>
    <mergeCell ref="O56:O57"/>
    <mergeCell ref="O58:O59"/>
    <mergeCell ref="O60:O61"/>
    <mergeCell ref="P60:P61"/>
    <mergeCell ref="P63:P65"/>
    <mergeCell ref="P68:P69"/>
    <mergeCell ref="P71:P72"/>
    <mergeCell ref="P48:P49"/>
    <mergeCell ref="P50:P51"/>
    <mergeCell ref="P52:P53"/>
    <mergeCell ref="P54:P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6"/>
  <sheetViews>
    <sheetView zoomScaleNormal="100" workbookViewId="0">
      <selection activeCell="N74" sqref="N74"/>
    </sheetView>
  </sheetViews>
  <sheetFormatPr defaultRowHeight="15"/>
  <cols>
    <col min="1" max="1" width="6.140625" bestFit="1" customWidth="1"/>
    <col min="8" max="8" width="4.28515625" customWidth="1"/>
    <col min="9" max="9" width="4.5703125" customWidth="1"/>
    <col min="10" max="13" width="5" bestFit="1" customWidth="1"/>
    <col min="14" max="14" width="9.7109375" bestFit="1" customWidth="1"/>
  </cols>
  <sheetData>
    <row r="1" spans="1:18">
      <c r="A1" s="114">
        <f>+N11</f>
        <v>0.3</v>
      </c>
      <c r="B1" s="88"/>
      <c r="C1" s="88"/>
      <c r="D1" s="88"/>
      <c r="E1" s="88"/>
      <c r="F1" s="88"/>
      <c r="G1" s="88"/>
      <c r="H1" s="88"/>
      <c r="I1" s="89"/>
      <c r="J1" s="93" t="s">
        <v>4</v>
      </c>
      <c r="K1" s="94"/>
      <c r="L1" s="94"/>
      <c r="M1" s="95"/>
    </row>
    <row r="2" spans="1:18">
      <c r="A2" s="90"/>
      <c r="B2" s="91"/>
      <c r="C2" s="91"/>
      <c r="D2" s="91"/>
      <c r="E2" s="91"/>
      <c r="F2" s="91"/>
      <c r="G2" s="91"/>
      <c r="H2" s="91"/>
      <c r="I2" s="92"/>
      <c r="J2" s="96"/>
      <c r="K2" s="97"/>
      <c r="L2" s="97"/>
      <c r="M2" s="98"/>
    </row>
    <row r="3" spans="1:18">
      <c r="A3" s="90" t="s">
        <v>2</v>
      </c>
      <c r="B3" s="91"/>
      <c r="C3" s="91"/>
      <c r="D3" s="91"/>
      <c r="E3" s="91"/>
      <c r="F3" s="91"/>
      <c r="G3" s="91"/>
      <c r="H3" s="91"/>
      <c r="I3" s="92"/>
      <c r="J3" s="96"/>
      <c r="K3" s="97"/>
      <c r="L3" s="97"/>
      <c r="M3" s="98"/>
    </row>
    <row r="4" spans="1:18">
      <c r="A4" s="90"/>
      <c r="B4" s="91"/>
      <c r="C4" s="91"/>
      <c r="D4" s="91"/>
      <c r="E4" s="91"/>
      <c r="F4" s="91"/>
      <c r="G4" s="91"/>
      <c r="H4" s="91"/>
      <c r="I4" s="92"/>
      <c r="J4" s="96"/>
      <c r="K4" s="97"/>
      <c r="L4" s="97"/>
      <c r="M4" s="98"/>
    </row>
    <row r="5" spans="1:18">
      <c r="A5" s="90" t="s">
        <v>3</v>
      </c>
      <c r="B5" s="91"/>
      <c r="C5" s="91"/>
      <c r="D5" s="91"/>
      <c r="E5" s="91"/>
      <c r="F5" s="91"/>
      <c r="G5" s="91"/>
      <c r="H5" s="91"/>
      <c r="I5" s="92"/>
      <c r="J5" s="96"/>
      <c r="K5" s="97"/>
      <c r="L5" s="97"/>
      <c r="M5" s="98"/>
    </row>
    <row r="6" spans="1:18">
      <c r="A6" s="90"/>
      <c r="B6" s="91"/>
      <c r="C6" s="91"/>
      <c r="D6" s="91"/>
      <c r="E6" s="91"/>
      <c r="F6" s="91"/>
      <c r="G6" s="91"/>
      <c r="H6" s="91"/>
      <c r="I6" s="92"/>
      <c r="J6" s="96"/>
      <c r="K6" s="97"/>
      <c r="L6" s="97"/>
      <c r="M6" s="98"/>
    </row>
    <row r="7" spans="1:18">
      <c r="A7" s="90" t="s">
        <v>82</v>
      </c>
      <c r="B7" s="91"/>
      <c r="C7" s="91"/>
      <c r="D7" s="91"/>
      <c r="E7" s="91"/>
      <c r="F7" s="91"/>
      <c r="G7" s="91"/>
      <c r="H7" s="91"/>
      <c r="I7" s="92"/>
      <c r="J7" s="96"/>
      <c r="K7" s="97"/>
      <c r="L7" s="97"/>
      <c r="M7" s="98"/>
    </row>
    <row r="8" spans="1:18" ht="15.75" thickBot="1">
      <c r="A8" s="102"/>
      <c r="B8" s="103"/>
      <c r="C8" s="103"/>
      <c r="D8" s="103"/>
      <c r="E8" s="103"/>
      <c r="F8" s="103"/>
      <c r="G8" s="103"/>
      <c r="H8" s="103"/>
      <c r="I8" s="104"/>
      <c r="J8" s="99"/>
      <c r="K8" s="100"/>
      <c r="L8" s="100"/>
      <c r="M8" s="101"/>
    </row>
    <row r="9" spans="1:18">
      <c r="A9" s="105" t="s">
        <v>6</v>
      </c>
      <c r="B9" s="107" t="s">
        <v>7</v>
      </c>
      <c r="C9" s="108"/>
      <c r="D9" s="108"/>
      <c r="E9" s="108"/>
      <c r="F9" s="108"/>
      <c r="G9" s="108"/>
      <c r="H9" s="108"/>
      <c r="I9" s="109"/>
      <c r="J9" s="113" t="s">
        <v>5</v>
      </c>
      <c r="K9" s="108"/>
      <c r="L9" s="108"/>
      <c r="M9" s="109"/>
    </row>
    <row r="10" spans="1:18" ht="15.75" thickBot="1">
      <c r="A10" s="106"/>
      <c r="B10" s="110"/>
      <c r="C10" s="111"/>
      <c r="D10" s="111"/>
      <c r="E10" s="111"/>
      <c r="F10" s="111"/>
      <c r="G10" s="111"/>
      <c r="H10" s="111"/>
      <c r="I10" s="112"/>
      <c r="J10" s="4">
        <v>0</v>
      </c>
      <c r="K10" s="5">
        <v>1</v>
      </c>
      <c r="L10" s="5">
        <v>2</v>
      </c>
      <c r="M10" s="6">
        <v>3</v>
      </c>
    </row>
    <row r="11" spans="1:18">
      <c r="A11" s="13">
        <v>1</v>
      </c>
      <c r="B11" s="86" t="s">
        <v>8</v>
      </c>
      <c r="C11" s="86"/>
      <c r="D11" s="86"/>
      <c r="E11" s="86"/>
      <c r="F11" s="86"/>
      <c r="G11" s="86"/>
      <c r="H11" s="86"/>
      <c r="I11" s="86"/>
      <c r="J11" s="14"/>
      <c r="K11" s="14"/>
      <c r="L11" s="14"/>
      <c r="M11" s="15"/>
      <c r="N11" s="33">
        <v>0.3</v>
      </c>
      <c r="O11" s="25">
        <f>SUM(O12:O17)*N11</f>
        <v>0.219</v>
      </c>
    </row>
    <row r="12" spans="1:18" ht="15" customHeight="1">
      <c r="A12" s="67">
        <v>1.1000000000000001</v>
      </c>
      <c r="B12" s="73" t="s">
        <v>9</v>
      </c>
      <c r="C12" s="73"/>
      <c r="D12" s="73"/>
      <c r="E12" s="73"/>
      <c r="F12" s="73"/>
      <c r="G12" s="73"/>
      <c r="H12" s="73"/>
      <c r="I12" s="73"/>
      <c r="J12" s="59"/>
      <c r="K12" s="59"/>
      <c r="L12" s="59"/>
      <c r="M12" s="61" t="s">
        <v>64</v>
      </c>
      <c r="N12" s="84">
        <v>0.5</v>
      </c>
      <c r="O12" s="58">
        <f>IF(P12=0,0.25*N12,IF(P12=1,0.5*N12,IF(P12=2,0.75*N12,N12)))</f>
        <v>0.5</v>
      </c>
      <c r="P12" s="53">
        <f>IF(J12&lt;&gt;"",0,IF(K12&lt;&gt;"",1,IF(L12&lt;&gt;"",2,IF(M12&lt;&gt;"",3))))</f>
        <v>3</v>
      </c>
      <c r="R12" s="26"/>
    </row>
    <row r="13" spans="1:18">
      <c r="A13" s="67"/>
      <c r="B13" s="73"/>
      <c r="C13" s="73"/>
      <c r="D13" s="73"/>
      <c r="E13" s="73"/>
      <c r="F13" s="73"/>
      <c r="G13" s="73"/>
      <c r="H13" s="73"/>
      <c r="I13" s="73"/>
      <c r="J13" s="60"/>
      <c r="K13" s="60"/>
      <c r="L13" s="60"/>
      <c r="M13" s="62"/>
      <c r="N13" s="85"/>
      <c r="O13" s="58"/>
      <c r="P13" s="53"/>
    </row>
    <row r="14" spans="1:18">
      <c r="A14" s="67">
        <v>1.2</v>
      </c>
      <c r="B14" s="73" t="s">
        <v>10</v>
      </c>
      <c r="C14" s="73"/>
      <c r="D14" s="73"/>
      <c r="E14" s="73"/>
      <c r="F14" s="73"/>
      <c r="G14" s="73"/>
      <c r="H14" s="73"/>
      <c r="I14" s="73"/>
      <c r="J14" s="59"/>
      <c r="K14" s="59" t="s">
        <v>64</v>
      </c>
      <c r="L14" s="59"/>
      <c r="M14" s="61"/>
      <c r="N14" s="84">
        <v>0.4</v>
      </c>
      <c r="O14" s="58">
        <f>IF(P14=0,0.25*N14,IF(P14=1,0.5*N14,IF(P14=2,0.75*N14,N14)))</f>
        <v>0.2</v>
      </c>
      <c r="P14" s="53">
        <f>IF(J14&lt;&gt;"",0,IF(K14&lt;&gt;"",1,IF(L14&lt;&gt;"",2,IF(M14&lt;&gt;"",3))))</f>
        <v>1</v>
      </c>
    </row>
    <row r="15" spans="1:18">
      <c r="A15" s="67"/>
      <c r="B15" s="73"/>
      <c r="C15" s="73"/>
      <c r="D15" s="73"/>
      <c r="E15" s="73"/>
      <c r="F15" s="73"/>
      <c r="G15" s="73"/>
      <c r="H15" s="73"/>
      <c r="I15" s="73"/>
      <c r="J15" s="60"/>
      <c r="K15" s="60"/>
      <c r="L15" s="60"/>
      <c r="M15" s="62"/>
      <c r="N15" s="85"/>
      <c r="O15" s="58"/>
      <c r="P15" s="53"/>
    </row>
    <row r="16" spans="1:18">
      <c r="A16" s="67">
        <v>1.3</v>
      </c>
      <c r="B16" s="73" t="s">
        <v>11</v>
      </c>
      <c r="C16" s="73"/>
      <c r="D16" s="73"/>
      <c r="E16" s="73"/>
      <c r="F16" s="73"/>
      <c r="G16" s="73"/>
      <c r="H16" s="73"/>
      <c r="I16" s="73"/>
      <c r="J16" s="59"/>
      <c r="K16" s="59"/>
      <c r="L16" s="59" t="s">
        <v>64</v>
      </c>
      <c r="M16" s="61"/>
      <c r="N16" s="84">
        <v>0.1</v>
      </c>
      <c r="O16" s="58">
        <f>SUM(O18:O20)*N16</f>
        <v>3.0000000000000006E-2</v>
      </c>
      <c r="P16" s="53">
        <f>IF(J16&lt;&gt;"",0,IF(K16&lt;&gt;"",1,IF(L16&lt;&gt;"",2,IF(M16&lt;&gt;"",3))))</f>
        <v>2</v>
      </c>
    </row>
    <row r="17" spans="1:16">
      <c r="A17" s="67"/>
      <c r="B17" s="73"/>
      <c r="C17" s="73"/>
      <c r="D17" s="73"/>
      <c r="E17" s="73"/>
      <c r="F17" s="73"/>
      <c r="G17" s="73"/>
      <c r="H17" s="73"/>
      <c r="I17" s="73"/>
      <c r="J17" s="60"/>
      <c r="K17" s="60"/>
      <c r="L17" s="60"/>
      <c r="M17" s="62"/>
      <c r="N17" s="85"/>
      <c r="O17" s="58"/>
      <c r="P17" s="53"/>
    </row>
    <row r="18" spans="1:16">
      <c r="A18" s="9" t="s">
        <v>12</v>
      </c>
      <c r="B18" s="64" t="s">
        <v>15</v>
      </c>
      <c r="C18" s="64"/>
      <c r="D18" s="64"/>
      <c r="E18" s="64"/>
      <c r="F18" s="64"/>
      <c r="G18" s="64"/>
      <c r="H18" s="64"/>
      <c r="I18" s="64"/>
      <c r="J18" s="7">
        <v>0</v>
      </c>
      <c r="K18" s="7"/>
      <c r="L18" s="7"/>
      <c r="M18" s="8"/>
      <c r="N18" s="12">
        <v>0.4</v>
      </c>
      <c r="O18" s="25">
        <f>IF(P18=0,0.25*N18,IF(P18=1,0.5*N18,IF(P18=2,0.75*N18,N18)))</f>
        <v>0.1</v>
      </c>
      <c r="P18" s="1">
        <f>IF(J18&lt;&gt;"",0,IF(K18&lt;&gt;"",1,IF(L18&lt;&gt;"",2,IF(M18&lt;&gt;"",3))))</f>
        <v>0</v>
      </c>
    </row>
    <row r="19" spans="1:16">
      <c r="A19" s="9" t="s">
        <v>13</v>
      </c>
      <c r="B19" s="64" t="s">
        <v>16</v>
      </c>
      <c r="C19" s="64"/>
      <c r="D19" s="64"/>
      <c r="E19" s="64"/>
      <c r="F19" s="64"/>
      <c r="G19" s="64"/>
      <c r="H19" s="64"/>
      <c r="I19" s="64"/>
      <c r="J19" s="7">
        <v>0</v>
      </c>
      <c r="K19" s="7"/>
      <c r="L19" s="7"/>
      <c r="M19" s="8"/>
      <c r="N19" s="12">
        <v>0.4</v>
      </c>
      <c r="O19" s="25">
        <f t="shared" ref="O19:O20" si="0">IF(P19=0,0.25*N19,IF(P19=1,0.5*N19,IF(P19=2,0.75*N19,N19)))</f>
        <v>0.1</v>
      </c>
      <c r="P19" s="1">
        <f t="shared" ref="P19:P21" si="1">IF(J19&lt;&gt;"",0,IF(K19&lt;&gt;"",1,IF(L19&lt;&gt;"",2,IF(M19&lt;&gt;"",3))))</f>
        <v>0</v>
      </c>
    </row>
    <row r="20" spans="1:16">
      <c r="A20" s="9" t="s">
        <v>14</v>
      </c>
      <c r="B20" s="64" t="s">
        <v>17</v>
      </c>
      <c r="C20" s="64"/>
      <c r="D20" s="64"/>
      <c r="E20" s="64"/>
      <c r="F20" s="64"/>
      <c r="G20" s="64"/>
      <c r="H20" s="64"/>
      <c r="I20" s="64"/>
      <c r="J20" s="7"/>
      <c r="K20" s="7">
        <v>1</v>
      </c>
      <c r="L20" s="7"/>
      <c r="M20" s="8"/>
      <c r="N20" s="12">
        <v>0.2</v>
      </c>
      <c r="O20" s="25">
        <f t="shared" si="0"/>
        <v>0.1</v>
      </c>
      <c r="P20" s="1">
        <f>IF(J20&lt;&gt;"",0,IF(K20&lt;&gt;"",1,IF(L20&lt;&gt;"",2,IF(M20&lt;&gt;"",3))))</f>
        <v>1</v>
      </c>
    </row>
    <row r="21" spans="1:16">
      <c r="A21" s="16">
        <v>2</v>
      </c>
      <c r="B21" s="63" t="s">
        <v>18</v>
      </c>
      <c r="C21" s="63"/>
      <c r="D21" s="63"/>
      <c r="E21" s="63"/>
      <c r="F21" s="63"/>
      <c r="G21" s="63"/>
      <c r="H21" s="63"/>
      <c r="I21" s="63"/>
      <c r="J21" s="17"/>
      <c r="K21" s="17"/>
      <c r="L21" s="17"/>
      <c r="M21" s="18"/>
      <c r="N21" s="33">
        <v>0.3</v>
      </c>
      <c r="O21" s="25">
        <f>(O22+O48)*N21</f>
        <v>0.16800000000000001</v>
      </c>
      <c r="P21" s="1" t="b">
        <f t="shared" si="1"/>
        <v>0</v>
      </c>
    </row>
    <row r="22" spans="1:16" ht="15" customHeight="1">
      <c r="A22" s="67">
        <v>2.1</v>
      </c>
      <c r="B22" s="69" t="s">
        <v>19</v>
      </c>
      <c r="C22" s="69"/>
      <c r="D22" s="69"/>
      <c r="E22" s="69"/>
      <c r="F22" s="69"/>
      <c r="G22" s="69"/>
      <c r="H22" s="69"/>
      <c r="I22" s="69"/>
      <c r="J22" s="59"/>
      <c r="K22" s="59"/>
      <c r="L22" s="59"/>
      <c r="M22" s="61" t="s">
        <v>64</v>
      </c>
      <c r="N22" s="55">
        <v>0.5</v>
      </c>
      <c r="O22" s="52">
        <f>SUM(O25:O47)*N22</f>
        <v>0.31000000000000005</v>
      </c>
      <c r="P22" s="53">
        <f>IF(J22&lt;&gt;"",0,IF(K22&lt;&gt;"",1,IF(L22&lt;&gt;"",2,IF(M22&lt;&gt;"",3))))</f>
        <v>3</v>
      </c>
    </row>
    <row r="23" spans="1:16">
      <c r="A23" s="67"/>
      <c r="B23" s="69"/>
      <c r="C23" s="69"/>
      <c r="D23" s="69"/>
      <c r="E23" s="69"/>
      <c r="F23" s="69"/>
      <c r="G23" s="69"/>
      <c r="H23" s="69"/>
      <c r="I23" s="69"/>
      <c r="J23" s="75"/>
      <c r="K23" s="75"/>
      <c r="L23" s="75"/>
      <c r="M23" s="76"/>
      <c r="N23" s="56"/>
      <c r="O23" s="52"/>
      <c r="P23" s="53"/>
    </row>
    <row r="24" spans="1:16">
      <c r="A24" s="67"/>
      <c r="B24" s="69"/>
      <c r="C24" s="69"/>
      <c r="D24" s="69"/>
      <c r="E24" s="69"/>
      <c r="F24" s="69"/>
      <c r="G24" s="69"/>
      <c r="H24" s="69"/>
      <c r="I24" s="69"/>
      <c r="J24" s="60"/>
      <c r="K24" s="60"/>
      <c r="L24" s="60"/>
      <c r="M24" s="62"/>
      <c r="N24" s="56"/>
      <c r="O24" s="52"/>
      <c r="P24" s="53"/>
    </row>
    <row r="25" spans="1:16">
      <c r="A25" s="10" t="s">
        <v>20</v>
      </c>
      <c r="B25" s="73" t="s">
        <v>21</v>
      </c>
      <c r="C25" s="73"/>
      <c r="D25" s="73"/>
      <c r="E25" s="73"/>
      <c r="F25" s="73"/>
      <c r="G25" s="73"/>
      <c r="H25" s="73"/>
      <c r="I25" s="73"/>
      <c r="J25" s="7"/>
      <c r="K25" s="7"/>
      <c r="L25" s="7" t="s">
        <v>64</v>
      </c>
      <c r="M25" s="8"/>
      <c r="N25" s="12">
        <v>0.06</v>
      </c>
      <c r="O25" s="25">
        <f>IF(P25=0,0.25*N25,IF(P25=1,0.5*N25,IF(P25=2,0.75*N25,N25)))</f>
        <v>4.4999999999999998E-2</v>
      </c>
      <c r="P25" s="27">
        <f>IF(J25&lt;&gt;"",0,IF(K25&lt;&gt;"",1,IF(L25&lt;&gt;"",2,IF(M25&lt;&gt;"",3))))</f>
        <v>2</v>
      </c>
    </row>
    <row r="26" spans="1:16">
      <c r="A26" s="10" t="s">
        <v>22</v>
      </c>
      <c r="B26" s="73" t="s">
        <v>23</v>
      </c>
      <c r="C26" s="73"/>
      <c r="D26" s="73"/>
      <c r="E26" s="73"/>
      <c r="F26" s="73"/>
      <c r="G26" s="73"/>
      <c r="H26" s="73"/>
      <c r="I26" s="73"/>
      <c r="J26" s="7"/>
      <c r="K26" s="7" t="s">
        <v>64</v>
      </c>
      <c r="L26" s="7"/>
      <c r="M26" s="8"/>
      <c r="N26" s="12">
        <v>0.06</v>
      </c>
      <c r="O26" s="25">
        <f t="shared" ref="O26:O43" si="2">IF(P26=0,0.25*N26,IF(P26=1,0.5*N26,IF(P26=2,0.75*N26,N26)))</f>
        <v>0.03</v>
      </c>
      <c r="P26" s="28">
        <f t="shared" ref="P26:P43" si="3">IF(J26&lt;&gt;"",0,IF(K26&lt;&gt;"",1,IF(L26&lt;&gt;"",2,IF(M26&lt;&gt;"",3))))</f>
        <v>1</v>
      </c>
    </row>
    <row r="27" spans="1:16">
      <c r="A27" s="10" t="s">
        <v>43</v>
      </c>
      <c r="B27" s="73" t="s">
        <v>24</v>
      </c>
      <c r="C27" s="73"/>
      <c r="D27" s="73"/>
      <c r="E27" s="73"/>
      <c r="F27" s="73"/>
      <c r="G27" s="73"/>
      <c r="H27" s="73"/>
      <c r="I27" s="73"/>
      <c r="J27" s="7"/>
      <c r="K27" s="7" t="s">
        <v>64</v>
      </c>
      <c r="L27" s="7"/>
      <c r="M27" s="8"/>
      <c r="N27" s="12">
        <v>0.06</v>
      </c>
      <c r="O27" s="25">
        <f t="shared" si="2"/>
        <v>0.03</v>
      </c>
      <c r="P27" s="28">
        <f t="shared" si="3"/>
        <v>1</v>
      </c>
    </row>
    <row r="28" spans="1:16">
      <c r="A28" s="10" t="s">
        <v>44</v>
      </c>
      <c r="B28" s="73" t="s">
        <v>25</v>
      </c>
      <c r="C28" s="73"/>
      <c r="D28" s="73"/>
      <c r="E28" s="73"/>
      <c r="F28" s="73"/>
      <c r="G28" s="73"/>
      <c r="H28" s="73"/>
      <c r="I28" s="73"/>
      <c r="J28" s="7" t="s">
        <v>64</v>
      </c>
      <c r="K28" s="7"/>
      <c r="L28" s="7"/>
      <c r="M28" s="8"/>
      <c r="N28" s="12">
        <v>0.06</v>
      </c>
      <c r="O28" s="25">
        <f t="shared" si="2"/>
        <v>1.4999999999999999E-2</v>
      </c>
      <c r="P28" s="28">
        <f t="shared" si="3"/>
        <v>0</v>
      </c>
    </row>
    <row r="29" spans="1:16">
      <c r="A29" s="10" t="s">
        <v>45</v>
      </c>
      <c r="B29" s="73" t="s">
        <v>26</v>
      </c>
      <c r="C29" s="73"/>
      <c r="D29" s="73"/>
      <c r="E29" s="73"/>
      <c r="F29" s="73"/>
      <c r="G29" s="73"/>
      <c r="H29" s="73"/>
      <c r="I29" s="73"/>
      <c r="J29" s="7"/>
      <c r="K29" s="7"/>
      <c r="L29" s="7" t="s">
        <v>64</v>
      </c>
      <c r="M29" s="8"/>
      <c r="N29" s="12">
        <v>0.06</v>
      </c>
      <c r="O29" s="25">
        <f t="shared" si="2"/>
        <v>4.4999999999999998E-2</v>
      </c>
      <c r="P29" s="28">
        <f t="shared" si="3"/>
        <v>2</v>
      </c>
    </row>
    <row r="30" spans="1:16">
      <c r="A30" s="10" t="s">
        <v>46</v>
      </c>
      <c r="B30" s="73" t="s">
        <v>27</v>
      </c>
      <c r="C30" s="73"/>
      <c r="D30" s="73"/>
      <c r="E30" s="73"/>
      <c r="F30" s="73"/>
      <c r="G30" s="73"/>
      <c r="H30" s="73"/>
      <c r="I30" s="73"/>
      <c r="J30" s="7"/>
      <c r="K30" s="7"/>
      <c r="L30" s="7" t="s">
        <v>64</v>
      </c>
      <c r="M30" s="8"/>
      <c r="N30" s="12">
        <v>0.06</v>
      </c>
      <c r="O30" s="25">
        <f t="shared" si="2"/>
        <v>4.4999999999999998E-2</v>
      </c>
      <c r="P30" s="28">
        <f t="shared" si="3"/>
        <v>2</v>
      </c>
    </row>
    <row r="31" spans="1:16">
      <c r="A31" s="10" t="s">
        <v>47</v>
      </c>
      <c r="B31" s="73" t="s">
        <v>28</v>
      </c>
      <c r="C31" s="73"/>
      <c r="D31" s="73"/>
      <c r="E31" s="73"/>
      <c r="F31" s="73"/>
      <c r="G31" s="73"/>
      <c r="H31" s="73"/>
      <c r="I31" s="73"/>
      <c r="J31" s="7"/>
      <c r="K31" s="7"/>
      <c r="L31" s="7"/>
      <c r="M31" s="8" t="s">
        <v>64</v>
      </c>
      <c r="N31" s="12">
        <v>0.04</v>
      </c>
      <c r="O31" s="25">
        <f t="shared" si="2"/>
        <v>0.04</v>
      </c>
      <c r="P31" s="28">
        <f t="shared" si="3"/>
        <v>3</v>
      </c>
    </row>
    <row r="32" spans="1:16">
      <c r="A32" s="10" t="s">
        <v>48</v>
      </c>
      <c r="B32" s="73" t="s">
        <v>29</v>
      </c>
      <c r="C32" s="73"/>
      <c r="D32" s="73"/>
      <c r="E32" s="73"/>
      <c r="F32" s="73"/>
      <c r="G32" s="73"/>
      <c r="H32" s="73"/>
      <c r="I32" s="73"/>
      <c r="J32" s="7"/>
      <c r="K32" s="7" t="s">
        <v>64</v>
      </c>
      <c r="L32" s="7"/>
      <c r="M32" s="8"/>
      <c r="N32" s="12">
        <v>0.04</v>
      </c>
      <c r="O32" s="25">
        <f t="shared" si="2"/>
        <v>0.02</v>
      </c>
      <c r="P32" s="28">
        <f t="shared" si="3"/>
        <v>1</v>
      </c>
    </row>
    <row r="33" spans="1:16">
      <c r="A33" s="10" t="s">
        <v>49</v>
      </c>
      <c r="B33" s="73" t="s">
        <v>30</v>
      </c>
      <c r="C33" s="73"/>
      <c r="D33" s="73"/>
      <c r="E33" s="73"/>
      <c r="F33" s="73"/>
      <c r="G33" s="73"/>
      <c r="H33" s="73"/>
      <c r="I33" s="73"/>
      <c r="J33" s="7" t="s">
        <v>64</v>
      </c>
      <c r="K33" s="7"/>
      <c r="L33" s="7"/>
      <c r="M33" s="8"/>
      <c r="N33" s="12">
        <v>0.04</v>
      </c>
      <c r="O33" s="25">
        <f t="shared" si="2"/>
        <v>0.01</v>
      </c>
      <c r="P33" s="28">
        <f t="shared" si="3"/>
        <v>0</v>
      </c>
    </row>
    <row r="34" spans="1:16">
      <c r="A34" s="10" t="s">
        <v>50</v>
      </c>
      <c r="B34" s="73" t="s">
        <v>31</v>
      </c>
      <c r="C34" s="73"/>
      <c r="D34" s="73"/>
      <c r="E34" s="73"/>
      <c r="F34" s="73"/>
      <c r="G34" s="73"/>
      <c r="H34" s="73"/>
      <c r="I34" s="73"/>
      <c r="J34" s="7"/>
      <c r="K34" s="7" t="s">
        <v>64</v>
      </c>
      <c r="L34" s="7"/>
      <c r="M34" s="8"/>
      <c r="N34" s="12">
        <v>0.04</v>
      </c>
      <c r="O34" s="25">
        <f t="shared" si="2"/>
        <v>0.02</v>
      </c>
      <c r="P34" s="28">
        <f t="shared" si="3"/>
        <v>1</v>
      </c>
    </row>
    <row r="35" spans="1:16">
      <c r="A35" s="10" t="s">
        <v>51</v>
      </c>
      <c r="B35" s="73" t="s">
        <v>32</v>
      </c>
      <c r="C35" s="73"/>
      <c r="D35" s="73"/>
      <c r="E35" s="73"/>
      <c r="F35" s="73"/>
      <c r="G35" s="73"/>
      <c r="H35" s="73"/>
      <c r="I35" s="73"/>
      <c r="J35" s="7"/>
      <c r="K35" s="7"/>
      <c r="L35" s="7"/>
      <c r="M35" s="8" t="s">
        <v>64</v>
      </c>
      <c r="N35" s="12">
        <v>0.04</v>
      </c>
      <c r="O35" s="25">
        <f t="shared" si="2"/>
        <v>0.04</v>
      </c>
      <c r="P35" s="28">
        <f t="shared" si="3"/>
        <v>3</v>
      </c>
    </row>
    <row r="36" spans="1:16">
      <c r="A36" s="10" t="s">
        <v>52</v>
      </c>
      <c r="B36" s="73" t="s">
        <v>33</v>
      </c>
      <c r="C36" s="73"/>
      <c r="D36" s="73"/>
      <c r="E36" s="73"/>
      <c r="F36" s="73"/>
      <c r="G36" s="73"/>
      <c r="H36" s="73"/>
      <c r="I36" s="73"/>
      <c r="J36" s="7"/>
      <c r="K36" s="7"/>
      <c r="L36" s="7" t="s">
        <v>64</v>
      </c>
      <c r="M36" s="8"/>
      <c r="N36" s="12">
        <v>0.04</v>
      </c>
      <c r="O36" s="25">
        <f t="shared" si="2"/>
        <v>0.03</v>
      </c>
      <c r="P36" s="28">
        <f t="shared" si="3"/>
        <v>2</v>
      </c>
    </row>
    <row r="37" spans="1:16">
      <c r="A37" s="10" t="s">
        <v>53</v>
      </c>
      <c r="B37" s="73" t="s">
        <v>34</v>
      </c>
      <c r="C37" s="73"/>
      <c r="D37" s="73"/>
      <c r="E37" s="73"/>
      <c r="F37" s="73"/>
      <c r="G37" s="73"/>
      <c r="H37" s="73"/>
      <c r="I37" s="73"/>
      <c r="J37" s="7" t="s">
        <v>64</v>
      </c>
      <c r="K37" s="7"/>
      <c r="L37" s="7"/>
      <c r="M37" s="8"/>
      <c r="N37" s="12">
        <v>0.04</v>
      </c>
      <c r="O37" s="25">
        <f t="shared" si="2"/>
        <v>0.01</v>
      </c>
      <c r="P37" s="28">
        <f t="shared" si="3"/>
        <v>0</v>
      </c>
    </row>
    <row r="38" spans="1:16">
      <c r="A38" s="10" t="s">
        <v>54</v>
      </c>
      <c r="B38" s="73" t="s">
        <v>35</v>
      </c>
      <c r="C38" s="73"/>
      <c r="D38" s="73"/>
      <c r="E38" s="73"/>
      <c r="F38" s="73"/>
      <c r="G38" s="73"/>
      <c r="H38" s="73"/>
      <c r="I38" s="73"/>
      <c r="J38" s="7"/>
      <c r="K38" s="7" t="s">
        <v>64</v>
      </c>
      <c r="L38" s="7"/>
      <c r="M38" s="8"/>
      <c r="N38" s="12">
        <v>0.04</v>
      </c>
      <c r="O38" s="25">
        <f t="shared" si="2"/>
        <v>0.02</v>
      </c>
      <c r="P38" s="28">
        <f t="shared" si="3"/>
        <v>1</v>
      </c>
    </row>
    <row r="39" spans="1:16">
      <c r="A39" s="10" t="s">
        <v>55</v>
      </c>
      <c r="B39" s="73" t="s">
        <v>36</v>
      </c>
      <c r="C39" s="73"/>
      <c r="D39" s="73"/>
      <c r="E39" s="73"/>
      <c r="F39" s="73"/>
      <c r="G39" s="73"/>
      <c r="H39" s="73"/>
      <c r="I39" s="73"/>
      <c r="J39" s="7"/>
      <c r="K39" s="7"/>
      <c r="L39" s="7" t="s">
        <v>64</v>
      </c>
      <c r="M39" s="8"/>
      <c r="N39" s="12">
        <v>0.04</v>
      </c>
      <c r="O39" s="25">
        <f t="shared" si="2"/>
        <v>0.03</v>
      </c>
      <c r="P39" s="28">
        <f t="shared" si="3"/>
        <v>2</v>
      </c>
    </row>
    <row r="40" spans="1:16">
      <c r="A40" s="10" t="s">
        <v>56</v>
      </c>
      <c r="B40" s="73" t="s">
        <v>37</v>
      </c>
      <c r="C40" s="73"/>
      <c r="D40" s="73"/>
      <c r="E40" s="73"/>
      <c r="F40" s="73"/>
      <c r="G40" s="73"/>
      <c r="H40" s="73"/>
      <c r="I40" s="73"/>
      <c r="J40" s="7"/>
      <c r="K40" s="7"/>
      <c r="L40" s="7"/>
      <c r="M40" s="8" t="s">
        <v>64</v>
      </c>
      <c r="N40" s="12">
        <v>0.04</v>
      </c>
      <c r="O40" s="25">
        <f t="shared" si="2"/>
        <v>0.04</v>
      </c>
      <c r="P40" s="28">
        <f t="shared" si="3"/>
        <v>3</v>
      </c>
    </row>
    <row r="41" spans="1:16">
      <c r="A41" s="10" t="s">
        <v>57</v>
      </c>
      <c r="B41" s="73" t="s">
        <v>38</v>
      </c>
      <c r="C41" s="73"/>
      <c r="D41" s="73"/>
      <c r="E41" s="73"/>
      <c r="F41" s="73"/>
      <c r="G41" s="73"/>
      <c r="H41" s="73"/>
      <c r="I41" s="73"/>
      <c r="J41" s="7" t="s">
        <v>64</v>
      </c>
      <c r="K41" s="7"/>
      <c r="L41" s="7"/>
      <c r="M41" s="8"/>
      <c r="N41" s="12">
        <v>0.04</v>
      </c>
      <c r="O41" s="25">
        <f t="shared" si="2"/>
        <v>0.01</v>
      </c>
      <c r="P41" s="28">
        <f t="shared" si="3"/>
        <v>0</v>
      </c>
    </row>
    <row r="42" spans="1:16">
      <c r="A42" s="10" t="s">
        <v>58</v>
      </c>
      <c r="B42" s="73" t="s">
        <v>39</v>
      </c>
      <c r="C42" s="73"/>
      <c r="D42" s="73"/>
      <c r="E42" s="73"/>
      <c r="F42" s="73"/>
      <c r="G42" s="73"/>
      <c r="H42" s="73"/>
      <c r="I42" s="73"/>
      <c r="J42" s="7"/>
      <c r="K42" s="7"/>
      <c r="L42" s="7"/>
      <c r="M42" s="8" t="s">
        <v>64</v>
      </c>
      <c r="N42" s="12">
        <v>0.04</v>
      </c>
      <c r="O42" s="25">
        <f t="shared" si="2"/>
        <v>0.04</v>
      </c>
      <c r="P42" s="28">
        <f t="shared" si="3"/>
        <v>3</v>
      </c>
    </row>
    <row r="43" spans="1:16">
      <c r="A43" s="10" t="s">
        <v>59</v>
      </c>
      <c r="B43" s="73" t="s">
        <v>40</v>
      </c>
      <c r="C43" s="73"/>
      <c r="D43" s="73"/>
      <c r="E43" s="73"/>
      <c r="F43" s="73"/>
      <c r="G43" s="73"/>
      <c r="H43" s="73"/>
      <c r="I43" s="73"/>
      <c r="J43" s="7"/>
      <c r="K43" s="7" t="s">
        <v>64</v>
      </c>
      <c r="L43" s="7"/>
      <c r="M43" s="8"/>
      <c r="N43" s="12">
        <v>0.04</v>
      </c>
      <c r="O43" s="25">
        <f t="shared" si="2"/>
        <v>0.02</v>
      </c>
      <c r="P43" s="28">
        <f t="shared" si="3"/>
        <v>1</v>
      </c>
    </row>
    <row r="44" spans="1:16">
      <c r="A44" s="74" t="s">
        <v>61</v>
      </c>
      <c r="B44" s="73" t="s">
        <v>41</v>
      </c>
      <c r="C44" s="73"/>
      <c r="D44" s="73"/>
      <c r="E44" s="73"/>
      <c r="F44" s="73"/>
      <c r="G44" s="73"/>
      <c r="H44" s="73"/>
      <c r="I44" s="73"/>
      <c r="J44" s="59"/>
      <c r="K44" s="59"/>
      <c r="L44" s="59" t="s">
        <v>64</v>
      </c>
      <c r="M44" s="61"/>
      <c r="N44" s="55">
        <v>0.04</v>
      </c>
      <c r="O44" s="54">
        <f>IF(P44=0,0.25*N44,IF(P44=1,0.5*N44,IF(P44=2,0.75*N44,N44)))</f>
        <v>0.03</v>
      </c>
      <c r="P44" s="51">
        <f>IF(J44&lt;&gt;"",0,IF(K44&lt;&gt;"",1,IF(L44&lt;&gt;"",2,IF(M44&lt;&gt;"",3))))</f>
        <v>2</v>
      </c>
    </row>
    <row r="45" spans="1:16">
      <c r="A45" s="74"/>
      <c r="B45" s="73"/>
      <c r="C45" s="73"/>
      <c r="D45" s="73"/>
      <c r="E45" s="73"/>
      <c r="F45" s="73"/>
      <c r="G45" s="73"/>
      <c r="H45" s="73"/>
      <c r="I45" s="73"/>
      <c r="J45" s="60"/>
      <c r="K45" s="60"/>
      <c r="L45" s="60"/>
      <c r="M45" s="62"/>
      <c r="N45" s="56"/>
      <c r="O45" s="54"/>
      <c r="P45" s="51"/>
    </row>
    <row r="46" spans="1:16">
      <c r="A46" s="10" t="s">
        <v>62</v>
      </c>
      <c r="B46" s="73" t="s">
        <v>42</v>
      </c>
      <c r="C46" s="73"/>
      <c r="D46" s="73"/>
      <c r="E46" s="73"/>
      <c r="F46" s="73"/>
      <c r="G46" s="73"/>
      <c r="H46" s="73"/>
      <c r="I46" s="73"/>
      <c r="J46" s="19"/>
      <c r="K46" s="19" t="s">
        <v>64</v>
      </c>
      <c r="L46" s="19"/>
      <c r="M46" s="21"/>
      <c r="N46" s="23">
        <v>0.04</v>
      </c>
      <c r="O46" s="25">
        <f>IF(P46=0,0.25*N46,IF(P46=1,0.5*N46,IF(P46=2,0.75*N46,N46)))</f>
        <v>0.02</v>
      </c>
      <c r="P46" s="29">
        <f>IF(J46&lt;&gt;"",0,IF(K46&lt;&gt;"",1,IF(L46&lt;&gt;"",2,IF(M46&lt;&gt;"",3))))</f>
        <v>1</v>
      </c>
    </row>
    <row r="47" spans="1:16">
      <c r="A47" s="10" t="s">
        <v>63</v>
      </c>
      <c r="B47" s="73" t="s">
        <v>60</v>
      </c>
      <c r="C47" s="73"/>
      <c r="D47" s="73"/>
      <c r="E47" s="73"/>
      <c r="F47" s="73"/>
      <c r="G47" s="73"/>
      <c r="H47" s="73"/>
      <c r="I47" s="73"/>
      <c r="J47" s="20"/>
      <c r="K47" s="20"/>
      <c r="L47" s="20" t="s">
        <v>64</v>
      </c>
      <c r="M47" s="22"/>
      <c r="N47" s="23">
        <v>0.04</v>
      </c>
      <c r="O47" s="25">
        <f>IF(P47=0,0.25*N47,IF(P47=1,0.5*N47,IF(P47=2,0.75*N47,N47)))</f>
        <v>0.03</v>
      </c>
      <c r="P47" s="29">
        <f>IF(J47&lt;&gt;"",0,IF(K47&lt;&gt;"",1,IF(L47&lt;&gt;"",2,IF(M47&lt;&gt;"",3))))</f>
        <v>2</v>
      </c>
    </row>
    <row r="48" spans="1:16">
      <c r="A48" s="67">
        <v>2.2000000000000002</v>
      </c>
      <c r="B48" s="69" t="s">
        <v>65</v>
      </c>
      <c r="C48" s="73"/>
      <c r="D48" s="73"/>
      <c r="E48" s="73"/>
      <c r="F48" s="73"/>
      <c r="G48" s="73"/>
      <c r="H48" s="73"/>
      <c r="I48" s="73"/>
      <c r="J48" s="59"/>
      <c r="K48" s="59"/>
      <c r="L48" s="59"/>
      <c r="M48" s="61" t="s">
        <v>64</v>
      </c>
      <c r="N48" s="55">
        <v>0.5</v>
      </c>
      <c r="O48" s="52">
        <f>SUM(O50:O55)*N48</f>
        <v>0.25</v>
      </c>
      <c r="P48" s="51">
        <f>IF(J48&lt;&gt;"",0,IF(K48&lt;&gt;"",1,IF(L48&lt;&gt;"",2,IF(M48&lt;&gt;"",3))))</f>
        <v>3</v>
      </c>
    </row>
    <row r="49" spans="1:16">
      <c r="A49" s="67"/>
      <c r="B49" s="73"/>
      <c r="C49" s="73"/>
      <c r="D49" s="73"/>
      <c r="E49" s="73"/>
      <c r="F49" s="73"/>
      <c r="G49" s="73"/>
      <c r="H49" s="73"/>
      <c r="I49" s="73"/>
      <c r="J49" s="60"/>
      <c r="K49" s="60"/>
      <c r="L49" s="60"/>
      <c r="M49" s="62"/>
      <c r="N49" s="56"/>
      <c r="O49" s="52"/>
      <c r="P49" s="51"/>
    </row>
    <row r="50" spans="1:16">
      <c r="A50" s="83" t="s">
        <v>66</v>
      </c>
      <c r="B50" s="73" t="s">
        <v>67</v>
      </c>
      <c r="C50" s="73"/>
      <c r="D50" s="73"/>
      <c r="E50" s="73"/>
      <c r="F50" s="73"/>
      <c r="G50" s="73"/>
      <c r="H50" s="73"/>
      <c r="I50" s="73"/>
      <c r="J50" s="59"/>
      <c r="K50" s="59" t="s">
        <v>64</v>
      </c>
      <c r="L50" s="59"/>
      <c r="M50" s="61"/>
      <c r="N50" s="55">
        <v>0.2</v>
      </c>
      <c r="O50" s="52">
        <f t="shared" ref="O50" si="4">IF(P50=0,0.25*N50,IF(P50=1,0.5*N50,IF(P50=2,0.75*N50,N50)))</f>
        <v>0.1</v>
      </c>
      <c r="P50" s="51">
        <f>IF(J50&lt;&gt;"",0,IF(K50&lt;&gt;"",1,IF(L50&lt;&gt;"",2,IF(M50&lt;&gt;"",3))))</f>
        <v>1</v>
      </c>
    </row>
    <row r="51" spans="1:16">
      <c r="A51" s="83"/>
      <c r="B51" s="73"/>
      <c r="C51" s="73"/>
      <c r="D51" s="73"/>
      <c r="E51" s="73"/>
      <c r="F51" s="73"/>
      <c r="G51" s="73"/>
      <c r="H51" s="73"/>
      <c r="I51" s="73"/>
      <c r="J51" s="60"/>
      <c r="K51" s="60"/>
      <c r="L51" s="60"/>
      <c r="M51" s="62"/>
      <c r="N51" s="56"/>
      <c r="O51" s="52"/>
      <c r="P51" s="51"/>
    </row>
    <row r="52" spans="1:16">
      <c r="A52" s="83" t="s">
        <v>68</v>
      </c>
      <c r="B52" s="73" t="s">
        <v>69</v>
      </c>
      <c r="C52" s="73"/>
      <c r="D52" s="73"/>
      <c r="E52" s="73"/>
      <c r="F52" s="73"/>
      <c r="G52" s="73"/>
      <c r="H52" s="73"/>
      <c r="I52" s="73"/>
      <c r="J52" s="59" t="s">
        <v>64</v>
      </c>
      <c r="K52" s="59"/>
      <c r="L52" s="59"/>
      <c r="M52" s="61"/>
      <c r="N52" s="55">
        <v>0.4</v>
      </c>
      <c r="O52" s="52">
        <f t="shared" ref="O52" si="5">IF(P52=0,0.25*N52,IF(P52=1,0.5*N52,IF(P52=2,0.75*N52,N52)))</f>
        <v>0.1</v>
      </c>
      <c r="P52" s="51">
        <f>IF(J52&lt;&gt;"",0,IF(K52&lt;&gt;"",1,IF(L52&lt;&gt;"",2,IF(M52&lt;&gt;"",3))))</f>
        <v>0</v>
      </c>
    </row>
    <row r="53" spans="1:16">
      <c r="A53" s="83"/>
      <c r="B53" s="73"/>
      <c r="C53" s="73"/>
      <c r="D53" s="73"/>
      <c r="E53" s="73"/>
      <c r="F53" s="73"/>
      <c r="G53" s="73"/>
      <c r="H53" s="73"/>
      <c r="I53" s="73"/>
      <c r="J53" s="60"/>
      <c r="K53" s="60"/>
      <c r="L53" s="60"/>
      <c r="M53" s="62"/>
      <c r="N53" s="56"/>
      <c r="O53" s="52"/>
      <c r="P53" s="51"/>
    </row>
    <row r="54" spans="1:16">
      <c r="A54" s="83" t="s">
        <v>70</v>
      </c>
      <c r="B54" s="73" t="s">
        <v>71</v>
      </c>
      <c r="C54" s="73"/>
      <c r="D54" s="73"/>
      <c r="E54" s="73"/>
      <c r="F54" s="73"/>
      <c r="G54" s="73"/>
      <c r="H54" s="73"/>
      <c r="I54" s="73"/>
      <c r="J54" s="59"/>
      <c r="K54" s="59"/>
      <c r="L54" s="59" t="s">
        <v>64</v>
      </c>
      <c r="M54" s="61"/>
      <c r="N54" s="55">
        <v>0.4</v>
      </c>
      <c r="O54" s="52">
        <f t="shared" ref="O54" si="6">IF(P54=0,0.25*N54,IF(P54=1,0.5*N54,IF(P54=2,0.75*N54,N54)))</f>
        <v>0.30000000000000004</v>
      </c>
      <c r="P54" s="51">
        <f>IF(J54&lt;&gt;"",0,IF(K54&lt;&gt;"",1,IF(L54&lt;&gt;"",2,IF(M54&lt;&gt;"",3))))</f>
        <v>2</v>
      </c>
    </row>
    <row r="55" spans="1:16">
      <c r="A55" s="83"/>
      <c r="B55" s="73"/>
      <c r="C55" s="73"/>
      <c r="D55" s="73"/>
      <c r="E55" s="73"/>
      <c r="F55" s="73"/>
      <c r="G55" s="73"/>
      <c r="H55" s="73"/>
      <c r="I55" s="73"/>
      <c r="J55" s="60"/>
      <c r="K55" s="60"/>
      <c r="L55" s="60"/>
      <c r="M55" s="62"/>
      <c r="N55" s="56"/>
      <c r="O55" s="52"/>
      <c r="P55" s="51"/>
    </row>
    <row r="56" spans="1:16" ht="15" customHeight="1">
      <c r="A56" s="77">
        <v>3</v>
      </c>
      <c r="B56" s="78" t="s">
        <v>72</v>
      </c>
      <c r="C56" s="78"/>
      <c r="D56" s="78"/>
      <c r="E56" s="78"/>
      <c r="F56" s="78"/>
      <c r="G56" s="78"/>
      <c r="H56" s="78"/>
      <c r="I56" s="78"/>
      <c r="J56" s="79"/>
      <c r="K56" s="79"/>
      <c r="L56" s="79"/>
      <c r="M56" s="81"/>
      <c r="N56" s="65">
        <v>0.2</v>
      </c>
      <c r="O56" s="52">
        <f>SUM(O58:O69)*N56</f>
        <v>0.11500000000000002</v>
      </c>
      <c r="P56" s="51" t="b">
        <f>IF(J56&lt;&gt;"",0,IF(K56&lt;&gt;"",1,IF(L56&lt;&gt;"",2,IF(M56&lt;&gt;"",3))))</f>
        <v>0</v>
      </c>
    </row>
    <row r="57" spans="1:16">
      <c r="A57" s="77"/>
      <c r="B57" s="78"/>
      <c r="C57" s="78"/>
      <c r="D57" s="78"/>
      <c r="E57" s="78"/>
      <c r="F57" s="78"/>
      <c r="G57" s="78"/>
      <c r="H57" s="78"/>
      <c r="I57" s="78"/>
      <c r="J57" s="80"/>
      <c r="K57" s="80"/>
      <c r="L57" s="80"/>
      <c r="M57" s="82"/>
      <c r="N57" s="66"/>
      <c r="O57" s="52"/>
      <c r="P57" s="51"/>
    </row>
    <row r="58" spans="1:16">
      <c r="A58" s="67">
        <v>3.1</v>
      </c>
      <c r="B58" s="73" t="s">
        <v>73</v>
      </c>
      <c r="C58" s="73"/>
      <c r="D58" s="73"/>
      <c r="E58" s="73"/>
      <c r="F58" s="73"/>
      <c r="G58" s="73"/>
      <c r="H58" s="73"/>
      <c r="I58" s="73"/>
      <c r="J58" s="59"/>
      <c r="K58" s="59"/>
      <c r="L58" s="59" t="s">
        <v>64</v>
      </c>
      <c r="M58" s="61"/>
      <c r="N58" s="55">
        <v>0.2</v>
      </c>
      <c r="O58" s="52">
        <f t="shared" ref="O58" si="7">IF(P58=0,0.25*N58,IF(P58=1,0.5*N58,IF(P58=2,0.75*N58,N58)))</f>
        <v>0.15000000000000002</v>
      </c>
      <c r="P58" s="51">
        <f>IF(J58&lt;&gt;"",0,IF(K58&lt;&gt;"",1,IF(L58&lt;&gt;"",2,IF(M58&lt;&gt;"",3))))</f>
        <v>2</v>
      </c>
    </row>
    <row r="59" spans="1:16">
      <c r="A59" s="67"/>
      <c r="B59" s="73"/>
      <c r="C59" s="73"/>
      <c r="D59" s="73"/>
      <c r="E59" s="73"/>
      <c r="F59" s="73"/>
      <c r="G59" s="73"/>
      <c r="H59" s="73"/>
      <c r="I59" s="73"/>
      <c r="J59" s="60"/>
      <c r="K59" s="60"/>
      <c r="L59" s="60"/>
      <c r="M59" s="62"/>
      <c r="N59" s="56"/>
      <c r="O59" s="52"/>
      <c r="P59" s="51"/>
    </row>
    <row r="60" spans="1:16">
      <c r="A60" s="67">
        <v>3.2</v>
      </c>
      <c r="B60" s="73" t="s">
        <v>74</v>
      </c>
      <c r="C60" s="73"/>
      <c r="D60" s="73"/>
      <c r="E60" s="73"/>
      <c r="F60" s="73"/>
      <c r="G60" s="73"/>
      <c r="H60" s="73"/>
      <c r="I60" s="73"/>
      <c r="J60" s="59" t="s">
        <v>64</v>
      </c>
      <c r="K60" s="59"/>
      <c r="L60" s="59"/>
      <c r="M60" s="61"/>
      <c r="N60" s="55">
        <v>0.1</v>
      </c>
      <c r="O60" s="52">
        <f t="shared" ref="O60" si="8">IF(P60=0,0.25*N60,IF(P60=1,0.5*N60,IF(P60=2,0.75*N60,N60)))</f>
        <v>2.5000000000000001E-2</v>
      </c>
      <c r="P60" s="51">
        <f>IF(J60&lt;&gt;"",0,IF(K60&lt;&gt;"",1,IF(L60&lt;&gt;"",2,IF(M60&lt;&gt;"",3))))</f>
        <v>0</v>
      </c>
    </row>
    <row r="61" spans="1:16">
      <c r="A61" s="67"/>
      <c r="B61" s="73"/>
      <c r="C61" s="73"/>
      <c r="D61" s="73"/>
      <c r="E61" s="73"/>
      <c r="F61" s="73"/>
      <c r="G61" s="73"/>
      <c r="H61" s="73"/>
      <c r="I61" s="73"/>
      <c r="J61" s="60"/>
      <c r="K61" s="60"/>
      <c r="L61" s="60"/>
      <c r="M61" s="62"/>
      <c r="N61" s="56"/>
      <c r="O61" s="52"/>
      <c r="P61" s="51"/>
    </row>
    <row r="62" spans="1:16">
      <c r="A62" s="11">
        <v>3.3</v>
      </c>
      <c r="B62" s="64" t="s">
        <v>75</v>
      </c>
      <c r="C62" s="64"/>
      <c r="D62" s="64"/>
      <c r="E62" s="64"/>
      <c r="F62" s="64"/>
      <c r="G62" s="64"/>
      <c r="H62" s="64"/>
      <c r="I62" s="64"/>
      <c r="J62" s="7"/>
      <c r="K62" s="7"/>
      <c r="L62" s="7" t="s">
        <v>64</v>
      </c>
      <c r="M62" s="8"/>
      <c r="N62" s="24">
        <v>0.1</v>
      </c>
      <c r="O62" s="30">
        <f>IF(P62=0,0.25*N62,IF(P62=1,0.5*N62,IF(P62=2,0.75*N62,N62)))</f>
        <v>7.5000000000000011E-2</v>
      </c>
      <c r="P62" s="28">
        <f>IF(J62&lt;&gt;"",0,IF(K62&lt;&gt;"",1,IF(L62&lt;&gt;"",2,IF(M62&lt;&gt;"",3))))</f>
        <v>2</v>
      </c>
    </row>
    <row r="63" spans="1:16">
      <c r="A63" s="74">
        <v>3.4</v>
      </c>
      <c r="B63" s="73" t="s">
        <v>81</v>
      </c>
      <c r="C63" s="73"/>
      <c r="D63" s="73"/>
      <c r="E63" s="73"/>
      <c r="F63" s="73"/>
      <c r="G63" s="73"/>
      <c r="H63" s="73"/>
      <c r="I63" s="73"/>
      <c r="J63" s="59"/>
      <c r="K63" s="59" t="s">
        <v>64</v>
      </c>
      <c r="L63" s="59"/>
      <c r="M63" s="61"/>
      <c r="N63" s="55">
        <v>0.2</v>
      </c>
      <c r="O63" s="52">
        <f>IF(P63=0,0.25*N63,IF(P63=1,0.5*N63,IF(P63=2,0.75*N63,N63)))</f>
        <v>0.1</v>
      </c>
      <c r="P63" s="51">
        <f>IF(J63&lt;&gt;"",0,IF(K63&lt;&gt;"",1,IF(L63&lt;&gt;"",2,IF(M63&lt;&gt;"",3))))</f>
        <v>1</v>
      </c>
    </row>
    <row r="64" spans="1:16">
      <c r="A64" s="74"/>
      <c r="B64" s="73"/>
      <c r="C64" s="73"/>
      <c r="D64" s="73"/>
      <c r="E64" s="73"/>
      <c r="F64" s="73"/>
      <c r="G64" s="73"/>
      <c r="H64" s="73"/>
      <c r="I64" s="73"/>
      <c r="J64" s="75"/>
      <c r="K64" s="75"/>
      <c r="L64" s="75"/>
      <c r="M64" s="76"/>
      <c r="N64" s="56"/>
      <c r="O64" s="52"/>
      <c r="P64" s="51"/>
    </row>
    <row r="65" spans="1:16">
      <c r="A65" s="74"/>
      <c r="B65" s="73"/>
      <c r="C65" s="73"/>
      <c r="D65" s="73"/>
      <c r="E65" s="73"/>
      <c r="F65" s="73"/>
      <c r="G65" s="73"/>
      <c r="H65" s="73"/>
      <c r="I65" s="73"/>
      <c r="J65" s="60"/>
      <c r="K65" s="60"/>
      <c r="L65" s="60"/>
      <c r="M65" s="62"/>
      <c r="N65" s="56"/>
      <c r="O65" s="52"/>
      <c r="P65" s="51"/>
    </row>
    <row r="66" spans="1:16">
      <c r="A66" s="11">
        <v>3.5</v>
      </c>
      <c r="B66" s="73" t="s">
        <v>77</v>
      </c>
      <c r="C66" s="73"/>
      <c r="D66" s="73"/>
      <c r="E66" s="73"/>
      <c r="F66" s="73"/>
      <c r="G66" s="73"/>
      <c r="H66" s="73"/>
      <c r="I66" s="73"/>
      <c r="J66" s="7"/>
      <c r="K66" s="7"/>
      <c r="L66" s="7" t="s">
        <v>64</v>
      </c>
      <c r="M66" s="8"/>
      <c r="N66" s="24">
        <v>0.1</v>
      </c>
      <c r="O66" s="25">
        <f>IF(P66=0,0.25*N66,IF(P66=1,0.5*N66,IF(P66=2,0.75*N66,N66)))</f>
        <v>7.5000000000000011E-2</v>
      </c>
      <c r="P66" s="28">
        <f>IF(J66&lt;&gt;"",0,IF(K66&lt;&gt;"",1,IF(L66&lt;&gt;"",2,IF(M66&lt;&gt;"",3))))</f>
        <v>2</v>
      </c>
    </row>
    <row r="67" spans="1:16">
      <c r="A67" s="11">
        <v>3.6</v>
      </c>
      <c r="B67" s="73" t="s">
        <v>76</v>
      </c>
      <c r="C67" s="73"/>
      <c r="D67" s="73"/>
      <c r="E67" s="73"/>
      <c r="F67" s="73"/>
      <c r="G67" s="73"/>
      <c r="H67" s="73"/>
      <c r="I67" s="73"/>
      <c r="J67" s="7"/>
      <c r="K67" s="7"/>
      <c r="L67" s="7"/>
      <c r="M67" s="8" t="s">
        <v>64</v>
      </c>
      <c r="N67" s="24">
        <v>0.1</v>
      </c>
      <c r="O67" s="25">
        <f>IF(P67=0,0.25*N67,IF(P67=1,0.5*N67,IF(P67=2,0.75*N67,N67)))</f>
        <v>0.1</v>
      </c>
      <c r="P67" s="28">
        <f>IF(J67&lt;&gt;"",0,IF(K67&lt;&gt;"",1,IF(L67&lt;&gt;"",2,IF(M67&lt;&gt;"",3))))</f>
        <v>3</v>
      </c>
    </row>
    <row r="68" spans="1:16">
      <c r="A68" s="74">
        <v>3.7</v>
      </c>
      <c r="B68" s="73" t="s">
        <v>78</v>
      </c>
      <c r="C68" s="73"/>
      <c r="D68" s="73"/>
      <c r="E68" s="73"/>
      <c r="F68" s="73"/>
      <c r="G68" s="73"/>
      <c r="H68" s="73"/>
      <c r="I68" s="73"/>
      <c r="J68" s="59" t="s">
        <v>64</v>
      </c>
      <c r="K68" s="59"/>
      <c r="L68" s="59"/>
      <c r="M68" s="61"/>
      <c r="N68" s="55">
        <v>0.2</v>
      </c>
      <c r="O68" s="52">
        <f>IF(P68=0,0.25*N68,IF(P68=1,0.5*N68,IF(P68=2,0.75*N68,N68)))</f>
        <v>0.05</v>
      </c>
      <c r="P68" s="51">
        <f>IF(J68&lt;&gt;"",0,IF(K68&lt;&gt;"",1,IF(L68&lt;&gt;"",2,IF(M68&lt;&gt;"",3))))</f>
        <v>0</v>
      </c>
    </row>
    <row r="69" spans="1:16">
      <c r="A69" s="74"/>
      <c r="B69" s="73"/>
      <c r="C69" s="73"/>
      <c r="D69" s="73"/>
      <c r="E69" s="73"/>
      <c r="F69" s="73"/>
      <c r="G69" s="73"/>
      <c r="H69" s="73"/>
      <c r="I69" s="73"/>
      <c r="J69" s="60"/>
      <c r="K69" s="60"/>
      <c r="L69" s="60"/>
      <c r="M69" s="62"/>
      <c r="N69" s="56"/>
      <c r="O69" s="52"/>
      <c r="P69" s="51"/>
    </row>
    <row r="70" spans="1:16">
      <c r="A70" s="16">
        <v>4</v>
      </c>
      <c r="B70" s="63" t="s">
        <v>79</v>
      </c>
      <c r="C70" s="63"/>
      <c r="D70" s="63"/>
      <c r="E70" s="63"/>
      <c r="F70" s="63"/>
      <c r="G70" s="63"/>
      <c r="H70" s="63"/>
      <c r="I70" s="63"/>
      <c r="J70" s="17"/>
      <c r="K70" s="17"/>
      <c r="L70" s="17"/>
      <c r="M70" s="18"/>
      <c r="N70" s="33">
        <v>0.2</v>
      </c>
      <c r="O70" s="32">
        <f>O71*N70</f>
        <v>0.2</v>
      </c>
      <c r="P70" s="31" t="b">
        <f>IF(J70&lt;&gt;"",0,IF(K70&lt;&gt;"",1,IF(L70&lt;&gt;"",2,IF(M70&lt;&gt;"",3))))</f>
        <v>0</v>
      </c>
    </row>
    <row r="71" spans="1:16">
      <c r="A71" s="67">
        <v>4.0999999999999996</v>
      </c>
      <c r="B71" s="69" t="s">
        <v>80</v>
      </c>
      <c r="C71" s="69"/>
      <c r="D71" s="69"/>
      <c r="E71" s="69"/>
      <c r="F71" s="69"/>
      <c r="G71" s="69"/>
      <c r="H71" s="69"/>
      <c r="I71" s="69"/>
      <c r="J71" s="59"/>
      <c r="K71" s="59"/>
      <c r="L71" s="59"/>
      <c r="M71" s="61" t="s">
        <v>64</v>
      </c>
      <c r="N71" s="55">
        <v>1</v>
      </c>
      <c r="O71" s="52">
        <f>IF(P71=0,0.25*N71,IF(P71=1,0.5*N71,IF(P71=2,0.75*N71,N71)))</f>
        <v>1</v>
      </c>
      <c r="P71" s="51">
        <f>IF(J71&lt;&gt;"",0,IF(K71&lt;&gt;"",1,IF(L71&lt;&gt;"",2,IF(M71&lt;&gt;"",3))))</f>
        <v>3</v>
      </c>
    </row>
    <row r="72" spans="1:16" ht="15.75" thickBot="1">
      <c r="A72" s="68"/>
      <c r="B72" s="70"/>
      <c r="C72" s="70"/>
      <c r="D72" s="70"/>
      <c r="E72" s="70"/>
      <c r="F72" s="70"/>
      <c r="G72" s="70"/>
      <c r="H72" s="70"/>
      <c r="I72" s="70"/>
      <c r="J72" s="71"/>
      <c r="K72" s="71"/>
      <c r="L72" s="71"/>
      <c r="M72" s="72"/>
      <c r="N72" s="56"/>
      <c r="O72" s="52"/>
      <c r="P72" s="51"/>
    </row>
    <row r="73" spans="1:16">
      <c r="B73" s="57"/>
      <c r="C73" s="57"/>
      <c r="D73" s="57"/>
      <c r="E73" s="57"/>
      <c r="F73" s="57"/>
      <c r="G73" s="57"/>
      <c r="H73" s="57"/>
      <c r="I73" s="57"/>
      <c r="O73" s="3"/>
    </row>
    <row r="74" spans="1:16">
      <c r="B74" s="57"/>
      <c r="C74" s="57"/>
      <c r="D74" s="57"/>
      <c r="E74" s="57"/>
      <c r="F74" s="57"/>
      <c r="G74" s="57"/>
      <c r="H74" s="57"/>
      <c r="I74" s="57"/>
      <c r="N74" s="34">
        <f>O70+O56+O21+O11</f>
        <v>0.70200000000000007</v>
      </c>
      <c r="O74" t="s">
        <v>116</v>
      </c>
    </row>
    <row r="75" spans="1:16">
      <c r="B75" s="57"/>
      <c r="C75" s="57"/>
      <c r="D75" s="57"/>
      <c r="E75" s="57"/>
      <c r="F75" s="57"/>
      <c r="G75" s="57"/>
      <c r="H75" s="57"/>
      <c r="I75" s="57"/>
    </row>
    <row r="76" spans="1:16">
      <c r="B76" s="57"/>
      <c r="C76" s="57"/>
      <c r="D76" s="57"/>
      <c r="E76" s="57"/>
      <c r="F76" s="57"/>
      <c r="G76" s="57"/>
      <c r="H76" s="57"/>
      <c r="I76" s="57"/>
    </row>
  </sheetData>
  <mergeCells count="177">
    <mergeCell ref="B11:I11"/>
    <mergeCell ref="A12:A13"/>
    <mergeCell ref="B12:I13"/>
    <mergeCell ref="J12:J13"/>
    <mergeCell ref="K12:K13"/>
    <mergeCell ref="L12:L13"/>
    <mergeCell ref="A1:I2"/>
    <mergeCell ref="J1:M8"/>
    <mergeCell ref="A3:I4"/>
    <mergeCell ref="A5:I6"/>
    <mergeCell ref="A7:I8"/>
    <mergeCell ref="A9:A10"/>
    <mergeCell ref="B9:I10"/>
    <mergeCell ref="J9:M9"/>
    <mergeCell ref="M12:M13"/>
    <mergeCell ref="N12:N13"/>
    <mergeCell ref="O12:O13"/>
    <mergeCell ref="P12:P13"/>
    <mergeCell ref="A14:A15"/>
    <mergeCell ref="B14:I15"/>
    <mergeCell ref="J14:J15"/>
    <mergeCell ref="K14:K15"/>
    <mergeCell ref="L14:L15"/>
    <mergeCell ref="M14:M15"/>
    <mergeCell ref="N14:N15"/>
    <mergeCell ref="O14:O15"/>
    <mergeCell ref="P14:P15"/>
    <mergeCell ref="A16:A17"/>
    <mergeCell ref="B16:I17"/>
    <mergeCell ref="J16:J17"/>
    <mergeCell ref="K16:K17"/>
    <mergeCell ref="L16:L17"/>
    <mergeCell ref="M16:M17"/>
    <mergeCell ref="N16:N17"/>
    <mergeCell ref="A22:A24"/>
    <mergeCell ref="B22:I24"/>
    <mergeCell ref="J22:J24"/>
    <mergeCell ref="K22:K24"/>
    <mergeCell ref="L22:L24"/>
    <mergeCell ref="M22:M24"/>
    <mergeCell ref="O16:O17"/>
    <mergeCell ref="P16:P17"/>
    <mergeCell ref="B18:I18"/>
    <mergeCell ref="B19:I19"/>
    <mergeCell ref="B20:I20"/>
    <mergeCell ref="B21:I21"/>
    <mergeCell ref="B28:I28"/>
    <mergeCell ref="B29:I29"/>
    <mergeCell ref="B30:I30"/>
    <mergeCell ref="B31:I31"/>
    <mergeCell ref="B32:I32"/>
    <mergeCell ref="B33:I33"/>
    <mergeCell ref="N22:N24"/>
    <mergeCell ref="O22:O24"/>
    <mergeCell ref="P22:P24"/>
    <mergeCell ref="B25:I25"/>
    <mergeCell ref="B26:I26"/>
    <mergeCell ref="B27:I27"/>
    <mergeCell ref="B40:I40"/>
    <mergeCell ref="B41:I41"/>
    <mergeCell ref="B42:I42"/>
    <mergeCell ref="B43:I43"/>
    <mergeCell ref="A44:A45"/>
    <mergeCell ref="B44:I45"/>
    <mergeCell ref="B34:I34"/>
    <mergeCell ref="B35:I35"/>
    <mergeCell ref="B36:I36"/>
    <mergeCell ref="B37:I37"/>
    <mergeCell ref="B38:I38"/>
    <mergeCell ref="B39:I39"/>
    <mergeCell ref="P44:P45"/>
    <mergeCell ref="B46:I46"/>
    <mergeCell ref="B47:I47"/>
    <mergeCell ref="A48:A49"/>
    <mergeCell ref="B48:I49"/>
    <mergeCell ref="J48:J49"/>
    <mergeCell ref="K48:K49"/>
    <mergeCell ref="L48:L49"/>
    <mergeCell ref="M48:M49"/>
    <mergeCell ref="N48:N49"/>
    <mergeCell ref="J44:J45"/>
    <mergeCell ref="K44:K45"/>
    <mergeCell ref="L44:L45"/>
    <mergeCell ref="M44:M45"/>
    <mergeCell ref="N44:N45"/>
    <mergeCell ref="O44:O45"/>
    <mergeCell ref="O48:O49"/>
    <mergeCell ref="P48:P49"/>
    <mergeCell ref="A50:A51"/>
    <mergeCell ref="B50:I51"/>
    <mergeCell ref="J50:J51"/>
    <mergeCell ref="K50:K51"/>
    <mergeCell ref="L50:L51"/>
    <mergeCell ref="M50:M51"/>
    <mergeCell ref="N50:N51"/>
    <mergeCell ref="O50:O51"/>
    <mergeCell ref="P50:P51"/>
    <mergeCell ref="A52:A53"/>
    <mergeCell ref="B52:I53"/>
    <mergeCell ref="J52:J53"/>
    <mergeCell ref="K52:K53"/>
    <mergeCell ref="L52:L53"/>
    <mergeCell ref="M52:M53"/>
    <mergeCell ref="N52:N53"/>
    <mergeCell ref="O52:O53"/>
    <mergeCell ref="P52:P53"/>
    <mergeCell ref="N54:N55"/>
    <mergeCell ref="O54:O55"/>
    <mergeCell ref="P54:P55"/>
    <mergeCell ref="A56:A57"/>
    <mergeCell ref="B56:I57"/>
    <mergeCell ref="J56:J57"/>
    <mergeCell ref="K56:K57"/>
    <mergeCell ref="L56:L57"/>
    <mergeCell ref="M56:M57"/>
    <mergeCell ref="N56:N57"/>
    <mergeCell ref="A54:A55"/>
    <mergeCell ref="B54:I55"/>
    <mergeCell ref="J54:J55"/>
    <mergeCell ref="K54:K55"/>
    <mergeCell ref="L54:L55"/>
    <mergeCell ref="M54:M55"/>
    <mergeCell ref="O56:O57"/>
    <mergeCell ref="P56:P57"/>
    <mergeCell ref="A58:A59"/>
    <mergeCell ref="B58:I59"/>
    <mergeCell ref="J58:J59"/>
    <mergeCell ref="K58:K59"/>
    <mergeCell ref="L58:L59"/>
    <mergeCell ref="M58:M59"/>
    <mergeCell ref="N58:N59"/>
    <mergeCell ref="O58:O59"/>
    <mergeCell ref="P58:P59"/>
    <mergeCell ref="A60:A61"/>
    <mergeCell ref="B60:I61"/>
    <mergeCell ref="J60:J61"/>
    <mergeCell ref="K60:K61"/>
    <mergeCell ref="L60:L61"/>
    <mergeCell ref="M60:M61"/>
    <mergeCell ref="N60:N61"/>
    <mergeCell ref="O60:O61"/>
    <mergeCell ref="P60:P61"/>
    <mergeCell ref="M63:M65"/>
    <mergeCell ref="N63:N65"/>
    <mergeCell ref="O63:O65"/>
    <mergeCell ref="P63:P65"/>
    <mergeCell ref="B66:I66"/>
    <mergeCell ref="B67:I67"/>
    <mergeCell ref="B62:I62"/>
    <mergeCell ref="A63:A65"/>
    <mergeCell ref="B63:I65"/>
    <mergeCell ref="J63:J65"/>
    <mergeCell ref="K63:K65"/>
    <mergeCell ref="L63:L65"/>
    <mergeCell ref="A71:A72"/>
    <mergeCell ref="B71:I72"/>
    <mergeCell ref="J71:J72"/>
    <mergeCell ref="K71:K72"/>
    <mergeCell ref="L71:L72"/>
    <mergeCell ref="M71:M72"/>
    <mergeCell ref="A68:A69"/>
    <mergeCell ref="B68:I69"/>
    <mergeCell ref="J68:J69"/>
    <mergeCell ref="K68:K69"/>
    <mergeCell ref="L68:L69"/>
    <mergeCell ref="M68:M69"/>
    <mergeCell ref="B76:I76"/>
    <mergeCell ref="N71:N72"/>
    <mergeCell ref="O71:O72"/>
    <mergeCell ref="P71:P72"/>
    <mergeCell ref="B73:I73"/>
    <mergeCell ref="B74:I74"/>
    <mergeCell ref="B75:I75"/>
    <mergeCell ref="N68:N69"/>
    <mergeCell ref="O68:O69"/>
    <mergeCell ref="P68:P69"/>
    <mergeCell ref="B70:I7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6"/>
  <sheetViews>
    <sheetView zoomScaleNormal="100" workbookViewId="0">
      <selection activeCell="A82" sqref="A82"/>
    </sheetView>
  </sheetViews>
  <sheetFormatPr defaultRowHeight="15"/>
  <cols>
    <col min="1" max="1" width="6.140625" bestFit="1" customWidth="1"/>
    <col min="8" max="8" width="4.28515625" customWidth="1"/>
    <col min="9" max="9" width="4.5703125" customWidth="1"/>
    <col min="10" max="13" width="5" bestFit="1" customWidth="1"/>
    <col min="14" max="14" width="9.7109375" bestFit="1" customWidth="1"/>
  </cols>
  <sheetData>
    <row r="1" spans="1:18">
      <c r="A1" s="87" t="s">
        <v>0</v>
      </c>
      <c r="B1" s="88"/>
      <c r="C1" s="88"/>
      <c r="D1" s="88"/>
      <c r="E1" s="88"/>
      <c r="F1" s="88"/>
      <c r="G1" s="88"/>
      <c r="H1" s="88"/>
      <c r="I1" s="89"/>
      <c r="J1" s="93" t="s">
        <v>4</v>
      </c>
      <c r="K1" s="94"/>
      <c r="L1" s="94"/>
      <c r="M1" s="95"/>
    </row>
    <row r="2" spans="1:18">
      <c r="A2" s="90"/>
      <c r="B2" s="91"/>
      <c r="C2" s="91"/>
      <c r="D2" s="91"/>
      <c r="E2" s="91"/>
      <c r="F2" s="91"/>
      <c r="G2" s="91"/>
      <c r="H2" s="91"/>
      <c r="I2" s="92"/>
      <c r="J2" s="96"/>
      <c r="K2" s="97"/>
      <c r="L2" s="97"/>
      <c r="M2" s="98"/>
    </row>
    <row r="3" spans="1:18">
      <c r="A3" s="90" t="s">
        <v>2</v>
      </c>
      <c r="B3" s="91"/>
      <c r="C3" s="91"/>
      <c r="D3" s="91"/>
      <c r="E3" s="91"/>
      <c r="F3" s="91"/>
      <c r="G3" s="91"/>
      <c r="H3" s="91"/>
      <c r="I3" s="92"/>
      <c r="J3" s="96"/>
      <c r="K3" s="97"/>
      <c r="L3" s="97"/>
      <c r="M3" s="98"/>
    </row>
    <row r="4" spans="1:18">
      <c r="A4" s="90"/>
      <c r="B4" s="91"/>
      <c r="C4" s="91"/>
      <c r="D4" s="91"/>
      <c r="E4" s="91"/>
      <c r="F4" s="91"/>
      <c r="G4" s="91"/>
      <c r="H4" s="91"/>
      <c r="I4" s="92"/>
      <c r="J4" s="96"/>
      <c r="K4" s="97"/>
      <c r="L4" s="97"/>
      <c r="M4" s="98"/>
    </row>
    <row r="5" spans="1:18">
      <c r="A5" s="90" t="s">
        <v>3</v>
      </c>
      <c r="B5" s="91"/>
      <c r="C5" s="91"/>
      <c r="D5" s="91"/>
      <c r="E5" s="91"/>
      <c r="F5" s="91"/>
      <c r="G5" s="91"/>
      <c r="H5" s="91"/>
      <c r="I5" s="92"/>
      <c r="J5" s="96"/>
      <c r="K5" s="97"/>
      <c r="L5" s="97"/>
      <c r="M5" s="98"/>
    </row>
    <row r="6" spans="1:18">
      <c r="A6" s="90"/>
      <c r="B6" s="91"/>
      <c r="C6" s="91"/>
      <c r="D6" s="91"/>
      <c r="E6" s="91"/>
      <c r="F6" s="91"/>
      <c r="G6" s="91"/>
      <c r="H6" s="91"/>
      <c r="I6" s="92"/>
      <c r="J6" s="96"/>
      <c r="K6" s="97"/>
      <c r="L6" s="97"/>
      <c r="M6" s="98"/>
    </row>
    <row r="7" spans="1:18">
      <c r="A7" s="90" t="s">
        <v>82</v>
      </c>
      <c r="B7" s="91"/>
      <c r="C7" s="91"/>
      <c r="D7" s="91"/>
      <c r="E7" s="91"/>
      <c r="F7" s="91"/>
      <c r="G7" s="91"/>
      <c r="H7" s="91"/>
      <c r="I7" s="92"/>
      <c r="J7" s="96"/>
      <c r="K7" s="97"/>
      <c r="L7" s="97"/>
      <c r="M7" s="98"/>
    </row>
    <row r="8" spans="1:18" ht="15.75" thickBot="1">
      <c r="A8" s="102"/>
      <c r="B8" s="103"/>
      <c r="C8" s="103"/>
      <c r="D8" s="103"/>
      <c r="E8" s="103"/>
      <c r="F8" s="103"/>
      <c r="G8" s="103"/>
      <c r="H8" s="103"/>
      <c r="I8" s="104"/>
      <c r="J8" s="99"/>
      <c r="K8" s="100"/>
      <c r="L8" s="100"/>
      <c r="M8" s="101"/>
    </row>
    <row r="9" spans="1:18">
      <c r="A9" s="105" t="s">
        <v>6</v>
      </c>
      <c r="B9" s="107" t="s">
        <v>7</v>
      </c>
      <c r="C9" s="108"/>
      <c r="D9" s="108"/>
      <c r="E9" s="108"/>
      <c r="F9" s="108"/>
      <c r="G9" s="108"/>
      <c r="H9" s="108"/>
      <c r="I9" s="109"/>
      <c r="J9" s="113" t="s">
        <v>5</v>
      </c>
      <c r="K9" s="108"/>
      <c r="L9" s="108"/>
      <c r="M9" s="109"/>
    </row>
    <row r="10" spans="1:18" ht="15.75" thickBot="1">
      <c r="A10" s="106"/>
      <c r="B10" s="110"/>
      <c r="C10" s="111"/>
      <c r="D10" s="111"/>
      <c r="E10" s="111"/>
      <c r="F10" s="111"/>
      <c r="G10" s="111"/>
      <c r="H10" s="111"/>
      <c r="I10" s="112"/>
      <c r="J10" s="4">
        <v>0</v>
      </c>
      <c r="K10" s="5">
        <v>1</v>
      </c>
      <c r="L10" s="5">
        <v>2</v>
      </c>
      <c r="M10" s="6">
        <v>3</v>
      </c>
    </row>
    <row r="11" spans="1:18">
      <c r="A11" s="13">
        <v>1</v>
      </c>
      <c r="B11" s="86" t="s">
        <v>8</v>
      </c>
      <c r="C11" s="86"/>
      <c r="D11" s="86"/>
      <c r="E11" s="86"/>
      <c r="F11" s="86"/>
      <c r="G11" s="86"/>
      <c r="H11" s="86"/>
      <c r="I11" s="86"/>
      <c r="J11" s="14"/>
      <c r="K11" s="14"/>
      <c r="L11" s="14"/>
      <c r="M11" s="15"/>
      <c r="N11" s="33">
        <v>0.3</v>
      </c>
      <c r="O11" s="25">
        <f>SUM(O12:O17)*N11</f>
        <v>0.14400000000000002</v>
      </c>
    </row>
    <row r="12" spans="1:18" ht="15" customHeight="1">
      <c r="A12" s="67">
        <v>1.1000000000000001</v>
      </c>
      <c r="B12" s="73" t="s">
        <v>9</v>
      </c>
      <c r="C12" s="73"/>
      <c r="D12" s="73"/>
      <c r="E12" s="73"/>
      <c r="F12" s="73"/>
      <c r="G12" s="73"/>
      <c r="H12" s="73"/>
      <c r="I12" s="73"/>
      <c r="J12" s="59"/>
      <c r="K12" s="59" t="s">
        <v>64</v>
      </c>
      <c r="L12" s="59"/>
      <c r="M12" s="61"/>
      <c r="N12" s="84">
        <v>0.5</v>
      </c>
      <c r="O12" s="58">
        <f>IF(P12=0,0.25*N12,IF(P12=1,0.5*N12,IF(P12=2,0.75*N12,N12)))</f>
        <v>0.25</v>
      </c>
      <c r="P12" s="53">
        <f>IF(J12&lt;&gt;"",0,IF(K12&lt;&gt;"",1,IF(L12&lt;&gt;"",2,IF(M12&lt;&gt;"",3))))</f>
        <v>1</v>
      </c>
      <c r="R12" s="26"/>
    </row>
    <row r="13" spans="1:18">
      <c r="A13" s="67"/>
      <c r="B13" s="73"/>
      <c r="C13" s="73"/>
      <c r="D13" s="73"/>
      <c r="E13" s="73"/>
      <c r="F13" s="73"/>
      <c r="G13" s="73"/>
      <c r="H13" s="73"/>
      <c r="I13" s="73"/>
      <c r="J13" s="60"/>
      <c r="K13" s="60"/>
      <c r="L13" s="60"/>
      <c r="M13" s="62"/>
      <c r="N13" s="85"/>
      <c r="O13" s="58"/>
      <c r="P13" s="53"/>
    </row>
    <row r="14" spans="1:18">
      <c r="A14" s="67">
        <v>1.2</v>
      </c>
      <c r="B14" s="73" t="s">
        <v>10</v>
      </c>
      <c r="C14" s="73"/>
      <c r="D14" s="73"/>
      <c r="E14" s="73"/>
      <c r="F14" s="73"/>
      <c r="G14" s="73"/>
      <c r="H14" s="73"/>
      <c r="I14" s="73"/>
      <c r="J14" s="59"/>
      <c r="K14" s="59" t="s">
        <v>64</v>
      </c>
      <c r="L14" s="59"/>
      <c r="M14" s="61"/>
      <c r="N14" s="84">
        <v>0.4</v>
      </c>
      <c r="O14" s="58">
        <f>IF(P14=0,0.25*N14,IF(P14=1,0.5*N14,IF(P14=2,0.75*N14,N14)))</f>
        <v>0.2</v>
      </c>
      <c r="P14" s="53">
        <f>IF(J14&lt;&gt;"",0,IF(K14&lt;&gt;"",1,IF(L14&lt;&gt;"",2,IF(M14&lt;&gt;"",3))))</f>
        <v>1</v>
      </c>
    </row>
    <row r="15" spans="1:18">
      <c r="A15" s="67"/>
      <c r="B15" s="73"/>
      <c r="C15" s="73"/>
      <c r="D15" s="73"/>
      <c r="E15" s="73"/>
      <c r="F15" s="73"/>
      <c r="G15" s="73"/>
      <c r="H15" s="73"/>
      <c r="I15" s="73"/>
      <c r="J15" s="60"/>
      <c r="K15" s="60"/>
      <c r="L15" s="60"/>
      <c r="M15" s="62"/>
      <c r="N15" s="85"/>
      <c r="O15" s="58"/>
      <c r="P15" s="53"/>
    </row>
    <row r="16" spans="1:18">
      <c r="A16" s="67">
        <v>1.3</v>
      </c>
      <c r="B16" s="73" t="s">
        <v>11</v>
      </c>
      <c r="C16" s="73"/>
      <c r="D16" s="73"/>
      <c r="E16" s="73"/>
      <c r="F16" s="73"/>
      <c r="G16" s="73"/>
      <c r="H16" s="73"/>
      <c r="I16" s="73"/>
      <c r="J16" s="59"/>
      <c r="K16" s="59"/>
      <c r="L16" s="59" t="s">
        <v>64</v>
      </c>
      <c r="M16" s="61"/>
      <c r="N16" s="84">
        <v>0.1</v>
      </c>
      <c r="O16" s="58">
        <f>SUM(O18:O20)*N16</f>
        <v>3.0000000000000006E-2</v>
      </c>
      <c r="P16" s="53">
        <f>IF(J16&lt;&gt;"",0,IF(K16&lt;&gt;"",1,IF(L16&lt;&gt;"",2,IF(M16&lt;&gt;"",3))))</f>
        <v>2</v>
      </c>
    </row>
    <row r="17" spans="1:16">
      <c r="A17" s="67"/>
      <c r="B17" s="73"/>
      <c r="C17" s="73"/>
      <c r="D17" s="73"/>
      <c r="E17" s="73"/>
      <c r="F17" s="73"/>
      <c r="G17" s="73"/>
      <c r="H17" s="73"/>
      <c r="I17" s="73"/>
      <c r="J17" s="60"/>
      <c r="K17" s="60"/>
      <c r="L17" s="60"/>
      <c r="M17" s="62"/>
      <c r="N17" s="85"/>
      <c r="O17" s="58"/>
      <c r="P17" s="53"/>
    </row>
    <row r="18" spans="1:16">
      <c r="A18" s="9" t="s">
        <v>12</v>
      </c>
      <c r="B18" s="64" t="s">
        <v>15</v>
      </c>
      <c r="C18" s="64"/>
      <c r="D18" s="64"/>
      <c r="E18" s="64"/>
      <c r="F18" s="64"/>
      <c r="G18" s="64"/>
      <c r="H18" s="64"/>
      <c r="I18" s="64"/>
      <c r="J18" s="7">
        <v>0</v>
      </c>
      <c r="K18" s="7"/>
      <c r="L18" s="7"/>
      <c r="M18" s="8"/>
      <c r="N18" s="12">
        <v>0.4</v>
      </c>
      <c r="O18" s="25">
        <f>IF(P18=0,0.25*N18,IF(P18=1,0.5*N18,IF(P18=2,0.75*N18,N18)))</f>
        <v>0.1</v>
      </c>
      <c r="P18" s="1">
        <f>IF(J18&lt;&gt;"",0,IF(K18&lt;&gt;"",1,IF(L18&lt;&gt;"",2,IF(M18&lt;&gt;"",3))))</f>
        <v>0</v>
      </c>
    </row>
    <row r="19" spans="1:16">
      <c r="A19" s="9" t="s">
        <v>13</v>
      </c>
      <c r="B19" s="64" t="s">
        <v>16</v>
      </c>
      <c r="C19" s="64"/>
      <c r="D19" s="64"/>
      <c r="E19" s="64"/>
      <c r="F19" s="64"/>
      <c r="G19" s="64"/>
      <c r="H19" s="64"/>
      <c r="I19" s="64"/>
      <c r="J19" s="7">
        <v>0</v>
      </c>
      <c r="K19" s="7"/>
      <c r="L19" s="7"/>
      <c r="M19" s="8"/>
      <c r="N19" s="12">
        <v>0.4</v>
      </c>
      <c r="O19" s="25">
        <f t="shared" ref="O19:O20" si="0">IF(P19=0,0.25*N19,IF(P19=1,0.5*N19,IF(P19=2,0.75*N19,N19)))</f>
        <v>0.1</v>
      </c>
      <c r="P19" s="1">
        <f t="shared" ref="P19:P21" si="1">IF(J19&lt;&gt;"",0,IF(K19&lt;&gt;"",1,IF(L19&lt;&gt;"",2,IF(M19&lt;&gt;"",3))))</f>
        <v>0</v>
      </c>
    </row>
    <row r="20" spans="1:16">
      <c r="A20" s="9" t="s">
        <v>14</v>
      </c>
      <c r="B20" s="64" t="s">
        <v>17</v>
      </c>
      <c r="C20" s="64"/>
      <c r="D20" s="64"/>
      <c r="E20" s="64"/>
      <c r="F20" s="64"/>
      <c r="G20" s="64"/>
      <c r="H20" s="64"/>
      <c r="I20" s="64"/>
      <c r="J20" s="7"/>
      <c r="K20" s="7">
        <v>1</v>
      </c>
      <c r="L20" s="7"/>
      <c r="M20" s="8"/>
      <c r="N20" s="12">
        <v>0.2</v>
      </c>
      <c r="O20" s="25">
        <f t="shared" si="0"/>
        <v>0.1</v>
      </c>
      <c r="P20" s="1">
        <f>IF(J20&lt;&gt;"",0,IF(K20&lt;&gt;"",1,IF(L20&lt;&gt;"",2,IF(M20&lt;&gt;"",3))))</f>
        <v>1</v>
      </c>
    </row>
    <row r="21" spans="1:16">
      <c r="A21" s="16">
        <v>2</v>
      </c>
      <c r="B21" s="63" t="s">
        <v>18</v>
      </c>
      <c r="C21" s="63"/>
      <c r="D21" s="63"/>
      <c r="E21" s="63"/>
      <c r="F21" s="63"/>
      <c r="G21" s="63"/>
      <c r="H21" s="63"/>
      <c r="I21" s="63"/>
      <c r="J21" s="17"/>
      <c r="K21" s="17"/>
      <c r="L21" s="17"/>
      <c r="M21" s="18"/>
      <c r="N21" s="33">
        <v>0.3</v>
      </c>
      <c r="O21" s="25">
        <f>(O22+O48)*N21</f>
        <v>0.16800000000000001</v>
      </c>
      <c r="P21" s="1" t="b">
        <f t="shared" si="1"/>
        <v>0</v>
      </c>
    </row>
    <row r="22" spans="1:16" ht="15" customHeight="1">
      <c r="A22" s="67">
        <v>2.1</v>
      </c>
      <c r="B22" s="69" t="s">
        <v>19</v>
      </c>
      <c r="C22" s="69"/>
      <c r="D22" s="69"/>
      <c r="E22" s="69"/>
      <c r="F22" s="69"/>
      <c r="G22" s="69"/>
      <c r="H22" s="69"/>
      <c r="I22" s="69"/>
      <c r="J22" s="59"/>
      <c r="K22" s="59"/>
      <c r="L22" s="59"/>
      <c r="M22" s="61" t="s">
        <v>64</v>
      </c>
      <c r="N22" s="55">
        <v>0.5</v>
      </c>
      <c r="O22" s="52">
        <f>SUM(O25:O47)*N22</f>
        <v>0.31000000000000005</v>
      </c>
      <c r="P22" s="53">
        <f>IF(J22&lt;&gt;"",0,IF(K22&lt;&gt;"",1,IF(L22&lt;&gt;"",2,IF(M22&lt;&gt;"",3))))</f>
        <v>3</v>
      </c>
    </row>
    <row r="23" spans="1:16">
      <c r="A23" s="67"/>
      <c r="B23" s="69"/>
      <c r="C23" s="69"/>
      <c r="D23" s="69"/>
      <c r="E23" s="69"/>
      <c r="F23" s="69"/>
      <c r="G23" s="69"/>
      <c r="H23" s="69"/>
      <c r="I23" s="69"/>
      <c r="J23" s="75"/>
      <c r="K23" s="75"/>
      <c r="L23" s="75"/>
      <c r="M23" s="76"/>
      <c r="N23" s="56"/>
      <c r="O23" s="52"/>
      <c r="P23" s="53"/>
    </row>
    <row r="24" spans="1:16">
      <c r="A24" s="67"/>
      <c r="B24" s="69"/>
      <c r="C24" s="69"/>
      <c r="D24" s="69"/>
      <c r="E24" s="69"/>
      <c r="F24" s="69"/>
      <c r="G24" s="69"/>
      <c r="H24" s="69"/>
      <c r="I24" s="69"/>
      <c r="J24" s="60"/>
      <c r="K24" s="60"/>
      <c r="L24" s="60"/>
      <c r="M24" s="62"/>
      <c r="N24" s="56"/>
      <c r="O24" s="52"/>
      <c r="P24" s="53"/>
    </row>
    <row r="25" spans="1:16">
      <c r="A25" s="10" t="s">
        <v>20</v>
      </c>
      <c r="B25" s="73" t="s">
        <v>21</v>
      </c>
      <c r="C25" s="73"/>
      <c r="D25" s="73"/>
      <c r="E25" s="73"/>
      <c r="F25" s="73"/>
      <c r="G25" s="73"/>
      <c r="H25" s="73"/>
      <c r="I25" s="73"/>
      <c r="J25" s="7"/>
      <c r="K25" s="7"/>
      <c r="L25" s="7" t="s">
        <v>64</v>
      </c>
      <c r="M25" s="8"/>
      <c r="N25" s="12">
        <v>0.06</v>
      </c>
      <c r="O25" s="25">
        <f>IF(P25=0,0.25*N25,IF(P25=1,0.5*N25,IF(P25=2,0.75*N25,N25)))</f>
        <v>4.4999999999999998E-2</v>
      </c>
      <c r="P25" s="27">
        <f>IF(J25&lt;&gt;"",0,IF(K25&lt;&gt;"",1,IF(L25&lt;&gt;"",2,IF(M25&lt;&gt;"",3))))</f>
        <v>2</v>
      </c>
    </row>
    <row r="26" spans="1:16">
      <c r="A26" s="10" t="s">
        <v>22</v>
      </c>
      <c r="B26" s="73" t="s">
        <v>23</v>
      </c>
      <c r="C26" s="73"/>
      <c r="D26" s="73"/>
      <c r="E26" s="73"/>
      <c r="F26" s="73"/>
      <c r="G26" s="73"/>
      <c r="H26" s="73"/>
      <c r="I26" s="73"/>
      <c r="J26" s="7"/>
      <c r="K26" s="7" t="s">
        <v>64</v>
      </c>
      <c r="L26" s="7"/>
      <c r="M26" s="8"/>
      <c r="N26" s="12">
        <v>0.06</v>
      </c>
      <c r="O26" s="25">
        <f t="shared" ref="O26:O43" si="2">IF(P26=0,0.25*N26,IF(P26=1,0.5*N26,IF(P26=2,0.75*N26,N26)))</f>
        <v>0.03</v>
      </c>
      <c r="P26" s="28">
        <f t="shared" ref="P26:P43" si="3">IF(J26&lt;&gt;"",0,IF(K26&lt;&gt;"",1,IF(L26&lt;&gt;"",2,IF(M26&lt;&gt;"",3))))</f>
        <v>1</v>
      </c>
    </row>
    <row r="27" spans="1:16">
      <c r="A27" s="10" t="s">
        <v>43</v>
      </c>
      <c r="B27" s="73" t="s">
        <v>24</v>
      </c>
      <c r="C27" s="73"/>
      <c r="D27" s="73"/>
      <c r="E27" s="73"/>
      <c r="F27" s="73"/>
      <c r="G27" s="73"/>
      <c r="H27" s="73"/>
      <c r="I27" s="73"/>
      <c r="J27" s="7"/>
      <c r="K27" s="7" t="s">
        <v>64</v>
      </c>
      <c r="L27" s="7"/>
      <c r="M27" s="8"/>
      <c r="N27" s="12">
        <v>0.06</v>
      </c>
      <c r="O27" s="25">
        <f t="shared" si="2"/>
        <v>0.03</v>
      </c>
      <c r="P27" s="28">
        <f t="shared" si="3"/>
        <v>1</v>
      </c>
    </row>
    <row r="28" spans="1:16">
      <c r="A28" s="10" t="s">
        <v>44</v>
      </c>
      <c r="B28" s="73" t="s">
        <v>25</v>
      </c>
      <c r="C28" s="73"/>
      <c r="D28" s="73"/>
      <c r="E28" s="73"/>
      <c r="F28" s="73"/>
      <c r="G28" s="73"/>
      <c r="H28" s="73"/>
      <c r="I28" s="73"/>
      <c r="J28" s="7" t="s">
        <v>64</v>
      </c>
      <c r="K28" s="7"/>
      <c r="L28" s="7"/>
      <c r="M28" s="8"/>
      <c r="N28" s="12">
        <v>0.06</v>
      </c>
      <c r="O28" s="25">
        <f t="shared" si="2"/>
        <v>1.4999999999999999E-2</v>
      </c>
      <c r="P28" s="28">
        <f t="shared" si="3"/>
        <v>0</v>
      </c>
    </row>
    <row r="29" spans="1:16">
      <c r="A29" s="10" t="s">
        <v>45</v>
      </c>
      <c r="B29" s="73" t="s">
        <v>26</v>
      </c>
      <c r="C29" s="73"/>
      <c r="D29" s="73"/>
      <c r="E29" s="73"/>
      <c r="F29" s="73"/>
      <c r="G29" s="73"/>
      <c r="H29" s="73"/>
      <c r="I29" s="73"/>
      <c r="J29" s="7"/>
      <c r="K29" s="7"/>
      <c r="L29" s="7" t="s">
        <v>64</v>
      </c>
      <c r="M29" s="8"/>
      <c r="N29" s="12">
        <v>0.06</v>
      </c>
      <c r="O29" s="25">
        <f t="shared" si="2"/>
        <v>4.4999999999999998E-2</v>
      </c>
      <c r="P29" s="28">
        <f t="shared" si="3"/>
        <v>2</v>
      </c>
    </row>
    <row r="30" spans="1:16">
      <c r="A30" s="10" t="s">
        <v>46</v>
      </c>
      <c r="B30" s="73" t="s">
        <v>27</v>
      </c>
      <c r="C30" s="73"/>
      <c r="D30" s="73"/>
      <c r="E30" s="73"/>
      <c r="F30" s="73"/>
      <c r="G30" s="73"/>
      <c r="H30" s="73"/>
      <c r="I30" s="73"/>
      <c r="J30" s="7"/>
      <c r="K30" s="7"/>
      <c r="L30" s="7" t="s">
        <v>64</v>
      </c>
      <c r="M30" s="8"/>
      <c r="N30" s="12">
        <v>0.06</v>
      </c>
      <c r="O30" s="25">
        <f t="shared" si="2"/>
        <v>4.4999999999999998E-2</v>
      </c>
      <c r="P30" s="28">
        <f t="shared" si="3"/>
        <v>2</v>
      </c>
    </row>
    <row r="31" spans="1:16">
      <c r="A31" s="10" t="s">
        <v>47</v>
      </c>
      <c r="B31" s="73" t="s">
        <v>28</v>
      </c>
      <c r="C31" s="73"/>
      <c r="D31" s="73"/>
      <c r="E31" s="73"/>
      <c r="F31" s="73"/>
      <c r="G31" s="73"/>
      <c r="H31" s="73"/>
      <c r="I31" s="73"/>
      <c r="J31" s="7"/>
      <c r="K31" s="7"/>
      <c r="L31" s="7"/>
      <c r="M31" s="8" t="s">
        <v>64</v>
      </c>
      <c r="N31" s="12">
        <v>0.04</v>
      </c>
      <c r="O31" s="25">
        <f t="shared" si="2"/>
        <v>0.04</v>
      </c>
      <c r="P31" s="28">
        <f t="shared" si="3"/>
        <v>3</v>
      </c>
    </row>
    <row r="32" spans="1:16">
      <c r="A32" s="10" t="s">
        <v>48</v>
      </c>
      <c r="B32" s="73" t="s">
        <v>29</v>
      </c>
      <c r="C32" s="73"/>
      <c r="D32" s="73"/>
      <c r="E32" s="73"/>
      <c r="F32" s="73"/>
      <c r="G32" s="73"/>
      <c r="H32" s="73"/>
      <c r="I32" s="73"/>
      <c r="J32" s="7"/>
      <c r="K32" s="7" t="s">
        <v>64</v>
      </c>
      <c r="L32" s="7"/>
      <c r="M32" s="8"/>
      <c r="N32" s="12">
        <v>0.04</v>
      </c>
      <c r="O32" s="25">
        <f t="shared" si="2"/>
        <v>0.02</v>
      </c>
      <c r="P32" s="28">
        <f t="shared" si="3"/>
        <v>1</v>
      </c>
    </row>
    <row r="33" spans="1:16">
      <c r="A33" s="10" t="s">
        <v>49</v>
      </c>
      <c r="B33" s="73" t="s">
        <v>30</v>
      </c>
      <c r="C33" s="73"/>
      <c r="D33" s="73"/>
      <c r="E33" s="73"/>
      <c r="F33" s="73"/>
      <c r="G33" s="73"/>
      <c r="H33" s="73"/>
      <c r="I33" s="73"/>
      <c r="J33" s="7" t="s">
        <v>64</v>
      </c>
      <c r="K33" s="7"/>
      <c r="L33" s="7"/>
      <c r="M33" s="8"/>
      <c r="N33" s="12">
        <v>0.04</v>
      </c>
      <c r="O33" s="25">
        <f t="shared" si="2"/>
        <v>0.01</v>
      </c>
      <c r="P33" s="28">
        <f t="shared" si="3"/>
        <v>0</v>
      </c>
    </row>
    <row r="34" spans="1:16">
      <c r="A34" s="10" t="s">
        <v>50</v>
      </c>
      <c r="B34" s="73" t="s">
        <v>31</v>
      </c>
      <c r="C34" s="73"/>
      <c r="D34" s="73"/>
      <c r="E34" s="73"/>
      <c r="F34" s="73"/>
      <c r="G34" s="73"/>
      <c r="H34" s="73"/>
      <c r="I34" s="73"/>
      <c r="J34" s="7"/>
      <c r="K34" s="7" t="s">
        <v>64</v>
      </c>
      <c r="L34" s="7"/>
      <c r="M34" s="8"/>
      <c r="N34" s="12">
        <v>0.04</v>
      </c>
      <c r="O34" s="25">
        <f t="shared" si="2"/>
        <v>0.02</v>
      </c>
      <c r="P34" s="28">
        <f t="shared" si="3"/>
        <v>1</v>
      </c>
    </row>
    <row r="35" spans="1:16">
      <c r="A35" s="10" t="s">
        <v>51</v>
      </c>
      <c r="B35" s="73" t="s">
        <v>32</v>
      </c>
      <c r="C35" s="73"/>
      <c r="D35" s="73"/>
      <c r="E35" s="73"/>
      <c r="F35" s="73"/>
      <c r="G35" s="73"/>
      <c r="H35" s="73"/>
      <c r="I35" s="73"/>
      <c r="J35" s="7"/>
      <c r="K35" s="7"/>
      <c r="L35" s="7"/>
      <c r="M35" s="8" t="s">
        <v>64</v>
      </c>
      <c r="N35" s="12">
        <v>0.04</v>
      </c>
      <c r="O35" s="25">
        <f t="shared" si="2"/>
        <v>0.04</v>
      </c>
      <c r="P35" s="28">
        <f t="shared" si="3"/>
        <v>3</v>
      </c>
    </row>
    <row r="36" spans="1:16">
      <c r="A36" s="10" t="s">
        <v>52</v>
      </c>
      <c r="B36" s="73" t="s">
        <v>33</v>
      </c>
      <c r="C36" s="73"/>
      <c r="D36" s="73"/>
      <c r="E36" s="73"/>
      <c r="F36" s="73"/>
      <c r="G36" s="73"/>
      <c r="H36" s="73"/>
      <c r="I36" s="73"/>
      <c r="J36" s="7"/>
      <c r="K36" s="7"/>
      <c r="L36" s="7" t="s">
        <v>64</v>
      </c>
      <c r="M36" s="8"/>
      <c r="N36" s="12">
        <v>0.04</v>
      </c>
      <c r="O36" s="25">
        <f t="shared" si="2"/>
        <v>0.03</v>
      </c>
      <c r="P36" s="28">
        <f t="shared" si="3"/>
        <v>2</v>
      </c>
    </row>
    <row r="37" spans="1:16">
      <c r="A37" s="10" t="s">
        <v>53</v>
      </c>
      <c r="B37" s="73" t="s">
        <v>34</v>
      </c>
      <c r="C37" s="73"/>
      <c r="D37" s="73"/>
      <c r="E37" s="73"/>
      <c r="F37" s="73"/>
      <c r="G37" s="73"/>
      <c r="H37" s="73"/>
      <c r="I37" s="73"/>
      <c r="J37" s="7" t="s">
        <v>64</v>
      </c>
      <c r="K37" s="7"/>
      <c r="L37" s="7"/>
      <c r="M37" s="8"/>
      <c r="N37" s="12">
        <v>0.04</v>
      </c>
      <c r="O37" s="25">
        <f t="shared" si="2"/>
        <v>0.01</v>
      </c>
      <c r="P37" s="28">
        <f t="shared" si="3"/>
        <v>0</v>
      </c>
    </row>
    <row r="38" spans="1:16">
      <c r="A38" s="10" t="s">
        <v>54</v>
      </c>
      <c r="B38" s="73" t="s">
        <v>35</v>
      </c>
      <c r="C38" s="73"/>
      <c r="D38" s="73"/>
      <c r="E38" s="73"/>
      <c r="F38" s="73"/>
      <c r="G38" s="73"/>
      <c r="H38" s="73"/>
      <c r="I38" s="73"/>
      <c r="J38" s="7"/>
      <c r="K38" s="7" t="s">
        <v>64</v>
      </c>
      <c r="L38" s="7"/>
      <c r="M38" s="8"/>
      <c r="N38" s="12">
        <v>0.04</v>
      </c>
      <c r="O38" s="25">
        <f t="shared" si="2"/>
        <v>0.02</v>
      </c>
      <c r="P38" s="28">
        <f t="shared" si="3"/>
        <v>1</v>
      </c>
    </row>
    <row r="39" spans="1:16">
      <c r="A39" s="10" t="s">
        <v>55</v>
      </c>
      <c r="B39" s="73" t="s">
        <v>36</v>
      </c>
      <c r="C39" s="73"/>
      <c r="D39" s="73"/>
      <c r="E39" s="73"/>
      <c r="F39" s="73"/>
      <c r="G39" s="73"/>
      <c r="H39" s="73"/>
      <c r="I39" s="73"/>
      <c r="J39" s="7"/>
      <c r="K39" s="7"/>
      <c r="L39" s="7" t="s">
        <v>64</v>
      </c>
      <c r="M39" s="8"/>
      <c r="N39" s="12">
        <v>0.04</v>
      </c>
      <c r="O39" s="25">
        <f t="shared" si="2"/>
        <v>0.03</v>
      </c>
      <c r="P39" s="28">
        <f t="shared" si="3"/>
        <v>2</v>
      </c>
    </row>
    <row r="40" spans="1:16">
      <c r="A40" s="10" t="s">
        <v>56</v>
      </c>
      <c r="B40" s="73" t="s">
        <v>37</v>
      </c>
      <c r="C40" s="73"/>
      <c r="D40" s="73"/>
      <c r="E40" s="73"/>
      <c r="F40" s="73"/>
      <c r="G40" s="73"/>
      <c r="H40" s="73"/>
      <c r="I40" s="73"/>
      <c r="J40" s="7"/>
      <c r="K40" s="7"/>
      <c r="L40" s="7"/>
      <c r="M40" s="8" t="s">
        <v>64</v>
      </c>
      <c r="N40" s="12">
        <v>0.04</v>
      </c>
      <c r="O40" s="25">
        <f t="shared" si="2"/>
        <v>0.04</v>
      </c>
      <c r="P40" s="28">
        <f t="shared" si="3"/>
        <v>3</v>
      </c>
    </row>
    <row r="41" spans="1:16">
      <c r="A41" s="10" t="s">
        <v>57</v>
      </c>
      <c r="B41" s="73" t="s">
        <v>38</v>
      </c>
      <c r="C41" s="73"/>
      <c r="D41" s="73"/>
      <c r="E41" s="73"/>
      <c r="F41" s="73"/>
      <c r="G41" s="73"/>
      <c r="H41" s="73"/>
      <c r="I41" s="73"/>
      <c r="J41" s="7" t="s">
        <v>64</v>
      </c>
      <c r="K41" s="7"/>
      <c r="L41" s="7"/>
      <c r="M41" s="8"/>
      <c r="N41" s="12">
        <v>0.04</v>
      </c>
      <c r="O41" s="25">
        <f t="shared" si="2"/>
        <v>0.01</v>
      </c>
      <c r="P41" s="28">
        <f t="shared" si="3"/>
        <v>0</v>
      </c>
    </row>
    <row r="42" spans="1:16">
      <c r="A42" s="10" t="s">
        <v>58</v>
      </c>
      <c r="B42" s="73" t="s">
        <v>39</v>
      </c>
      <c r="C42" s="73"/>
      <c r="D42" s="73"/>
      <c r="E42" s="73"/>
      <c r="F42" s="73"/>
      <c r="G42" s="73"/>
      <c r="H42" s="73"/>
      <c r="I42" s="73"/>
      <c r="J42" s="7"/>
      <c r="K42" s="7"/>
      <c r="L42" s="7"/>
      <c r="M42" s="8" t="s">
        <v>64</v>
      </c>
      <c r="N42" s="12">
        <v>0.04</v>
      </c>
      <c r="O42" s="25">
        <f t="shared" si="2"/>
        <v>0.04</v>
      </c>
      <c r="P42" s="28">
        <f t="shared" si="3"/>
        <v>3</v>
      </c>
    </row>
    <row r="43" spans="1:16">
      <c r="A43" s="10" t="s">
        <v>59</v>
      </c>
      <c r="B43" s="73" t="s">
        <v>40</v>
      </c>
      <c r="C43" s="73"/>
      <c r="D43" s="73"/>
      <c r="E43" s="73"/>
      <c r="F43" s="73"/>
      <c r="G43" s="73"/>
      <c r="H43" s="73"/>
      <c r="I43" s="73"/>
      <c r="J43" s="7"/>
      <c r="K43" s="7" t="s">
        <v>64</v>
      </c>
      <c r="L43" s="7"/>
      <c r="M43" s="8"/>
      <c r="N43" s="12">
        <v>0.04</v>
      </c>
      <c r="O43" s="25">
        <f t="shared" si="2"/>
        <v>0.02</v>
      </c>
      <c r="P43" s="28">
        <f t="shared" si="3"/>
        <v>1</v>
      </c>
    </row>
    <row r="44" spans="1:16">
      <c r="A44" s="74" t="s">
        <v>61</v>
      </c>
      <c r="B44" s="73" t="s">
        <v>41</v>
      </c>
      <c r="C44" s="73"/>
      <c r="D44" s="73"/>
      <c r="E44" s="73"/>
      <c r="F44" s="73"/>
      <c r="G44" s="73"/>
      <c r="H44" s="73"/>
      <c r="I44" s="73"/>
      <c r="J44" s="59"/>
      <c r="K44" s="59"/>
      <c r="L44" s="59" t="s">
        <v>64</v>
      </c>
      <c r="M44" s="61"/>
      <c r="N44" s="55">
        <v>0.04</v>
      </c>
      <c r="O44" s="54">
        <f>IF(P44=0,0.25*N44,IF(P44=1,0.5*N44,IF(P44=2,0.75*N44,N44)))</f>
        <v>0.03</v>
      </c>
      <c r="P44" s="51">
        <f>IF(J44&lt;&gt;"",0,IF(K44&lt;&gt;"",1,IF(L44&lt;&gt;"",2,IF(M44&lt;&gt;"",3))))</f>
        <v>2</v>
      </c>
    </row>
    <row r="45" spans="1:16">
      <c r="A45" s="74"/>
      <c r="B45" s="73"/>
      <c r="C45" s="73"/>
      <c r="D45" s="73"/>
      <c r="E45" s="73"/>
      <c r="F45" s="73"/>
      <c r="G45" s="73"/>
      <c r="H45" s="73"/>
      <c r="I45" s="73"/>
      <c r="J45" s="60"/>
      <c r="K45" s="60"/>
      <c r="L45" s="60"/>
      <c r="M45" s="62"/>
      <c r="N45" s="56"/>
      <c r="O45" s="54"/>
      <c r="P45" s="51"/>
    </row>
    <row r="46" spans="1:16">
      <c r="A46" s="10" t="s">
        <v>62</v>
      </c>
      <c r="B46" s="73" t="s">
        <v>42</v>
      </c>
      <c r="C46" s="73"/>
      <c r="D46" s="73"/>
      <c r="E46" s="73"/>
      <c r="F46" s="73"/>
      <c r="G46" s="73"/>
      <c r="H46" s="73"/>
      <c r="I46" s="73"/>
      <c r="J46" s="19"/>
      <c r="K46" s="19" t="s">
        <v>64</v>
      </c>
      <c r="L46" s="19"/>
      <c r="M46" s="21"/>
      <c r="N46" s="23">
        <v>0.04</v>
      </c>
      <c r="O46" s="25">
        <f>IF(P46=0,0.25*N46,IF(P46=1,0.5*N46,IF(P46=2,0.75*N46,N46)))</f>
        <v>0.02</v>
      </c>
      <c r="P46" s="29">
        <f>IF(J46&lt;&gt;"",0,IF(K46&lt;&gt;"",1,IF(L46&lt;&gt;"",2,IF(M46&lt;&gt;"",3))))</f>
        <v>1</v>
      </c>
    </row>
    <row r="47" spans="1:16">
      <c r="A47" s="10" t="s">
        <v>63</v>
      </c>
      <c r="B47" s="73" t="s">
        <v>60</v>
      </c>
      <c r="C47" s="73"/>
      <c r="D47" s="73"/>
      <c r="E47" s="73"/>
      <c r="F47" s="73"/>
      <c r="G47" s="73"/>
      <c r="H47" s="73"/>
      <c r="I47" s="73"/>
      <c r="J47" s="20"/>
      <c r="K47" s="20"/>
      <c r="L47" s="20" t="s">
        <v>64</v>
      </c>
      <c r="M47" s="22"/>
      <c r="N47" s="23">
        <v>0.04</v>
      </c>
      <c r="O47" s="25">
        <f>IF(P47=0,0.25*N47,IF(P47=1,0.5*N47,IF(P47=2,0.75*N47,N47)))</f>
        <v>0.03</v>
      </c>
      <c r="P47" s="29">
        <f>IF(J47&lt;&gt;"",0,IF(K47&lt;&gt;"",1,IF(L47&lt;&gt;"",2,IF(M47&lt;&gt;"",3))))</f>
        <v>2</v>
      </c>
    </row>
    <row r="48" spans="1:16">
      <c r="A48" s="67">
        <v>2.2000000000000002</v>
      </c>
      <c r="B48" s="69" t="s">
        <v>65</v>
      </c>
      <c r="C48" s="73"/>
      <c r="D48" s="73"/>
      <c r="E48" s="73"/>
      <c r="F48" s="73"/>
      <c r="G48" s="73"/>
      <c r="H48" s="73"/>
      <c r="I48" s="73"/>
      <c r="J48" s="59"/>
      <c r="K48" s="59"/>
      <c r="L48" s="59"/>
      <c r="M48" s="61" t="s">
        <v>64</v>
      </c>
      <c r="N48" s="55">
        <v>0.5</v>
      </c>
      <c r="O48" s="52">
        <f>SUM(O50:O55)*N48</f>
        <v>0.25</v>
      </c>
      <c r="P48" s="51">
        <f>IF(J48&lt;&gt;"",0,IF(K48&lt;&gt;"",1,IF(L48&lt;&gt;"",2,IF(M48&lt;&gt;"",3))))</f>
        <v>3</v>
      </c>
    </row>
    <row r="49" spans="1:16">
      <c r="A49" s="67"/>
      <c r="B49" s="73"/>
      <c r="C49" s="73"/>
      <c r="D49" s="73"/>
      <c r="E49" s="73"/>
      <c r="F49" s="73"/>
      <c r="G49" s="73"/>
      <c r="H49" s="73"/>
      <c r="I49" s="73"/>
      <c r="J49" s="60"/>
      <c r="K49" s="60"/>
      <c r="L49" s="60"/>
      <c r="M49" s="62"/>
      <c r="N49" s="56"/>
      <c r="O49" s="52"/>
      <c r="P49" s="51"/>
    </row>
    <row r="50" spans="1:16">
      <c r="A50" s="83" t="s">
        <v>66</v>
      </c>
      <c r="B50" s="73" t="s">
        <v>67</v>
      </c>
      <c r="C50" s="73"/>
      <c r="D50" s="73"/>
      <c r="E50" s="73"/>
      <c r="F50" s="73"/>
      <c r="G50" s="73"/>
      <c r="H50" s="73"/>
      <c r="I50" s="73"/>
      <c r="J50" s="59"/>
      <c r="K50" s="59" t="s">
        <v>64</v>
      </c>
      <c r="L50" s="59"/>
      <c r="M50" s="61"/>
      <c r="N50" s="55">
        <v>0.2</v>
      </c>
      <c r="O50" s="52">
        <f t="shared" ref="O50" si="4">IF(P50=0,0.25*N50,IF(P50=1,0.5*N50,IF(P50=2,0.75*N50,N50)))</f>
        <v>0.1</v>
      </c>
      <c r="P50" s="51">
        <f>IF(J50&lt;&gt;"",0,IF(K50&lt;&gt;"",1,IF(L50&lt;&gt;"",2,IF(M50&lt;&gt;"",3))))</f>
        <v>1</v>
      </c>
    </row>
    <row r="51" spans="1:16">
      <c r="A51" s="83"/>
      <c r="B51" s="73"/>
      <c r="C51" s="73"/>
      <c r="D51" s="73"/>
      <c r="E51" s="73"/>
      <c r="F51" s="73"/>
      <c r="G51" s="73"/>
      <c r="H51" s="73"/>
      <c r="I51" s="73"/>
      <c r="J51" s="60"/>
      <c r="K51" s="60"/>
      <c r="L51" s="60"/>
      <c r="M51" s="62"/>
      <c r="N51" s="56"/>
      <c r="O51" s="52"/>
      <c r="P51" s="51"/>
    </row>
    <row r="52" spans="1:16">
      <c r="A52" s="83" t="s">
        <v>68</v>
      </c>
      <c r="B52" s="73" t="s">
        <v>69</v>
      </c>
      <c r="C52" s="73"/>
      <c r="D52" s="73"/>
      <c r="E52" s="73"/>
      <c r="F52" s="73"/>
      <c r="G52" s="73"/>
      <c r="H52" s="73"/>
      <c r="I52" s="73"/>
      <c r="J52" s="59" t="s">
        <v>64</v>
      </c>
      <c r="K52" s="59"/>
      <c r="L52" s="59"/>
      <c r="M52" s="61"/>
      <c r="N52" s="55">
        <v>0.4</v>
      </c>
      <c r="O52" s="52">
        <f t="shared" ref="O52" si="5">IF(P52=0,0.25*N52,IF(P52=1,0.5*N52,IF(P52=2,0.75*N52,N52)))</f>
        <v>0.1</v>
      </c>
      <c r="P52" s="51">
        <f>IF(J52&lt;&gt;"",0,IF(K52&lt;&gt;"",1,IF(L52&lt;&gt;"",2,IF(M52&lt;&gt;"",3))))</f>
        <v>0</v>
      </c>
    </row>
    <row r="53" spans="1:16">
      <c r="A53" s="83"/>
      <c r="B53" s="73"/>
      <c r="C53" s="73"/>
      <c r="D53" s="73"/>
      <c r="E53" s="73"/>
      <c r="F53" s="73"/>
      <c r="G53" s="73"/>
      <c r="H53" s="73"/>
      <c r="I53" s="73"/>
      <c r="J53" s="60"/>
      <c r="K53" s="60"/>
      <c r="L53" s="60"/>
      <c r="M53" s="62"/>
      <c r="N53" s="56"/>
      <c r="O53" s="52"/>
      <c r="P53" s="51"/>
    </row>
    <row r="54" spans="1:16">
      <c r="A54" s="83" t="s">
        <v>70</v>
      </c>
      <c r="B54" s="73" t="s">
        <v>71</v>
      </c>
      <c r="C54" s="73"/>
      <c r="D54" s="73"/>
      <c r="E54" s="73"/>
      <c r="F54" s="73"/>
      <c r="G54" s="73"/>
      <c r="H54" s="73"/>
      <c r="I54" s="73"/>
      <c r="J54" s="59"/>
      <c r="K54" s="59"/>
      <c r="L54" s="59" t="s">
        <v>64</v>
      </c>
      <c r="M54" s="61"/>
      <c r="N54" s="55">
        <v>0.4</v>
      </c>
      <c r="O54" s="52">
        <f t="shared" ref="O54" si="6">IF(P54=0,0.25*N54,IF(P54=1,0.5*N54,IF(P54=2,0.75*N54,N54)))</f>
        <v>0.30000000000000004</v>
      </c>
      <c r="P54" s="51">
        <f>IF(J54&lt;&gt;"",0,IF(K54&lt;&gt;"",1,IF(L54&lt;&gt;"",2,IF(M54&lt;&gt;"",3))))</f>
        <v>2</v>
      </c>
    </row>
    <row r="55" spans="1:16">
      <c r="A55" s="83"/>
      <c r="B55" s="73"/>
      <c r="C55" s="73"/>
      <c r="D55" s="73"/>
      <c r="E55" s="73"/>
      <c r="F55" s="73"/>
      <c r="G55" s="73"/>
      <c r="H55" s="73"/>
      <c r="I55" s="73"/>
      <c r="J55" s="60"/>
      <c r="K55" s="60"/>
      <c r="L55" s="60"/>
      <c r="M55" s="62"/>
      <c r="N55" s="56"/>
      <c r="O55" s="52"/>
      <c r="P55" s="51"/>
    </row>
    <row r="56" spans="1:16" ht="15" customHeight="1">
      <c r="A56" s="77">
        <v>3</v>
      </c>
      <c r="B56" s="78" t="s">
        <v>72</v>
      </c>
      <c r="C56" s="78"/>
      <c r="D56" s="78"/>
      <c r="E56" s="78"/>
      <c r="F56" s="78"/>
      <c r="G56" s="78"/>
      <c r="H56" s="78"/>
      <c r="I56" s="78"/>
      <c r="J56" s="79"/>
      <c r="K56" s="79"/>
      <c r="L56" s="79"/>
      <c r="M56" s="81"/>
      <c r="N56" s="65">
        <v>0.2</v>
      </c>
      <c r="O56" s="52">
        <f>SUM(O58:O69)*N56</f>
        <v>0.11500000000000002</v>
      </c>
      <c r="P56" s="51" t="b">
        <f>IF(J56&lt;&gt;"",0,IF(K56&lt;&gt;"",1,IF(L56&lt;&gt;"",2,IF(M56&lt;&gt;"",3))))</f>
        <v>0</v>
      </c>
    </row>
    <row r="57" spans="1:16">
      <c r="A57" s="77"/>
      <c r="B57" s="78"/>
      <c r="C57" s="78"/>
      <c r="D57" s="78"/>
      <c r="E57" s="78"/>
      <c r="F57" s="78"/>
      <c r="G57" s="78"/>
      <c r="H57" s="78"/>
      <c r="I57" s="78"/>
      <c r="J57" s="80"/>
      <c r="K57" s="80"/>
      <c r="L57" s="80"/>
      <c r="M57" s="82"/>
      <c r="N57" s="66"/>
      <c r="O57" s="52"/>
      <c r="P57" s="51"/>
    </row>
    <row r="58" spans="1:16">
      <c r="A58" s="67">
        <v>3.1</v>
      </c>
      <c r="B58" s="73" t="s">
        <v>73</v>
      </c>
      <c r="C58" s="73"/>
      <c r="D58" s="73"/>
      <c r="E58" s="73"/>
      <c r="F58" s="73"/>
      <c r="G58" s="73"/>
      <c r="H58" s="73"/>
      <c r="I58" s="73"/>
      <c r="J58" s="59"/>
      <c r="K58" s="59"/>
      <c r="L58" s="59" t="s">
        <v>64</v>
      </c>
      <c r="M58" s="61"/>
      <c r="N58" s="55">
        <v>0.2</v>
      </c>
      <c r="O58" s="52">
        <f t="shared" ref="O58" si="7">IF(P58=0,0.25*N58,IF(P58=1,0.5*N58,IF(P58=2,0.75*N58,N58)))</f>
        <v>0.15000000000000002</v>
      </c>
      <c r="P58" s="51">
        <f>IF(J58&lt;&gt;"",0,IF(K58&lt;&gt;"",1,IF(L58&lt;&gt;"",2,IF(M58&lt;&gt;"",3))))</f>
        <v>2</v>
      </c>
    </row>
    <row r="59" spans="1:16">
      <c r="A59" s="67"/>
      <c r="B59" s="73"/>
      <c r="C59" s="73"/>
      <c r="D59" s="73"/>
      <c r="E59" s="73"/>
      <c r="F59" s="73"/>
      <c r="G59" s="73"/>
      <c r="H59" s="73"/>
      <c r="I59" s="73"/>
      <c r="J59" s="60"/>
      <c r="K59" s="60"/>
      <c r="L59" s="60"/>
      <c r="M59" s="62"/>
      <c r="N59" s="56"/>
      <c r="O59" s="52"/>
      <c r="P59" s="51"/>
    </row>
    <row r="60" spans="1:16">
      <c r="A60" s="67">
        <v>3.2</v>
      </c>
      <c r="B60" s="73" t="s">
        <v>74</v>
      </c>
      <c r="C60" s="73"/>
      <c r="D60" s="73"/>
      <c r="E60" s="73"/>
      <c r="F60" s="73"/>
      <c r="G60" s="73"/>
      <c r="H60" s="73"/>
      <c r="I60" s="73"/>
      <c r="J60" s="59" t="s">
        <v>64</v>
      </c>
      <c r="K60" s="59"/>
      <c r="L60" s="59"/>
      <c r="M60" s="61"/>
      <c r="N60" s="55">
        <v>0.1</v>
      </c>
      <c r="O60" s="52">
        <f t="shared" ref="O60" si="8">IF(P60=0,0.25*N60,IF(P60=1,0.5*N60,IF(P60=2,0.75*N60,N60)))</f>
        <v>2.5000000000000001E-2</v>
      </c>
      <c r="P60" s="51">
        <f>IF(J60&lt;&gt;"",0,IF(K60&lt;&gt;"",1,IF(L60&lt;&gt;"",2,IF(M60&lt;&gt;"",3))))</f>
        <v>0</v>
      </c>
    </row>
    <row r="61" spans="1:16">
      <c r="A61" s="67"/>
      <c r="B61" s="73"/>
      <c r="C61" s="73"/>
      <c r="D61" s="73"/>
      <c r="E61" s="73"/>
      <c r="F61" s="73"/>
      <c r="G61" s="73"/>
      <c r="H61" s="73"/>
      <c r="I61" s="73"/>
      <c r="J61" s="60"/>
      <c r="K61" s="60"/>
      <c r="L61" s="60"/>
      <c r="M61" s="62"/>
      <c r="N61" s="56"/>
      <c r="O61" s="52"/>
      <c r="P61" s="51"/>
    </row>
    <row r="62" spans="1:16">
      <c r="A62" s="11">
        <v>3.3</v>
      </c>
      <c r="B62" s="64" t="s">
        <v>75</v>
      </c>
      <c r="C62" s="64"/>
      <c r="D62" s="64"/>
      <c r="E62" s="64"/>
      <c r="F62" s="64"/>
      <c r="G62" s="64"/>
      <c r="H62" s="64"/>
      <c r="I62" s="64"/>
      <c r="J62" s="7"/>
      <c r="K62" s="7"/>
      <c r="L62" s="7" t="s">
        <v>64</v>
      </c>
      <c r="M62" s="8"/>
      <c r="N62" s="24">
        <v>0.1</v>
      </c>
      <c r="O62" s="30">
        <f>IF(P62=0,0.25*N62,IF(P62=1,0.5*N62,IF(P62=2,0.75*N62,N62)))</f>
        <v>7.5000000000000011E-2</v>
      </c>
      <c r="P62" s="28">
        <f>IF(J62&lt;&gt;"",0,IF(K62&lt;&gt;"",1,IF(L62&lt;&gt;"",2,IF(M62&lt;&gt;"",3))))</f>
        <v>2</v>
      </c>
    </row>
    <row r="63" spans="1:16">
      <c r="A63" s="74">
        <v>3.4</v>
      </c>
      <c r="B63" s="73" t="s">
        <v>81</v>
      </c>
      <c r="C63" s="73"/>
      <c r="D63" s="73"/>
      <c r="E63" s="73"/>
      <c r="F63" s="73"/>
      <c r="G63" s="73"/>
      <c r="H63" s="73"/>
      <c r="I63" s="73"/>
      <c r="J63" s="59"/>
      <c r="K63" s="59" t="s">
        <v>64</v>
      </c>
      <c r="L63" s="59"/>
      <c r="M63" s="61"/>
      <c r="N63" s="55">
        <v>0.2</v>
      </c>
      <c r="O63" s="52">
        <f>IF(P63=0,0.25*N63,IF(P63=1,0.5*N63,IF(P63=2,0.75*N63,N63)))</f>
        <v>0.1</v>
      </c>
      <c r="P63" s="51">
        <f>IF(J63&lt;&gt;"",0,IF(K63&lt;&gt;"",1,IF(L63&lt;&gt;"",2,IF(M63&lt;&gt;"",3))))</f>
        <v>1</v>
      </c>
    </row>
    <row r="64" spans="1:16">
      <c r="A64" s="74"/>
      <c r="B64" s="73"/>
      <c r="C64" s="73"/>
      <c r="D64" s="73"/>
      <c r="E64" s="73"/>
      <c r="F64" s="73"/>
      <c r="G64" s="73"/>
      <c r="H64" s="73"/>
      <c r="I64" s="73"/>
      <c r="J64" s="75"/>
      <c r="K64" s="75"/>
      <c r="L64" s="75"/>
      <c r="M64" s="76"/>
      <c r="N64" s="56"/>
      <c r="O64" s="52"/>
      <c r="P64" s="51"/>
    </row>
    <row r="65" spans="1:16">
      <c r="A65" s="74"/>
      <c r="B65" s="73"/>
      <c r="C65" s="73"/>
      <c r="D65" s="73"/>
      <c r="E65" s="73"/>
      <c r="F65" s="73"/>
      <c r="G65" s="73"/>
      <c r="H65" s="73"/>
      <c r="I65" s="73"/>
      <c r="J65" s="60"/>
      <c r="K65" s="60"/>
      <c r="L65" s="60"/>
      <c r="M65" s="62"/>
      <c r="N65" s="56"/>
      <c r="O65" s="52"/>
      <c r="P65" s="51"/>
    </row>
    <row r="66" spans="1:16">
      <c r="A66" s="11">
        <v>3.5</v>
      </c>
      <c r="B66" s="73" t="s">
        <v>77</v>
      </c>
      <c r="C66" s="73"/>
      <c r="D66" s="73"/>
      <c r="E66" s="73"/>
      <c r="F66" s="73"/>
      <c r="G66" s="73"/>
      <c r="H66" s="73"/>
      <c r="I66" s="73"/>
      <c r="J66" s="7"/>
      <c r="K66" s="7"/>
      <c r="L66" s="7" t="s">
        <v>64</v>
      </c>
      <c r="M66" s="8"/>
      <c r="N66" s="24">
        <v>0.1</v>
      </c>
      <c r="O66" s="25">
        <f>IF(P66=0,0.25*N66,IF(P66=1,0.5*N66,IF(P66=2,0.75*N66,N66)))</f>
        <v>7.5000000000000011E-2</v>
      </c>
      <c r="P66" s="28">
        <f>IF(J66&lt;&gt;"",0,IF(K66&lt;&gt;"",1,IF(L66&lt;&gt;"",2,IF(M66&lt;&gt;"",3))))</f>
        <v>2</v>
      </c>
    </row>
    <row r="67" spans="1:16">
      <c r="A67" s="11">
        <v>3.6</v>
      </c>
      <c r="B67" s="73" t="s">
        <v>76</v>
      </c>
      <c r="C67" s="73"/>
      <c r="D67" s="73"/>
      <c r="E67" s="73"/>
      <c r="F67" s="73"/>
      <c r="G67" s="73"/>
      <c r="H67" s="73"/>
      <c r="I67" s="73"/>
      <c r="J67" s="7"/>
      <c r="K67" s="7"/>
      <c r="L67" s="7"/>
      <c r="M67" s="8" t="s">
        <v>64</v>
      </c>
      <c r="N67" s="24">
        <v>0.1</v>
      </c>
      <c r="O67" s="25">
        <f>IF(P67=0,0.25*N67,IF(P67=1,0.5*N67,IF(P67=2,0.75*N67,N67)))</f>
        <v>0.1</v>
      </c>
      <c r="P67" s="28">
        <f>IF(J67&lt;&gt;"",0,IF(K67&lt;&gt;"",1,IF(L67&lt;&gt;"",2,IF(M67&lt;&gt;"",3))))</f>
        <v>3</v>
      </c>
    </row>
    <row r="68" spans="1:16">
      <c r="A68" s="74">
        <v>3.7</v>
      </c>
      <c r="B68" s="73" t="s">
        <v>78</v>
      </c>
      <c r="C68" s="73"/>
      <c r="D68" s="73"/>
      <c r="E68" s="73"/>
      <c r="F68" s="73"/>
      <c r="G68" s="73"/>
      <c r="H68" s="73"/>
      <c r="I68" s="73"/>
      <c r="J68" s="59" t="s">
        <v>64</v>
      </c>
      <c r="K68" s="59"/>
      <c r="L68" s="59"/>
      <c r="M68" s="61"/>
      <c r="N68" s="55">
        <v>0.2</v>
      </c>
      <c r="O68" s="52">
        <f>IF(P68=0,0.25*N68,IF(P68=1,0.5*N68,IF(P68=2,0.75*N68,N68)))</f>
        <v>0.05</v>
      </c>
      <c r="P68" s="51">
        <f>IF(J68&lt;&gt;"",0,IF(K68&lt;&gt;"",1,IF(L68&lt;&gt;"",2,IF(M68&lt;&gt;"",3))))</f>
        <v>0</v>
      </c>
    </row>
    <row r="69" spans="1:16">
      <c r="A69" s="74"/>
      <c r="B69" s="73"/>
      <c r="C69" s="73"/>
      <c r="D69" s="73"/>
      <c r="E69" s="73"/>
      <c r="F69" s="73"/>
      <c r="G69" s="73"/>
      <c r="H69" s="73"/>
      <c r="I69" s="73"/>
      <c r="J69" s="60"/>
      <c r="K69" s="60"/>
      <c r="L69" s="60"/>
      <c r="M69" s="62"/>
      <c r="N69" s="56"/>
      <c r="O69" s="52"/>
      <c r="P69" s="51"/>
    </row>
    <row r="70" spans="1:16">
      <c r="A70" s="16">
        <v>4</v>
      </c>
      <c r="B70" s="63" t="s">
        <v>79</v>
      </c>
      <c r="C70" s="63"/>
      <c r="D70" s="63"/>
      <c r="E70" s="63"/>
      <c r="F70" s="63"/>
      <c r="G70" s="63"/>
      <c r="H70" s="63"/>
      <c r="I70" s="63"/>
      <c r="J70" s="17"/>
      <c r="K70" s="17"/>
      <c r="L70" s="17"/>
      <c r="M70" s="18"/>
      <c r="N70" s="33">
        <v>0.2</v>
      </c>
      <c r="O70" s="32">
        <f>O71*N70</f>
        <v>0.2</v>
      </c>
      <c r="P70" s="31" t="b">
        <f>IF(J70&lt;&gt;"",0,IF(K70&lt;&gt;"",1,IF(L70&lt;&gt;"",2,IF(M70&lt;&gt;"",3))))</f>
        <v>0</v>
      </c>
    </row>
    <row r="71" spans="1:16">
      <c r="A71" s="67">
        <v>4.0999999999999996</v>
      </c>
      <c r="B71" s="69" t="s">
        <v>80</v>
      </c>
      <c r="C71" s="69"/>
      <c r="D71" s="69"/>
      <c r="E71" s="69"/>
      <c r="F71" s="69"/>
      <c r="G71" s="69"/>
      <c r="H71" s="69"/>
      <c r="I71" s="69"/>
      <c r="J71" s="59"/>
      <c r="K71" s="59"/>
      <c r="L71" s="59"/>
      <c r="M71" s="61" t="s">
        <v>64</v>
      </c>
      <c r="N71" s="55">
        <v>1</v>
      </c>
      <c r="O71" s="52">
        <f>IF(P71=0,0.25*N71,IF(P71=1,0.5*N71,IF(P71=2,0.75*N71,N71)))</f>
        <v>1</v>
      </c>
      <c r="P71" s="51">
        <f>IF(J71&lt;&gt;"",0,IF(K71&lt;&gt;"",1,IF(L71&lt;&gt;"",2,IF(M71&lt;&gt;"",3))))</f>
        <v>3</v>
      </c>
    </row>
    <row r="72" spans="1:16" ht="15.75" thickBot="1">
      <c r="A72" s="68"/>
      <c r="B72" s="70"/>
      <c r="C72" s="70"/>
      <c r="D72" s="70"/>
      <c r="E72" s="70"/>
      <c r="F72" s="70"/>
      <c r="G72" s="70"/>
      <c r="H72" s="70"/>
      <c r="I72" s="70"/>
      <c r="J72" s="71"/>
      <c r="K72" s="71"/>
      <c r="L72" s="71"/>
      <c r="M72" s="72"/>
      <c r="N72" s="56"/>
      <c r="O72" s="52"/>
      <c r="P72" s="51"/>
    </row>
    <row r="73" spans="1:16">
      <c r="B73" s="57"/>
      <c r="C73" s="57"/>
      <c r="D73" s="57"/>
      <c r="E73" s="57"/>
      <c r="F73" s="57"/>
      <c r="G73" s="57"/>
      <c r="H73" s="57"/>
      <c r="I73" s="57"/>
      <c r="O73" s="3"/>
    </row>
    <row r="74" spans="1:16">
      <c r="B74" s="57"/>
      <c r="C74" s="57"/>
      <c r="D74" s="57"/>
      <c r="E74" s="57"/>
      <c r="F74" s="57"/>
      <c r="G74" s="57"/>
      <c r="H74" s="57"/>
      <c r="I74" s="57"/>
      <c r="N74" s="34">
        <f>O70+O56+O21+O11</f>
        <v>0.62700000000000011</v>
      </c>
    </row>
    <row r="75" spans="1:16">
      <c r="B75" s="57"/>
      <c r="C75" s="57"/>
      <c r="D75" s="57"/>
      <c r="E75" s="57"/>
      <c r="F75" s="57"/>
      <c r="G75" s="57"/>
      <c r="H75" s="57"/>
      <c r="I75" s="57"/>
    </row>
    <row r="76" spans="1:16">
      <c r="B76" s="57"/>
      <c r="C76" s="57"/>
      <c r="D76" s="57"/>
      <c r="E76" s="57"/>
      <c r="F76" s="57"/>
      <c r="G76" s="57"/>
      <c r="H76" s="57"/>
      <c r="I76" s="57"/>
    </row>
  </sheetData>
  <mergeCells count="177">
    <mergeCell ref="B11:I11"/>
    <mergeCell ref="A12:A13"/>
    <mergeCell ref="B12:I13"/>
    <mergeCell ref="J12:J13"/>
    <mergeCell ref="K12:K13"/>
    <mergeCell ref="L12:L13"/>
    <mergeCell ref="A1:I2"/>
    <mergeCell ref="J1:M8"/>
    <mergeCell ref="A3:I4"/>
    <mergeCell ref="A5:I6"/>
    <mergeCell ref="A7:I8"/>
    <mergeCell ref="A9:A10"/>
    <mergeCell ref="B9:I10"/>
    <mergeCell ref="J9:M9"/>
    <mergeCell ref="M12:M13"/>
    <mergeCell ref="N12:N13"/>
    <mergeCell ref="O12:O13"/>
    <mergeCell ref="P12:P13"/>
    <mergeCell ref="A14:A15"/>
    <mergeCell ref="B14:I15"/>
    <mergeCell ref="J14:J15"/>
    <mergeCell ref="K14:K15"/>
    <mergeCell ref="L14:L15"/>
    <mergeCell ref="M14:M15"/>
    <mergeCell ref="N14:N15"/>
    <mergeCell ref="O14:O15"/>
    <mergeCell ref="P14:P15"/>
    <mergeCell ref="A16:A17"/>
    <mergeCell ref="B16:I17"/>
    <mergeCell ref="J16:J17"/>
    <mergeCell ref="K16:K17"/>
    <mergeCell ref="L16:L17"/>
    <mergeCell ref="M16:M17"/>
    <mergeCell ref="N16:N17"/>
    <mergeCell ref="A22:A24"/>
    <mergeCell ref="B22:I24"/>
    <mergeCell ref="J22:J24"/>
    <mergeCell ref="K22:K24"/>
    <mergeCell ref="L22:L24"/>
    <mergeCell ref="M22:M24"/>
    <mergeCell ref="O16:O17"/>
    <mergeCell ref="P16:P17"/>
    <mergeCell ref="B18:I18"/>
    <mergeCell ref="B19:I19"/>
    <mergeCell ref="B20:I20"/>
    <mergeCell ref="B21:I21"/>
    <mergeCell ref="B28:I28"/>
    <mergeCell ref="B29:I29"/>
    <mergeCell ref="B30:I30"/>
    <mergeCell ref="B31:I31"/>
    <mergeCell ref="B32:I32"/>
    <mergeCell ref="B33:I33"/>
    <mergeCell ref="N22:N24"/>
    <mergeCell ref="O22:O24"/>
    <mergeCell ref="P22:P24"/>
    <mergeCell ref="B25:I25"/>
    <mergeCell ref="B26:I26"/>
    <mergeCell ref="B27:I27"/>
    <mergeCell ref="B40:I40"/>
    <mergeCell ref="B41:I41"/>
    <mergeCell ref="B42:I42"/>
    <mergeCell ref="B43:I43"/>
    <mergeCell ref="A44:A45"/>
    <mergeCell ref="B44:I45"/>
    <mergeCell ref="B34:I34"/>
    <mergeCell ref="B35:I35"/>
    <mergeCell ref="B36:I36"/>
    <mergeCell ref="B37:I37"/>
    <mergeCell ref="B38:I38"/>
    <mergeCell ref="B39:I39"/>
    <mergeCell ref="P44:P45"/>
    <mergeCell ref="B46:I46"/>
    <mergeCell ref="B47:I47"/>
    <mergeCell ref="A48:A49"/>
    <mergeCell ref="B48:I49"/>
    <mergeCell ref="J48:J49"/>
    <mergeCell ref="K48:K49"/>
    <mergeCell ref="L48:L49"/>
    <mergeCell ref="M48:M49"/>
    <mergeCell ref="N48:N49"/>
    <mergeCell ref="J44:J45"/>
    <mergeCell ref="K44:K45"/>
    <mergeCell ref="L44:L45"/>
    <mergeCell ref="M44:M45"/>
    <mergeCell ref="N44:N45"/>
    <mergeCell ref="O44:O45"/>
    <mergeCell ref="O48:O49"/>
    <mergeCell ref="P48:P49"/>
    <mergeCell ref="A50:A51"/>
    <mergeCell ref="B50:I51"/>
    <mergeCell ref="J50:J51"/>
    <mergeCell ref="K50:K51"/>
    <mergeCell ref="L50:L51"/>
    <mergeCell ref="M50:M51"/>
    <mergeCell ref="N50:N51"/>
    <mergeCell ref="O50:O51"/>
    <mergeCell ref="P50:P51"/>
    <mergeCell ref="A52:A53"/>
    <mergeCell ref="B52:I53"/>
    <mergeCell ref="J52:J53"/>
    <mergeCell ref="K52:K53"/>
    <mergeCell ref="L52:L53"/>
    <mergeCell ref="M52:M53"/>
    <mergeCell ref="N52:N53"/>
    <mergeCell ref="O52:O53"/>
    <mergeCell ref="P52:P53"/>
    <mergeCell ref="N54:N55"/>
    <mergeCell ref="O54:O55"/>
    <mergeCell ref="P54:P55"/>
    <mergeCell ref="A56:A57"/>
    <mergeCell ref="B56:I57"/>
    <mergeCell ref="J56:J57"/>
    <mergeCell ref="K56:K57"/>
    <mergeCell ref="L56:L57"/>
    <mergeCell ref="M56:M57"/>
    <mergeCell ref="N56:N57"/>
    <mergeCell ref="A54:A55"/>
    <mergeCell ref="B54:I55"/>
    <mergeCell ref="J54:J55"/>
    <mergeCell ref="K54:K55"/>
    <mergeCell ref="L54:L55"/>
    <mergeCell ref="M54:M55"/>
    <mergeCell ref="O56:O57"/>
    <mergeCell ref="P56:P57"/>
    <mergeCell ref="A58:A59"/>
    <mergeCell ref="B58:I59"/>
    <mergeCell ref="J58:J59"/>
    <mergeCell ref="K58:K59"/>
    <mergeCell ref="L58:L59"/>
    <mergeCell ref="M58:M59"/>
    <mergeCell ref="N58:N59"/>
    <mergeCell ref="O58:O59"/>
    <mergeCell ref="P58:P59"/>
    <mergeCell ref="A60:A61"/>
    <mergeCell ref="B60:I61"/>
    <mergeCell ref="J60:J61"/>
    <mergeCell ref="K60:K61"/>
    <mergeCell ref="L60:L61"/>
    <mergeCell ref="M60:M61"/>
    <mergeCell ref="N60:N61"/>
    <mergeCell ref="O60:O61"/>
    <mergeCell ref="P60:P61"/>
    <mergeCell ref="M63:M65"/>
    <mergeCell ref="N63:N65"/>
    <mergeCell ref="O63:O65"/>
    <mergeCell ref="P63:P65"/>
    <mergeCell ref="B66:I66"/>
    <mergeCell ref="B67:I67"/>
    <mergeCell ref="B62:I62"/>
    <mergeCell ref="A63:A65"/>
    <mergeCell ref="B63:I65"/>
    <mergeCell ref="J63:J65"/>
    <mergeCell ref="K63:K65"/>
    <mergeCell ref="L63:L65"/>
    <mergeCell ref="A71:A72"/>
    <mergeCell ref="B71:I72"/>
    <mergeCell ref="J71:J72"/>
    <mergeCell ref="K71:K72"/>
    <mergeCell ref="L71:L72"/>
    <mergeCell ref="M71:M72"/>
    <mergeCell ref="A68:A69"/>
    <mergeCell ref="B68:I69"/>
    <mergeCell ref="J68:J69"/>
    <mergeCell ref="K68:K69"/>
    <mergeCell ref="L68:L69"/>
    <mergeCell ref="M68:M69"/>
    <mergeCell ref="B76:I76"/>
    <mergeCell ref="N71:N72"/>
    <mergeCell ref="O71:O72"/>
    <mergeCell ref="P71:P72"/>
    <mergeCell ref="B73:I73"/>
    <mergeCell ref="B74:I74"/>
    <mergeCell ref="B75:I75"/>
    <mergeCell ref="N68:N69"/>
    <mergeCell ref="O68:O69"/>
    <mergeCell ref="P68:P69"/>
    <mergeCell ref="B70:I7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8"/>
  <sheetViews>
    <sheetView zoomScaleNormal="100" workbookViewId="0">
      <selection activeCell="N12" sqref="N12"/>
    </sheetView>
  </sheetViews>
  <sheetFormatPr defaultRowHeight="15"/>
  <cols>
    <col min="1" max="1" width="6.140625" bestFit="1" customWidth="1"/>
    <col min="8" max="8" width="4.28515625" customWidth="1"/>
    <col min="9" max="9" width="3.7109375" customWidth="1"/>
    <col min="10" max="10" width="6.140625" bestFit="1" customWidth="1"/>
    <col min="11" max="13" width="5" bestFit="1" customWidth="1"/>
    <col min="14" max="14" width="9.7109375" bestFit="1" customWidth="1"/>
  </cols>
  <sheetData>
    <row r="1" spans="1:18">
      <c r="A1" s="230" t="s">
        <v>83</v>
      </c>
      <c r="B1" s="231"/>
      <c r="C1" s="231"/>
      <c r="D1" s="231"/>
      <c r="E1" s="231"/>
      <c r="F1" s="231"/>
      <c r="G1" s="231"/>
      <c r="H1" s="231"/>
      <c r="I1" s="232"/>
      <c r="J1" s="236" t="s">
        <v>4</v>
      </c>
      <c r="K1" s="237"/>
      <c r="L1" s="237"/>
      <c r="M1" s="238"/>
      <c r="N1" s="44"/>
    </row>
    <row r="2" spans="1:18">
      <c r="A2" s="233"/>
      <c r="B2" s="234"/>
      <c r="C2" s="234"/>
      <c r="D2" s="234"/>
      <c r="E2" s="234"/>
      <c r="F2" s="234"/>
      <c r="G2" s="234"/>
      <c r="H2" s="234"/>
      <c r="I2" s="235"/>
      <c r="J2" s="239"/>
      <c r="K2" s="240"/>
      <c r="L2" s="240"/>
      <c r="M2" s="241"/>
      <c r="N2" s="44"/>
    </row>
    <row r="3" spans="1:18">
      <c r="A3" s="200" t="s">
        <v>85</v>
      </c>
      <c r="B3" s="201"/>
      <c r="C3" s="202"/>
      <c r="D3" s="209"/>
      <c r="E3" s="210"/>
      <c r="F3" s="210"/>
      <c r="G3" s="210"/>
      <c r="H3" s="210"/>
      <c r="I3" s="211"/>
      <c r="J3" s="239"/>
      <c r="K3" s="240"/>
      <c r="L3" s="240"/>
      <c r="M3" s="241"/>
      <c r="N3" s="44"/>
    </row>
    <row r="4" spans="1:18">
      <c r="A4" s="200" t="s">
        <v>84</v>
      </c>
      <c r="B4" s="201"/>
      <c r="C4" s="202"/>
      <c r="D4" s="209"/>
      <c r="E4" s="210"/>
      <c r="F4" s="210"/>
      <c r="G4" s="210"/>
      <c r="H4" s="210"/>
      <c r="I4" s="211"/>
      <c r="J4" s="239"/>
      <c r="K4" s="240"/>
      <c r="L4" s="240"/>
      <c r="M4" s="241"/>
      <c r="N4" s="44"/>
    </row>
    <row r="5" spans="1:18">
      <c r="A5" s="200" t="s">
        <v>1</v>
      </c>
      <c r="B5" s="201"/>
      <c r="C5" s="202"/>
      <c r="D5" s="209"/>
      <c r="E5" s="210"/>
      <c r="F5" s="210"/>
      <c r="G5" s="210"/>
      <c r="H5" s="210"/>
      <c r="I5" s="211"/>
      <c r="J5" s="239"/>
      <c r="K5" s="240"/>
      <c r="L5" s="240"/>
      <c r="M5" s="241"/>
      <c r="N5" s="44"/>
      <c r="O5" s="42"/>
      <c r="P5" s="42"/>
      <c r="Q5" s="42"/>
      <c r="R5" s="42"/>
    </row>
    <row r="6" spans="1:18">
      <c r="A6" s="200" t="s">
        <v>86</v>
      </c>
      <c r="B6" s="201"/>
      <c r="C6" s="202"/>
      <c r="D6" s="209"/>
      <c r="E6" s="210"/>
      <c r="F6" s="210"/>
      <c r="G6" s="210"/>
      <c r="H6" s="210"/>
      <c r="I6" s="211"/>
      <c r="J6" s="239"/>
      <c r="K6" s="240"/>
      <c r="L6" s="240"/>
      <c r="M6" s="241"/>
      <c r="N6" s="44"/>
      <c r="O6" s="42"/>
      <c r="P6" s="42"/>
      <c r="Q6" s="42"/>
      <c r="R6" s="42"/>
    </row>
    <row r="7" spans="1:18">
      <c r="A7" s="200" t="s">
        <v>87</v>
      </c>
      <c r="B7" s="201"/>
      <c r="C7" s="202"/>
      <c r="D7" s="209"/>
      <c r="E7" s="210"/>
      <c r="F7" s="210"/>
      <c r="G7" s="210"/>
      <c r="H7" s="210"/>
      <c r="I7" s="211"/>
      <c r="J7" s="239"/>
      <c r="K7" s="240"/>
      <c r="L7" s="240"/>
      <c r="M7" s="241"/>
      <c r="N7" s="44"/>
      <c r="O7" s="42"/>
      <c r="P7" s="42"/>
      <c r="Q7" s="42"/>
      <c r="R7" s="42"/>
    </row>
    <row r="8" spans="1:18">
      <c r="A8" s="203" t="s">
        <v>88</v>
      </c>
      <c r="B8" s="204"/>
      <c r="C8" s="205"/>
      <c r="D8" s="206"/>
      <c r="E8" s="207"/>
      <c r="F8" s="207"/>
      <c r="G8" s="207"/>
      <c r="H8" s="207"/>
      <c r="I8" s="208"/>
      <c r="J8" s="239"/>
      <c r="K8" s="240"/>
      <c r="L8" s="240"/>
      <c r="M8" s="241"/>
      <c r="N8" s="44"/>
      <c r="O8" s="42"/>
      <c r="P8" s="42"/>
      <c r="Q8" s="42"/>
      <c r="R8" s="42"/>
    </row>
    <row r="9" spans="1:18" ht="15.75" thickBot="1">
      <c r="A9" s="247" t="s">
        <v>89</v>
      </c>
      <c r="B9" s="248"/>
      <c r="C9" s="248"/>
      <c r="D9" s="248" t="s">
        <v>90</v>
      </c>
      <c r="E9" s="248"/>
      <c r="F9" s="248"/>
      <c r="G9" s="248"/>
      <c r="H9" s="248"/>
      <c r="I9" s="248"/>
      <c r="J9" s="248"/>
      <c r="K9" s="248"/>
      <c r="L9" s="248"/>
      <c r="M9" s="249"/>
      <c r="N9" s="44"/>
      <c r="O9" s="42"/>
      <c r="P9" s="42"/>
      <c r="Q9" s="42"/>
      <c r="R9" s="42"/>
    </row>
    <row r="10" spans="1:18">
      <c r="A10" s="242" t="s">
        <v>6</v>
      </c>
      <c r="B10" s="243" t="s">
        <v>7</v>
      </c>
      <c r="C10" s="244"/>
      <c r="D10" s="244"/>
      <c r="E10" s="244"/>
      <c r="F10" s="244"/>
      <c r="G10" s="244"/>
      <c r="H10" s="244"/>
      <c r="I10" s="245"/>
      <c r="J10" s="246" t="s">
        <v>110</v>
      </c>
      <c r="K10" s="244"/>
      <c r="L10" s="244"/>
      <c r="M10" s="245"/>
      <c r="N10" s="44"/>
      <c r="O10" s="42"/>
      <c r="P10" s="42"/>
      <c r="Q10" s="42"/>
      <c r="R10" s="42"/>
    </row>
    <row r="11" spans="1:18" ht="15.75" thickBot="1">
      <c r="A11" s="106"/>
      <c r="B11" s="110"/>
      <c r="C11" s="111"/>
      <c r="D11" s="111"/>
      <c r="E11" s="111"/>
      <c r="F11" s="111"/>
      <c r="G11" s="111"/>
      <c r="H11" s="111"/>
      <c r="I11" s="112"/>
      <c r="J11" s="4"/>
      <c r="K11" s="40"/>
      <c r="L11" s="40"/>
      <c r="M11" s="41"/>
      <c r="N11" s="44"/>
      <c r="O11" s="42"/>
      <c r="P11" s="42"/>
      <c r="Q11" s="42"/>
      <c r="R11" s="42"/>
    </row>
    <row r="12" spans="1:18">
      <c r="A12" s="13">
        <v>1</v>
      </c>
      <c r="B12" s="86" t="s">
        <v>8</v>
      </c>
      <c r="C12" s="86"/>
      <c r="D12" s="86"/>
      <c r="E12" s="86"/>
      <c r="F12" s="86"/>
      <c r="G12" s="86"/>
      <c r="H12" s="86"/>
      <c r="I12" s="86"/>
      <c r="J12" s="184" t="str">
        <f>IF(N12&lt;50%,"Không đạt yêu cầu",IF(AND(N12&gt;=50%,N12&lt;75%),"Đạt yêu cầu","Trên mức yêu cầu"))</f>
        <v>Đạt yêu cầu</v>
      </c>
      <c r="K12" s="185"/>
      <c r="L12" s="185"/>
      <c r="M12" s="186"/>
      <c r="N12" s="38">
        <f>(A!O11/A!N11+B!O11/B!N11+'C'!O11/'C'!N11)/3</f>
        <v>0.64666666666666661</v>
      </c>
      <c r="O12" s="43"/>
      <c r="P12" s="42"/>
      <c r="Q12" s="42"/>
      <c r="R12" s="42"/>
    </row>
    <row r="13" spans="1:18" ht="15" customHeight="1">
      <c r="A13" s="67">
        <v>1.1000000000000001</v>
      </c>
      <c r="B13" s="187" t="s">
        <v>111</v>
      </c>
      <c r="C13" s="187"/>
      <c r="D13" s="187"/>
      <c r="E13" s="187"/>
      <c r="F13" s="187"/>
      <c r="G13" s="187"/>
      <c r="H13" s="187"/>
      <c r="I13" s="187"/>
      <c r="J13" s="139" t="str">
        <f>IF(N13&lt;50%,"Không đạt yêu cầu",IF(AND(N13&gt;=50%,N13&lt;75%),"Đạt yêu cầu","Trên mức yêu cầu"))</f>
        <v>Trên mức yêu cầu</v>
      </c>
      <c r="K13" s="140"/>
      <c r="L13" s="140"/>
      <c r="M13" s="141"/>
      <c r="N13" s="226">
        <f>(A!O12/A!N12+B!O12/B!N12+'C'!O12/'C'!N12)/3</f>
        <v>0.83333333333333337</v>
      </c>
      <c r="O13" s="58"/>
      <c r="P13" s="53"/>
      <c r="R13" s="26"/>
    </row>
    <row r="14" spans="1:18">
      <c r="A14" s="67"/>
      <c r="B14" s="187"/>
      <c r="C14" s="187"/>
      <c r="D14" s="187"/>
      <c r="E14" s="187"/>
      <c r="F14" s="187"/>
      <c r="G14" s="187"/>
      <c r="H14" s="187"/>
      <c r="I14" s="187"/>
      <c r="J14" s="142"/>
      <c r="K14" s="143"/>
      <c r="L14" s="143"/>
      <c r="M14" s="144"/>
      <c r="N14" s="226"/>
      <c r="O14" s="58"/>
      <c r="P14" s="53"/>
    </row>
    <row r="15" spans="1:18">
      <c r="A15" s="67">
        <v>1.2</v>
      </c>
      <c r="B15" s="187" t="s">
        <v>112</v>
      </c>
      <c r="C15" s="187"/>
      <c r="D15" s="187"/>
      <c r="E15" s="187"/>
      <c r="F15" s="187"/>
      <c r="G15" s="187"/>
      <c r="H15" s="187"/>
      <c r="I15" s="187"/>
      <c r="J15" s="139" t="str">
        <f t="shared" ref="J15" si="0">IF(N15&lt;50%,"Không đạt yêu cầu",IF(AND(N15&gt;=50%,N15&lt;75%),"Đạt yêu cầu","Trên mức yêu cầu"))</f>
        <v>Đạt yêu cầu</v>
      </c>
      <c r="K15" s="140"/>
      <c r="L15" s="140"/>
      <c r="M15" s="141"/>
      <c r="N15" s="226">
        <f>(A!O14/A!N14+B!O14/B!N14+'C'!O14/'C'!N14)/3</f>
        <v>0.5</v>
      </c>
      <c r="O15" s="58"/>
      <c r="P15" s="53"/>
    </row>
    <row r="16" spans="1:18">
      <c r="A16" s="67"/>
      <c r="B16" s="187"/>
      <c r="C16" s="187"/>
      <c r="D16" s="187"/>
      <c r="E16" s="187"/>
      <c r="F16" s="187"/>
      <c r="G16" s="187"/>
      <c r="H16" s="187"/>
      <c r="I16" s="187"/>
      <c r="J16" s="142"/>
      <c r="K16" s="143"/>
      <c r="L16" s="143"/>
      <c r="M16" s="144"/>
      <c r="N16" s="226"/>
      <c r="O16" s="58"/>
      <c r="P16" s="53"/>
    </row>
    <row r="17" spans="1:16">
      <c r="A17" s="67">
        <v>1.3</v>
      </c>
      <c r="B17" s="187" t="s">
        <v>113</v>
      </c>
      <c r="C17" s="187"/>
      <c r="D17" s="187"/>
      <c r="E17" s="187"/>
      <c r="F17" s="187"/>
      <c r="G17" s="187"/>
      <c r="H17" s="187"/>
      <c r="I17" s="187"/>
      <c r="J17" s="139" t="str">
        <f t="shared" ref="J17" si="1">IF(N17&lt;50%,"Không đạt yêu cầu",IF(AND(N17&gt;=50%,N17&lt;75%),"Đạt yêu cầu","Trên mức yêu cầu"))</f>
        <v>Không đạt yêu cầu</v>
      </c>
      <c r="K17" s="140"/>
      <c r="L17" s="140"/>
      <c r="M17" s="141"/>
      <c r="N17" s="226">
        <f>(A!O16/A!N16+B!O16/B!N16+'C'!O16/'C'!N16)/3</f>
        <v>0.30000000000000004</v>
      </c>
      <c r="O17" s="58"/>
      <c r="P17" s="53"/>
    </row>
    <row r="18" spans="1:16">
      <c r="A18" s="67"/>
      <c r="B18" s="187"/>
      <c r="C18" s="187"/>
      <c r="D18" s="187"/>
      <c r="E18" s="187"/>
      <c r="F18" s="187"/>
      <c r="G18" s="187"/>
      <c r="H18" s="187"/>
      <c r="I18" s="187"/>
      <c r="J18" s="142"/>
      <c r="K18" s="143"/>
      <c r="L18" s="143"/>
      <c r="M18" s="144"/>
      <c r="N18" s="226"/>
      <c r="O18" s="58"/>
      <c r="P18" s="53"/>
    </row>
    <row r="19" spans="1:16">
      <c r="A19" s="45" t="s">
        <v>12</v>
      </c>
      <c r="B19" s="212" t="s">
        <v>15</v>
      </c>
      <c r="C19" s="212"/>
      <c r="D19" s="212"/>
      <c r="E19" s="212"/>
      <c r="F19" s="212"/>
      <c r="G19" s="212"/>
      <c r="H19" s="212"/>
      <c r="I19" s="212"/>
      <c r="J19" s="145" t="str">
        <f>IF(N19&lt;50%,"Không đạt yêu cầu",IF(AND(N19&gt;=50%,N19&lt;75%),"Đạt yêu cầu","Trên mức yêu cầu"))</f>
        <v>Không đạt yêu cầu</v>
      </c>
      <c r="K19" s="146"/>
      <c r="L19" s="146"/>
      <c r="M19" s="147"/>
      <c r="N19" s="46">
        <f>(A!O18/A!N18+B!O18/B!N18+'C'!O18/'C'!N18)/3</f>
        <v>0.25</v>
      </c>
      <c r="O19" s="25"/>
      <c r="P19" s="1"/>
    </row>
    <row r="20" spans="1:16">
      <c r="A20" s="45" t="s">
        <v>13</v>
      </c>
      <c r="B20" s="212" t="s">
        <v>16</v>
      </c>
      <c r="C20" s="212"/>
      <c r="D20" s="212"/>
      <c r="E20" s="212"/>
      <c r="F20" s="212"/>
      <c r="G20" s="212"/>
      <c r="H20" s="212"/>
      <c r="I20" s="212"/>
      <c r="J20" s="145" t="str">
        <f t="shared" ref="J20:J21" si="2">IF(N20&lt;50%,"Không đạt yêu cầu",IF(AND(N20&gt;=50%,N20&lt;75%),"Đạt yêu cầu","Trên mức yêu cầu"))</f>
        <v>Không đạt yêu cầu</v>
      </c>
      <c r="K20" s="146"/>
      <c r="L20" s="146"/>
      <c r="M20" s="147"/>
      <c r="N20" s="46">
        <f>(A!O19/A!N19+B!O19/B!N19+'C'!O19/'C'!N19)/3</f>
        <v>0.25</v>
      </c>
      <c r="O20" s="25"/>
      <c r="P20" s="1"/>
    </row>
    <row r="21" spans="1:16">
      <c r="A21" s="45" t="s">
        <v>14</v>
      </c>
      <c r="B21" s="212" t="s">
        <v>17</v>
      </c>
      <c r="C21" s="212"/>
      <c r="D21" s="212"/>
      <c r="E21" s="212"/>
      <c r="F21" s="212"/>
      <c r="G21" s="212"/>
      <c r="H21" s="212"/>
      <c r="I21" s="212"/>
      <c r="J21" s="145" t="str">
        <f t="shared" si="2"/>
        <v>Đạt yêu cầu</v>
      </c>
      <c r="K21" s="146"/>
      <c r="L21" s="146"/>
      <c r="M21" s="147"/>
      <c r="N21" s="46">
        <f>(A!O20/A!N20+B!O20/B!N20+'C'!O20/'C'!N20)/3</f>
        <v>0.5</v>
      </c>
      <c r="O21" s="25"/>
      <c r="P21" s="1"/>
    </row>
    <row r="22" spans="1:16">
      <c r="A22" s="16">
        <v>2</v>
      </c>
      <c r="B22" s="63" t="s">
        <v>18</v>
      </c>
      <c r="C22" s="63"/>
      <c r="D22" s="63"/>
      <c r="E22" s="63"/>
      <c r="F22" s="63"/>
      <c r="G22" s="63"/>
      <c r="H22" s="63"/>
      <c r="I22" s="63"/>
      <c r="J22" s="148" t="str">
        <f t="shared" ref="J22" si="3">IF(N22&lt;50%,"Không đạt yêu cầu",IF(AND(N22&gt;=50%,N22&lt;75%),"Đạt yêu cầu","Trên mức yêu cầu"))</f>
        <v>Đạt yêu cầu</v>
      </c>
      <c r="K22" s="149"/>
      <c r="L22" s="149"/>
      <c r="M22" s="150"/>
      <c r="N22" s="39">
        <f>(A!O21/A!N21+B!O21/B!N21+'C'!O21/'C'!N21)/3</f>
        <v>0.56000000000000005</v>
      </c>
      <c r="O22" s="25"/>
      <c r="P22" s="1"/>
    </row>
    <row r="23" spans="1:16" ht="15" customHeight="1">
      <c r="A23" s="67">
        <v>2.1</v>
      </c>
      <c r="B23" s="69" t="s">
        <v>114</v>
      </c>
      <c r="C23" s="69"/>
      <c r="D23" s="69"/>
      <c r="E23" s="69"/>
      <c r="F23" s="69"/>
      <c r="G23" s="69"/>
      <c r="H23" s="69"/>
      <c r="I23" s="69"/>
      <c r="J23" s="139" t="str">
        <f>IF(N23&lt;50%,"Không đạt yêu cầu",IF(AND(N23&gt;=50%,N23&lt;75%),"Đạt yêu cầu","Trên mức yêu cầu"))</f>
        <v>Đạt yêu cầu</v>
      </c>
      <c r="K23" s="140"/>
      <c r="L23" s="140"/>
      <c r="M23" s="141"/>
      <c r="N23" s="226">
        <f>(A!O22/A!N22+B!O22/B!N22+'C'!O22/'C'!N22)/3</f>
        <v>0.62000000000000011</v>
      </c>
      <c r="O23" s="52"/>
      <c r="P23" s="53"/>
    </row>
    <row r="24" spans="1:16">
      <c r="A24" s="67"/>
      <c r="B24" s="69"/>
      <c r="C24" s="69"/>
      <c r="D24" s="69"/>
      <c r="E24" s="69"/>
      <c r="F24" s="69"/>
      <c r="G24" s="69"/>
      <c r="H24" s="69"/>
      <c r="I24" s="69"/>
      <c r="J24" s="151"/>
      <c r="K24" s="152"/>
      <c r="L24" s="152"/>
      <c r="M24" s="153"/>
      <c r="N24" s="226"/>
      <c r="O24" s="52"/>
      <c r="P24" s="53"/>
    </row>
    <row r="25" spans="1:16">
      <c r="A25" s="67"/>
      <c r="B25" s="69"/>
      <c r="C25" s="69"/>
      <c r="D25" s="69"/>
      <c r="E25" s="69"/>
      <c r="F25" s="69"/>
      <c r="G25" s="69"/>
      <c r="H25" s="69"/>
      <c r="I25" s="69"/>
      <c r="J25" s="142"/>
      <c r="K25" s="143"/>
      <c r="L25" s="143"/>
      <c r="M25" s="144"/>
      <c r="N25" s="226"/>
      <c r="O25" s="52"/>
      <c r="P25" s="53"/>
    </row>
    <row r="26" spans="1:16">
      <c r="A26" s="47" t="s">
        <v>20</v>
      </c>
      <c r="B26" s="187" t="s">
        <v>21</v>
      </c>
      <c r="C26" s="187"/>
      <c r="D26" s="187"/>
      <c r="E26" s="187"/>
      <c r="F26" s="187"/>
      <c r="G26" s="187"/>
      <c r="H26" s="187"/>
      <c r="I26" s="187"/>
      <c r="J26" s="115" t="str">
        <f>IF(N26&lt;50%,"Không đạt yêu cầu",IF(AND(N26&gt;=50%,N26&lt;75%),"Đạt yêu cầu","Trên mức yêu cầu"))</f>
        <v>Trên mức yêu cầu</v>
      </c>
      <c r="K26" s="116"/>
      <c r="L26" s="116"/>
      <c r="M26" s="117"/>
      <c r="N26" s="46">
        <f>(A!O25/A!N25+B!O25/B!N25+'C'!O25/'C'!N25)/3</f>
        <v>0.75</v>
      </c>
      <c r="O26" s="25"/>
      <c r="P26" s="27"/>
    </row>
    <row r="27" spans="1:16">
      <c r="A27" s="47" t="s">
        <v>22</v>
      </c>
      <c r="B27" s="187" t="s">
        <v>23</v>
      </c>
      <c r="C27" s="187"/>
      <c r="D27" s="187"/>
      <c r="E27" s="187"/>
      <c r="F27" s="187"/>
      <c r="G27" s="187"/>
      <c r="H27" s="187"/>
      <c r="I27" s="187"/>
      <c r="J27" s="115" t="str">
        <f t="shared" ref="J27:J44" si="4">IF(N27&lt;50%,"Không đạt yêu cầu",IF(AND(N27&gt;=50%,N27&lt;75%),"Đạt yêu cầu","Trên mức yêu cầu"))</f>
        <v>Đạt yêu cầu</v>
      </c>
      <c r="K27" s="116"/>
      <c r="L27" s="116"/>
      <c r="M27" s="117"/>
      <c r="N27" s="46">
        <f>(A!O26/A!N26+B!O26/B!N26+'C'!O26/'C'!N26)/3</f>
        <v>0.5</v>
      </c>
      <c r="O27" s="25"/>
      <c r="P27" s="28"/>
    </row>
    <row r="28" spans="1:16">
      <c r="A28" s="47" t="s">
        <v>43</v>
      </c>
      <c r="B28" s="187" t="s">
        <v>24</v>
      </c>
      <c r="C28" s="187"/>
      <c r="D28" s="187"/>
      <c r="E28" s="187"/>
      <c r="F28" s="187"/>
      <c r="G28" s="187"/>
      <c r="H28" s="187"/>
      <c r="I28" s="187"/>
      <c r="J28" s="115" t="str">
        <f t="shared" si="4"/>
        <v>Đạt yêu cầu</v>
      </c>
      <c r="K28" s="116"/>
      <c r="L28" s="116"/>
      <c r="M28" s="117"/>
      <c r="N28" s="46">
        <f>(A!O27/A!N27+B!O27/B!N27+'C'!O27/'C'!N27)/3</f>
        <v>0.5</v>
      </c>
      <c r="O28" s="25"/>
      <c r="P28" s="28"/>
    </row>
    <row r="29" spans="1:16">
      <c r="A29" s="47" t="s">
        <v>44</v>
      </c>
      <c r="B29" s="187" t="s">
        <v>25</v>
      </c>
      <c r="C29" s="187"/>
      <c r="D29" s="187"/>
      <c r="E29" s="187"/>
      <c r="F29" s="187"/>
      <c r="G29" s="187"/>
      <c r="H29" s="187"/>
      <c r="I29" s="187"/>
      <c r="J29" s="115" t="str">
        <f t="shared" si="4"/>
        <v>Không đạt yêu cầu</v>
      </c>
      <c r="K29" s="116"/>
      <c r="L29" s="116"/>
      <c r="M29" s="117"/>
      <c r="N29" s="46">
        <f>(A!O28/A!N28+B!O28/B!N28+'C'!O28/'C'!N28)/3</f>
        <v>0.25</v>
      </c>
      <c r="O29" s="25"/>
      <c r="P29" s="28"/>
    </row>
    <row r="30" spans="1:16">
      <c r="A30" s="47" t="s">
        <v>45</v>
      </c>
      <c r="B30" s="187" t="s">
        <v>26</v>
      </c>
      <c r="C30" s="187"/>
      <c r="D30" s="187"/>
      <c r="E30" s="187"/>
      <c r="F30" s="187"/>
      <c r="G30" s="187"/>
      <c r="H30" s="187"/>
      <c r="I30" s="187"/>
      <c r="J30" s="115" t="str">
        <f t="shared" si="4"/>
        <v>Trên mức yêu cầu</v>
      </c>
      <c r="K30" s="116"/>
      <c r="L30" s="116"/>
      <c r="M30" s="117"/>
      <c r="N30" s="46">
        <f>(A!O29/A!N29+B!O29/B!N29+'C'!O29/'C'!N29)/3</f>
        <v>0.75</v>
      </c>
      <c r="O30" s="25"/>
      <c r="P30" s="28"/>
    </row>
    <row r="31" spans="1:16">
      <c r="A31" s="47" t="s">
        <v>46</v>
      </c>
      <c r="B31" s="187" t="s">
        <v>27</v>
      </c>
      <c r="C31" s="187"/>
      <c r="D31" s="187"/>
      <c r="E31" s="187"/>
      <c r="F31" s="187"/>
      <c r="G31" s="187"/>
      <c r="H31" s="187"/>
      <c r="I31" s="187"/>
      <c r="J31" s="115" t="str">
        <f t="shared" si="4"/>
        <v>Trên mức yêu cầu</v>
      </c>
      <c r="K31" s="116"/>
      <c r="L31" s="116"/>
      <c r="M31" s="117"/>
      <c r="N31" s="46">
        <f>(A!O30/A!N30+B!O30/B!N30+'C'!O30/'C'!N30)/3</f>
        <v>0.75</v>
      </c>
      <c r="O31" s="25"/>
      <c r="P31" s="28"/>
    </row>
    <row r="32" spans="1:16">
      <c r="A32" s="47" t="s">
        <v>47</v>
      </c>
      <c r="B32" s="187" t="s">
        <v>28</v>
      </c>
      <c r="C32" s="187"/>
      <c r="D32" s="187"/>
      <c r="E32" s="187"/>
      <c r="F32" s="187"/>
      <c r="G32" s="187"/>
      <c r="H32" s="187"/>
      <c r="I32" s="187"/>
      <c r="J32" s="115" t="str">
        <f t="shared" si="4"/>
        <v>Trên mức yêu cầu</v>
      </c>
      <c r="K32" s="116"/>
      <c r="L32" s="116"/>
      <c r="M32" s="117"/>
      <c r="N32" s="46">
        <f>(A!O31/A!N31+B!O31/B!N31+'C'!O31/'C'!N31)/3</f>
        <v>1</v>
      </c>
      <c r="O32" s="25"/>
      <c r="P32" s="28"/>
    </row>
    <row r="33" spans="1:16">
      <c r="A33" s="47" t="s">
        <v>48</v>
      </c>
      <c r="B33" s="187" t="s">
        <v>29</v>
      </c>
      <c r="C33" s="187"/>
      <c r="D33" s="187"/>
      <c r="E33" s="187"/>
      <c r="F33" s="187"/>
      <c r="G33" s="187"/>
      <c r="H33" s="187"/>
      <c r="I33" s="187"/>
      <c r="J33" s="115" t="str">
        <f t="shared" si="4"/>
        <v>Đạt yêu cầu</v>
      </c>
      <c r="K33" s="116"/>
      <c r="L33" s="116"/>
      <c r="M33" s="117"/>
      <c r="N33" s="46">
        <f>(A!O32/A!N32+B!O32/B!N32+'C'!O32/'C'!N32)/3</f>
        <v>0.5</v>
      </c>
      <c r="O33" s="25"/>
      <c r="P33" s="28"/>
    </row>
    <row r="34" spans="1:16">
      <c r="A34" s="47" t="s">
        <v>49</v>
      </c>
      <c r="B34" s="187" t="s">
        <v>30</v>
      </c>
      <c r="C34" s="187"/>
      <c r="D34" s="187"/>
      <c r="E34" s="187"/>
      <c r="F34" s="187"/>
      <c r="G34" s="187"/>
      <c r="H34" s="187"/>
      <c r="I34" s="187"/>
      <c r="J34" s="115" t="str">
        <f t="shared" si="4"/>
        <v>Không đạt yêu cầu</v>
      </c>
      <c r="K34" s="116"/>
      <c r="L34" s="116"/>
      <c r="M34" s="117"/>
      <c r="N34" s="46">
        <f>(A!O33/A!N33+B!O33/B!N33+'C'!O33/'C'!N33)/3</f>
        <v>0.25</v>
      </c>
      <c r="O34" s="25"/>
      <c r="P34" s="28"/>
    </row>
    <row r="35" spans="1:16">
      <c r="A35" s="47" t="s">
        <v>50</v>
      </c>
      <c r="B35" s="187" t="s">
        <v>31</v>
      </c>
      <c r="C35" s="187"/>
      <c r="D35" s="187"/>
      <c r="E35" s="187"/>
      <c r="F35" s="187"/>
      <c r="G35" s="187"/>
      <c r="H35" s="187"/>
      <c r="I35" s="187"/>
      <c r="J35" s="115" t="str">
        <f t="shared" si="4"/>
        <v>Đạt yêu cầu</v>
      </c>
      <c r="K35" s="116"/>
      <c r="L35" s="116"/>
      <c r="M35" s="117"/>
      <c r="N35" s="46">
        <f>(A!O34/A!N34+B!O34/B!N34+'C'!O34/'C'!N34)/3</f>
        <v>0.5</v>
      </c>
      <c r="O35" s="25"/>
      <c r="P35" s="28"/>
    </row>
    <row r="36" spans="1:16">
      <c r="A36" s="47" t="s">
        <v>51</v>
      </c>
      <c r="B36" s="187" t="s">
        <v>32</v>
      </c>
      <c r="C36" s="187"/>
      <c r="D36" s="187"/>
      <c r="E36" s="187"/>
      <c r="F36" s="187"/>
      <c r="G36" s="187"/>
      <c r="H36" s="187"/>
      <c r="I36" s="187"/>
      <c r="J36" s="115" t="str">
        <f t="shared" si="4"/>
        <v>Trên mức yêu cầu</v>
      </c>
      <c r="K36" s="116"/>
      <c r="L36" s="116"/>
      <c r="M36" s="117"/>
      <c r="N36" s="46">
        <f>(A!O35/A!N35+B!O35/B!N35+'C'!O35/'C'!N35)/3</f>
        <v>1</v>
      </c>
      <c r="O36" s="25"/>
      <c r="P36" s="28"/>
    </row>
    <row r="37" spans="1:16">
      <c r="A37" s="47" t="s">
        <v>52</v>
      </c>
      <c r="B37" s="187" t="s">
        <v>33</v>
      </c>
      <c r="C37" s="187"/>
      <c r="D37" s="187"/>
      <c r="E37" s="187"/>
      <c r="F37" s="187"/>
      <c r="G37" s="187"/>
      <c r="H37" s="187"/>
      <c r="I37" s="187"/>
      <c r="J37" s="115" t="str">
        <f t="shared" si="4"/>
        <v>Trên mức yêu cầu</v>
      </c>
      <c r="K37" s="116"/>
      <c r="L37" s="116"/>
      <c r="M37" s="117"/>
      <c r="N37" s="46">
        <f>(A!O36/A!N36+B!O36/B!N36+'C'!O36/'C'!N36)/3</f>
        <v>0.75</v>
      </c>
      <c r="O37" s="25"/>
      <c r="P37" s="28"/>
    </row>
    <row r="38" spans="1:16">
      <c r="A38" s="47" t="s">
        <v>53</v>
      </c>
      <c r="B38" s="187" t="s">
        <v>34</v>
      </c>
      <c r="C38" s="187"/>
      <c r="D38" s="187"/>
      <c r="E38" s="187"/>
      <c r="F38" s="187"/>
      <c r="G38" s="187"/>
      <c r="H38" s="187"/>
      <c r="I38" s="187"/>
      <c r="J38" s="115" t="str">
        <f t="shared" si="4"/>
        <v>Không đạt yêu cầu</v>
      </c>
      <c r="K38" s="116"/>
      <c r="L38" s="116"/>
      <c r="M38" s="117"/>
      <c r="N38" s="46">
        <f>(A!O37/A!N37+B!O37/B!N37+'C'!O37/'C'!N37)/3</f>
        <v>0.25</v>
      </c>
      <c r="O38" s="25"/>
      <c r="P38" s="28"/>
    </row>
    <row r="39" spans="1:16">
      <c r="A39" s="47" t="s">
        <v>54</v>
      </c>
      <c r="B39" s="187" t="s">
        <v>35</v>
      </c>
      <c r="C39" s="187"/>
      <c r="D39" s="187"/>
      <c r="E39" s="187"/>
      <c r="F39" s="187"/>
      <c r="G39" s="187"/>
      <c r="H39" s="187"/>
      <c r="I39" s="187"/>
      <c r="J39" s="115" t="str">
        <f t="shared" si="4"/>
        <v>Đạt yêu cầu</v>
      </c>
      <c r="K39" s="116"/>
      <c r="L39" s="116"/>
      <c r="M39" s="117"/>
      <c r="N39" s="46">
        <f>(A!O38/A!N38+B!O38/B!N38+'C'!O38/'C'!N38)/3</f>
        <v>0.5</v>
      </c>
      <c r="O39" s="25"/>
      <c r="P39" s="28"/>
    </row>
    <row r="40" spans="1:16">
      <c r="A40" s="47" t="s">
        <v>55</v>
      </c>
      <c r="B40" s="187" t="s">
        <v>36</v>
      </c>
      <c r="C40" s="187"/>
      <c r="D40" s="187"/>
      <c r="E40" s="187"/>
      <c r="F40" s="187"/>
      <c r="G40" s="187"/>
      <c r="H40" s="187"/>
      <c r="I40" s="187"/>
      <c r="J40" s="115" t="str">
        <f t="shared" si="4"/>
        <v>Trên mức yêu cầu</v>
      </c>
      <c r="K40" s="116"/>
      <c r="L40" s="116"/>
      <c r="M40" s="117"/>
      <c r="N40" s="46">
        <f>(A!O39/A!N39+B!O39/B!N39+'C'!O39/'C'!N39)/3</f>
        <v>0.75</v>
      </c>
      <c r="O40" s="25"/>
      <c r="P40" s="28"/>
    </row>
    <row r="41" spans="1:16">
      <c r="A41" s="47" t="s">
        <v>56</v>
      </c>
      <c r="B41" s="187" t="s">
        <v>37</v>
      </c>
      <c r="C41" s="187"/>
      <c r="D41" s="187"/>
      <c r="E41" s="187"/>
      <c r="F41" s="187"/>
      <c r="G41" s="187"/>
      <c r="H41" s="187"/>
      <c r="I41" s="187"/>
      <c r="J41" s="115" t="str">
        <f t="shared" si="4"/>
        <v>Trên mức yêu cầu</v>
      </c>
      <c r="K41" s="116"/>
      <c r="L41" s="116"/>
      <c r="M41" s="117"/>
      <c r="N41" s="46">
        <f>(A!O40/A!N40+B!O40/B!N40+'C'!O40/'C'!N40)/3</f>
        <v>1</v>
      </c>
      <c r="O41" s="25"/>
      <c r="P41" s="28"/>
    </row>
    <row r="42" spans="1:16">
      <c r="A42" s="47" t="s">
        <v>57</v>
      </c>
      <c r="B42" s="187" t="s">
        <v>38</v>
      </c>
      <c r="C42" s="187"/>
      <c r="D42" s="187"/>
      <c r="E42" s="187"/>
      <c r="F42" s="187"/>
      <c r="G42" s="187"/>
      <c r="H42" s="187"/>
      <c r="I42" s="187"/>
      <c r="J42" s="115" t="str">
        <f t="shared" si="4"/>
        <v>Không đạt yêu cầu</v>
      </c>
      <c r="K42" s="116"/>
      <c r="L42" s="116"/>
      <c r="M42" s="117"/>
      <c r="N42" s="46">
        <f>(A!O41/A!N41+B!O41/B!N41+'C'!O41/'C'!N41)/3</f>
        <v>0.25</v>
      </c>
      <c r="O42" s="25"/>
      <c r="P42" s="28"/>
    </row>
    <row r="43" spans="1:16">
      <c r="A43" s="47" t="s">
        <v>58</v>
      </c>
      <c r="B43" s="187" t="s">
        <v>39</v>
      </c>
      <c r="C43" s="187"/>
      <c r="D43" s="187"/>
      <c r="E43" s="187"/>
      <c r="F43" s="187"/>
      <c r="G43" s="187"/>
      <c r="H43" s="187"/>
      <c r="I43" s="187"/>
      <c r="J43" s="115" t="str">
        <f t="shared" si="4"/>
        <v>Trên mức yêu cầu</v>
      </c>
      <c r="K43" s="116"/>
      <c r="L43" s="116"/>
      <c r="M43" s="117"/>
      <c r="N43" s="46">
        <f>(A!O42/A!N42+B!O42/B!N42+'C'!O42/'C'!N42)/3</f>
        <v>1</v>
      </c>
      <c r="O43" s="25"/>
      <c r="P43" s="28"/>
    </row>
    <row r="44" spans="1:16">
      <c r="A44" s="47" t="s">
        <v>59</v>
      </c>
      <c r="B44" s="187" t="s">
        <v>40</v>
      </c>
      <c r="C44" s="187"/>
      <c r="D44" s="187"/>
      <c r="E44" s="187"/>
      <c r="F44" s="187"/>
      <c r="G44" s="187"/>
      <c r="H44" s="187"/>
      <c r="I44" s="187"/>
      <c r="J44" s="115" t="str">
        <f t="shared" si="4"/>
        <v>Đạt yêu cầu</v>
      </c>
      <c r="K44" s="116"/>
      <c r="L44" s="116"/>
      <c r="M44" s="117"/>
      <c r="N44" s="46">
        <f>(A!O43/A!N43+B!O43/B!N43+'C'!O43/'C'!N43)/3</f>
        <v>0.5</v>
      </c>
      <c r="O44" s="25"/>
      <c r="P44" s="28"/>
    </row>
    <row r="45" spans="1:16">
      <c r="A45" s="213" t="s">
        <v>61</v>
      </c>
      <c r="B45" s="187" t="s">
        <v>41</v>
      </c>
      <c r="C45" s="187"/>
      <c r="D45" s="187"/>
      <c r="E45" s="187"/>
      <c r="F45" s="187"/>
      <c r="G45" s="187"/>
      <c r="H45" s="187"/>
      <c r="I45" s="187"/>
      <c r="J45" s="139" t="str">
        <f>IF(N45&lt;50%,"Không đạt yêu cầu",IF(AND(N45&gt;=50%,N45&lt;75%),"Đạt yêu cầu","Trên mức yêu cầu"))</f>
        <v>Trên mức yêu cầu</v>
      </c>
      <c r="K45" s="140"/>
      <c r="L45" s="140"/>
      <c r="M45" s="141"/>
      <c r="N45" s="226">
        <f>(A!O44/A!N44+B!O44/B!N44+'C'!O44/'C'!N44)/3</f>
        <v>0.75</v>
      </c>
      <c r="O45" s="54"/>
      <c r="P45" s="51"/>
    </row>
    <row r="46" spans="1:16">
      <c r="A46" s="213"/>
      <c r="B46" s="187"/>
      <c r="C46" s="187"/>
      <c r="D46" s="187"/>
      <c r="E46" s="187"/>
      <c r="F46" s="187"/>
      <c r="G46" s="187"/>
      <c r="H46" s="187"/>
      <c r="I46" s="187"/>
      <c r="J46" s="142"/>
      <c r="K46" s="143"/>
      <c r="L46" s="143"/>
      <c r="M46" s="144"/>
      <c r="N46" s="226"/>
      <c r="O46" s="54"/>
      <c r="P46" s="51"/>
    </row>
    <row r="47" spans="1:16">
      <c r="A47" s="47" t="s">
        <v>62</v>
      </c>
      <c r="B47" s="187" t="s">
        <v>42</v>
      </c>
      <c r="C47" s="187"/>
      <c r="D47" s="187"/>
      <c r="E47" s="187"/>
      <c r="F47" s="187"/>
      <c r="G47" s="187"/>
      <c r="H47" s="187"/>
      <c r="I47" s="187"/>
      <c r="J47" s="127" t="str">
        <f>IF(N47&lt;50%,"Không đạt yêu cầu",IF(AND(N47&gt;=50%,N47&lt;75%),"Đạt yêu cầu","Trên mức yêu cầu"))</f>
        <v>Đạt yêu cầu</v>
      </c>
      <c r="K47" s="128"/>
      <c r="L47" s="128"/>
      <c r="M47" s="129"/>
      <c r="N47" s="48">
        <f>(A!O46/A!N46+B!O46/B!N46+'C'!O46/'C'!N46)/3</f>
        <v>0.5</v>
      </c>
      <c r="O47" s="25"/>
      <c r="P47" s="29"/>
    </row>
    <row r="48" spans="1:16">
      <c r="A48" s="47" t="s">
        <v>63</v>
      </c>
      <c r="B48" s="187" t="s">
        <v>60</v>
      </c>
      <c r="C48" s="187"/>
      <c r="D48" s="187"/>
      <c r="E48" s="187"/>
      <c r="F48" s="187"/>
      <c r="G48" s="187"/>
      <c r="H48" s="187"/>
      <c r="I48" s="187"/>
      <c r="J48" s="127" t="str">
        <f>IF(N48&lt;50%,"Không đạt yêu cầu",IF(AND(N48&gt;=50%,N48&lt;75%),"Đạt yêu cầu","Trên mức yêu cầu"))</f>
        <v>Trên mức yêu cầu</v>
      </c>
      <c r="K48" s="128"/>
      <c r="L48" s="128"/>
      <c r="M48" s="129"/>
      <c r="N48" s="48">
        <f>(A!O47/A!N47+B!O47/B!N47+'C'!O47/'C'!N47)/3</f>
        <v>0.75</v>
      </c>
      <c r="O48" s="25"/>
      <c r="P48" s="29"/>
    </row>
    <row r="49" spans="1:16">
      <c r="A49" s="67">
        <v>2.2000000000000002</v>
      </c>
      <c r="B49" s="69" t="s">
        <v>115</v>
      </c>
      <c r="C49" s="187"/>
      <c r="D49" s="187"/>
      <c r="E49" s="187"/>
      <c r="F49" s="187"/>
      <c r="G49" s="187"/>
      <c r="H49" s="187"/>
      <c r="I49" s="187"/>
      <c r="J49" s="118" t="str">
        <f>IF(N49&lt;50%,"Không đạt yêu cầu",IF(AND(N49&gt;=50%,N49&lt;75%),"Đạt yêu cầu","Trên mức yêu cầu"))</f>
        <v>Đạt yêu cầu</v>
      </c>
      <c r="K49" s="119"/>
      <c r="L49" s="119"/>
      <c r="M49" s="120"/>
      <c r="N49" s="226">
        <f>(A!O48/A!N48+B!O48/B!N48+'C'!O48/'C'!N48)/3</f>
        <v>0.5</v>
      </c>
      <c r="O49" s="52"/>
      <c r="P49" s="51"/>
    </row>
    <row r="50" spans="1:16">
      <c r="A50" s="67"/>
      <c r="B50" s="187"/>
      <c r="C50" s="187"/>
      <c r="D50" s="187"/>
      <c r="E50" s="187"/>
      <c r="F50" s="187"/>
      <c r="G50" s="187"/>
      <c r="H50" s="187"/>
      <c r="I50" s="187"/>
      <c r="J50" s="124"/>
      <c r="K50" s="125"/>
      <c r="L50" s="125"/>
      <c r="M50" s="126"/>
      <c r="N50" s="226"/>
      <c r="O50" s="52"/>
      <c r="P50" s="51"/>
    </row>
    <row r="51" spans="1:16">
      <c r="A51" s="229" t="s">
        <v>66</v>
      </c>
      <c r="B51" s="187" t="s">
        <v>67</v>
      </c>
      <c r="C51" s="187"/>
      <c r="D51" s="187"/>
      <c r="E51" s="187"/>
      <c r="F51" s="187"/>
      <c r="G51" s="187"/>
      <c r="H51" s="187"/>
      <c r="I51" s="187"/>
      <c r="J51" s="118" t="str">
        <f t="shared" ref="J51" si="5">IF(N51&lt;50%,"Không đạt yêu cầu",IF(AND(N51&gt;=50%,N51&lt;75%),"Đạt yêu cầu","Trên mức yêu cầu"))</f>
        <v>Đạt yêu cầu</v>
      </c>
      <c r="K51" s="119"/>
      <c r="L51" s="119"/>
      <c r="M51" s="120"/>
      <c r="N51" s="226">
        <f>(A!O50/A!N50+B!O50/B!N50+'C'!O50/'C'!N50)/3</f>
        <v>0.5</v>
      </c>
      <c r="O51" s="52"/>
      <c r="P51" s="51"/>
    </row>
    <row r="52" spans="1:16">
      <c r="A52" s="229"/>
      <c r="B52" s="187"/>
      <c r="C52" s="187"/>
      <c r="D52" s="187"/>
      <c r="E52" s="187"/>
      <c r="F52" s="187"/>
      <c r="G52" s="187"/>
      <c r="H52" s="187"/>
      <c r="I52" s="187"/>
      <c r="J52" s="124"/>
      <c r="K52" s="125"/>
      <c r="L52" s="125"/>
      <c r="M52" s="126"/>
      <c r="N52" s="226"/>
      <c r="O52" s="52"/>
      <c r="P52" s="51"/>
    </row>
    <row r="53" spans="1:16">
      <c r="A53" s="229" t="s">
        <v>68</v>
      </c>
      <c r="B53" s="187" t="s">
        <v>69</v>
      </c>
      <c r="C53" s="187"/>
      <c r="D53" s="187"/>
      <c r="E53" s="187"/>
      <c r="F53" s="187"/>
      <c r="G53" s="187"/>
      <c r="H53" s="187"/>
      <c r="I53" s="187"/>
      <c r="J53" s="118" t="str">
        <f t="shared" ref="J53" si="6">IF(N53&lt;50%,"Không đạt yêu cầu",IF(AND(N53&gt;=50%,N53&lt;75%),"Đạt yêu cầu","Trên mức yêu cầu"))</f>
        <v>Không đạt yêu cầu</v>
      </c>
      <c r="K53" s="119"/>
      <c r="L53" s="119"/>
      <c r="M53" s="120"/>
      <c r="N53" s="226">
        <f>(A!O52/A!N52+B!O52/B!N52+'C'!O52/'C'!N52)/3</f>
        <v>0.25</v>
      </c>
      <c r="O53" s="52"/>
      <c r="P53" s="51"/>
    </row>
    <row r="54" spans="1:16">
      <c r="A54" s="229"/>
      <c r="B54" s="187"/>
      <c r="C54" s="187"/>
      <c r="D54" s="187"/>
      <c r="E54" s="187"/>
      <c r="F54" s="187"/>
      <c r="G54" s="187"/>
      <c r="H54" s="187"/>
      <c r="I54" s="187"/>
      <c r="J54" s="124"/>
      <c r="K54" s="125"/>
      <c r="L54" s="125"/>
      <c r="M54" s="126"/>
      <c r="N54" s="226"/>
      <c r="O54" s="52"/>
      <c r="P54" s="51"/>
    </row>
    <row r="55" spans="1:16">
      <c r="A55" s="229" t="s">
        <v>70</v>
      </c>
      <c r="B55" s="187" t="s">
        <v>71</v>
      </c>
      <c r="C55" s="187"/>
      <c r="D55" s="187"/>
      <c r="E55" s="187"/>
      <c r="F55" s="187"/>
      <c r="G55" s="187"/>
      <c r="H55" s="187"/>
      <c r="I55" s="187"/>
      <c r="J55" s="118" t="str">
        <f t="shared" ref="J55" si="7">IF(N55&lt;50%,"Không đạt yêu cầu",IF(AND(N55&gt;=50%,N55&lt;75%),"Đạt yêu cầu","Trên mức yêu cầu"))</f>
        <v>Trên mức yêu cầu</v>
      </c>
      <c r="K55" s="119"/>
      <c r="L55" s="119"/>
      <c r="M55" s="120"/>
      <c r="N55" s="226">
        <f>(A!O54/A!N54+B!O54/B!N54+'C'!O54/'C'!N54)/3</f>
        <v>0.75000000000000011</v>
      </c>
      <c r="O55" s="52"/>
      <c r="P55" s="51"/>
    </row>
    <row r="56" spans="1:16">
      <c r="A56" s="229"/>
      <c r="B56" s="187"/>
      <c r="C56" s="187"/>
      <c r="D56" s="187"/>
      <c r="E56" s="187"/>
      <c r="F56" s="187"/>
      <c r="G56" s="187"/>
      <c r="H56" s="187"/>
      <c r="I56" s="187"/>
      <c r="J56" s="124"/>
      <c r="K56" s="125"/>
      <c r="L56" s="125"/>
      <c r="M56" s="126"/>
      <c r="N56" s="226"/>
      <c r="O56" s="52"/>
      <c r="P56" s="51"/>
    </row>
    <row r="57" spans="1:16" ht="15" customHeight="1">
      <c r="A57" s="77">
        <v>3</v>
      </c>
      <c r="B57" s="78" t="s">
        <v>72</v>
      </c>
      <c r="C57" s="78"/>
      <c r="D57" s="78"/>
      <c r="E57" s="78"/>
      <c r="F57" s="78"/>
      <c r="G57" s="78"/>
      <c r="H57" s="78"/>
      <c r="I57" s="78"/>
      <c r="J57" s="220" t="str">
        <f t="shared" ref="J57" si="8">IF(N57&lt;50%,"Không đạt yêu cầu",IF(AND(N57&gt;=50%,N57&lt;75%),"Đạt yêu cầu","Trên mức yêu cầu"))</f>
        <v>Đạt yêu cầu</v>
      </c>
      <c r="K57" s="221"/>
      <c r="L57" s="221"/>
      <c r="M57" s="222"/>
      <c r="N57" s="226">
        <f>(A!O56/A!N56+B!O56/B!N56+'C'!O56/'C'!N56)/3</f>
        <v>0.57500000000000007</v>
      </c>
      <c r="O57" s="52"/>
      <c r="P57" s="51"/>
    </row>
    <row r="58" spans="1:16">
      <c r="A58" s="77"/>
      <c r="B58" s="78"/>
      <c r="C58" s="78"/>
      <c r="D58" s="78"/>
      <c r="E58" s="78"/>
      <c r="F58" s="78"/>
      <c r="G58" s="78"/>
      <c r="H58" s="78"/>
      <c r="I58" s="78"/>
      <c r="J58" s="223"/>
      <c r="K58" s="224"/>
      <c r="L58" s="224"/>
      <c r="M58" s="225"/>
      <c r="N58" s="226"/>
      <c r="O58" s="52"/>
      <c r="P58" s="51"/>
    </row>
    <row r="59" spans="1:16">
      <c r="A59" s="67">
        <v>3.1</v>
      </c>
      <c r="B59" s="187" t="s">
        <v>73</v>
      </c>
      <c r="C59" s="187"/>
      <c r="D59" s="187"/>
      <c r="E59" s="187"/>
      <c r="F59" s="187"/>
      <c r="G59" s="187"/>
      <c r="H59" s="187"/>
      <c r="I59" s="187"/>
      <c r="J59" s="118" t="str">
        <f t="shared" ref="J59" si="9">IF(N59&lt;50%,"Không đạt yêu cầu",IF(AND(N59&gt;=50%,N59&lt;75%),"Đạt yêu cầu","Trên mức yêu cầu"))</f>
        <v>Trên mức yêu cầu</v>
      </c>
      <c r="K59" s="119"/>
      <c r="L59" s="119"/>
      <c r="M59" s="120"/>
      <c r="N59" s="226">
        <f>(A!O58/A!N58+B!O58/B!N58+'C'!O58/'C'!N58)/3</f>
        <v>0.75000000000000011</v>
      </c>
      <c r="O59" s="52"/>
      <c r="P59" s="51"/>
    </row>
    <row r="60" spans="1:16">
      <c r="A60" s="67"/>
      <c r="B60" s="187"/>
      <c r="C60" s="187"/>
      <c r="D60" s="187"/>
      <c r="E60" s="187"/>
      <c r="F60" s="187"/>
      <c r="G60" s="187"/>
      <c r="H60" s="187"/>
      <c r="I60" s="187"/>
      <c r="J60" s="124"/>
      <c r="K60" s="125"/>
      <c r="L60" s="125"/>
      <c r="M60" s="126"/>
      <c r="N60" s="226"/>
      <c r="O60" s="52"/>
      <c r="P60" s="51"/>
    </row>
    <row r="61" spans="1:16">
      <c r="A61" s="67">
        <v>3.2</v>
      </c>
      <c r="B61" s="187" t="s">
        <v>74</v>
      </c>
      <c r="C61" s="187"/>
      <c r="D61" s="187"/>
      <c r="E61" s="187"/>
      <c r="F61" s="187"/>
      <c r="G61" s="187"/>
      <c r="H61" s="187"/>
      <c r="I61" s="187"/>
      <c r="J61" s="118" t="str">
        <f t="shared" ref="J61" si="10">IF(N61&lt;50%,"Không đạt yêu cầu",IF(AND(N61&gt;=50%,N61&lt;75%),"Đạt yêu cầu","Trên mức yêu cầu"))</f>
        <v>Không đạt yêu cầu</v>
      </c>
      <c r="K61" s="119"/>
      <c r="L61" s="119"/>
      <c r="M61" s="120"/>
      <c r="N61" s="226">
        <f>(A!O60/A!N60+B!O60/B!N60+'C'!O60/'C'!N60)/3</f>
        <v>0.25</v>
      </c>
      <c r="O61" s="52"/>
      <c r="P61" s="51"/>
    </row>
    <row r="62" spans="1:16">
      <c r="A62" s="67"/>
      <c r="B62" s="187"/>
      <c r="C62" s="187"/>
      <c r="D62" s="187"/>
      <c r="E62" s="187"/>
      <c r="F62" s="187"/>
      <c r="G62" s="187"/>
      <c r="H62" s="187"/>
      <c r="I62" s="187"/>
      <c r="J62" s="124"/>
      <c r="K62" s="125"/>
      <c r="L62" s="125"/>
      <c r="M62" s="126"/>
      <c r="N62" s="226"/>
      <c r="O62" s="52"/>
      <c r="P62" s="51"/>
    </row>
    <row r="63" spans="1:16">
      <c r="A63" s="49">
        <v>3.3</v>
      </c>
      <c r="B63" s="212" t="s">
        <v>75</v>
      </c>
      <c r="C63" s="212"/>
      <c r="D63" s="212"/>
      <c r="E63" s="212"/>
      <c r="F63" s="212"/>
      <c r="G63" s="212"/>
      <c r="H63" s="212"/>
      <c r="I63" s="212"/>
      <c r="J63" s="115" t="str">
        <f>IF(N63&lt;50%,"Không đạt yêu cầu",IF(AND(N63&gt;=50%,N63&lt;75%),"Đạt yêu cầu","Trên mức yêu cầu"))</f>
        <v>Trên mức yêu cầu</v>
      </c>
      <c r="K63" s="116"/>
      <c r="L63" s="116"/>
      <c r="M63" s="117"/>
      <c r="N63" s="50">
        <f>(A!O62/A!N62+B!O62/B!N62+'C'!O62/'C'!N62)/3</f>
        <v>0.75000000000000011</v>
      </c>
      <c r="O63" s="30"/>
      <c r="P63" s="28"/>
    </row>
    <row r="64" spans="1:16">
      <c r="A64" s="213">
        <v>3.4</v>
      </c>
      <c r="B64" s="187" t="s">
        <v>81</v>
      </c>
      <c r="C64" s="187"/>
      <c r="D64" s="187"/>
      <c r="E64" s="187"/>
      <c r="F64" s="187"/>
      <c r="G64" s="187"/>
      <c r="H64" s="187"/>
      <c r="I64" s="187"/>
      <c r="J64" s="118" t="str">
        <f>IF(N64&lt;50%,"Không đạt yêu cầu",IF(AND(N64&gt;=50%,N64&lt;75%),"Đạt yêu cầu","Trên mức yêu cầu"))</f>
        <v>Đạt yêu cầu</v>
      </c>
      <c r="K64" s="119"/>
      <c r="L64" s="119"/>
      <c r="M64" s="120"/>
      <c r="N64" s="226">
        <f>(A!O63/A!N63+B!O63/B!N63+'C'!O63/'C'!N63)/3</f>
        <v>0.5</v>
      </c>
      <c r="O64" s="52"/>
      <c r="P64" s="51"/>
    </row>
    <row r="65" spans="1:16">
      <c r="A65" s="213"/>
      <c r="B65" s="187"/>
      <c r="C65" s="187"/>
      <c r="D65" s="187"/>
      <c r="E65" s="187"/>
      <c r="F65" s="187"/>
      <c r="G65" s="187"/>
      <c r="H65" s="187"/>
      <c r="I65" s="187"/>
      <c r="J65" s="121"/>
      <c r="K65" s="122"/>
      <c r="L65" s="122"/>
      <c r="M65" s="123"/>
      <c r="N65" s="226"/>
      <c r="O65" s="52"/>
      <c r="P65" s="51"/>
    </row>
    <row r="66" spans="1:16">
      <c r="A66" s="213"/>
      <c r="B66" s="187"/>
      <c r="C66" s="187"/>
      <c r="D66" s="187"/>
      <c r="E66" s="187"/>
      <c r="F66" s="187"/>
      <c r="G66" s="187"/>
      <c r="H66" s="187"/>
      <c r="I66" s="187"/>
      <c r="J66" s="124"/>
      <c r="K66" s="125"/>
      <c r="L66" s="125"/>
      <c r="M66" s="126"/>
      <c r="N66" s="226"/>
      <c r="O66" s="52"/>
      <c r="P66" s="51"/>
    </row>
    <row r="67" spans="1:16">
      <c r="A67" s="49">
        <v>3.5</v>
      </c>
      <c r="B67" s="187" t="s">
        <v>77</v>
      </c>
      <c r="C67" s="187"/>
      <c r="D67" s="187"/>
      <c r="E67" s="187"/>
      <c r="F67" s="187"/>
      <c r="G67" s="187"/>
      <c r="H67" s="187"/>
      <c r="I67" s="187"/>
      <c r="J67" s="115" t="str">
        <f>IF(N67&lt;50%,"Không đạt yêu cầu",IF(AND(N67&gt;=50%,N67&lt;75%),"Đạt yêu cầu","Trên mức yêu cầu"))</f>
        <v>Trên mức yêu cầu</v>
      </c>
      <c r="K67" s="116"/>
      <c r="L67" s="116"/>
      <c r="M67" s="117"/>
      <c r="N67" s="50">
        <f>(A!O66/A!N66+B!O66/B!N66+'C'!O66/'C'!N66)/3</f>
        <v>0.75000000000000011</v>
      </c>
      <c r="O67" s="25"/>
      <c r="P67" s="28"/>
    </row>
    <row r="68" spans="1:16">
      <c r="A68" s="49">
        <v>3.6</v>
      </c>
      <c r="B68" s="187" t="s">
        <v>76</v>
      </c>
      <c r="C68" s="187"/>
      <c r="D68" s="187"/>
      <c r="E68" s="187"/>
      <c r="F68" s="187"/>
      <c r="G68" s="187"/>
      <c r="H68" s="187"/>
      <c r="I68" s="187"/>
      <c r="J68" s="115" t="str">
        <f>IF(N68&lt;50%,"Không đạt yêu cầu",IF(AND(N68&gt;=50%,N68&lt;75%),"Đạt yêu cầu","Trên mức yêu cầu"))</f>
        <v>Trên mức yêu cầu</v>
      </c>
      <c r="K68" s="116"/>
      <c r="L68" s="116"/>
      <c r="M68" s="117"/>
      <c r="N68" s="50">
        <f>(A!O67/A!N67+B!O67/B!N67+'C'!O67/'C'!N67)/3</f>
        <v>1</v>
      </c>
      <c r="O68" s="25"/>
      <c r="P68" s="28"/>
    </row>
    <row r="69" spans="1:16">
      <c r="A69" s="213">
        <v>3.7</v>
      </c>
      <c r="B69" s="187" t="s">
        <v>78</v>
      </c>
      <c r="C69" s="187"/>
      <c r="D69" s="187"/>
      <c r="E69" s="187"/>
      <c r="F69" s="187"/>
      <c r="G69" s="187"/>
      <c r="H69" s="187"/>
      <c r="I69" s="187"/>
      <c r="J69" s="118" t="str">
        <f>IF(N69&lt;50%,"Không đạt yêu cầu",IF(AND(N69&gt;=50%,N69&lt;75%),"Đạt yêu cầu","Trên mức yêu cầu"))</f>
        <v>Không đạt yêu cầu</v>
      </c>
      <c r="K69" s="119"/>
      <c r="L69" s="119"/>
      <c r="M69" s="120"/>
      <c r="N69" s="226">
        <f>(A!O68/A!N68+B!O68/B!N68+'C'!O68/'C'!N68)/3</f>
        <v>0.25</v>
      </c>
      <c r="O69" s="52"/>
      <c r="P69" s="51"/>
    </row>
    <row r="70" spans="1:16">
      <c r="A70" s="213"/>
      <c r="B70" s="187"/>
      <c r="C70" s="187"/>
      <c r="D70" s="187"/>
      <c r="E70" s="187"/>
      <c r="F70" s="187"/>
      <c r="G70" s="187"/>
      <c r="H70" s="187"/>
      <c r="I70" s="187"/>
      <c r="J70" s="124"/>
      <c r="K70" s="125"/>
      <c r="L70" s="125"/>
      <c r="M70" s="126"/>
      <c r="N70" s="226"/>
      <c r="O70" s="52"/>
      <c r="P70" s="51"/>
    </row>
    <row r="71" spans="1:16">
      <c r="A71" s="16">
        <v>4</v>
      </c>
      <c r="B71" s="63" t="s">
        <v>79</v>
      </c>
      <c r="C71" s="63"/>
      <c r="D71" s="63"/>
      <c r="E71" s="63"/>
      <c r="F71" s="63"/>
      <c r="G71" s="63"/>
      <c r="H71" s="63"/>
      <c r="I71" s="63"/>
      <c r="J71" s="214" t="str">
        <f>IF(N71&lt;50%,"Không đạt yêu cầu",IF(AND(N71&gt;=50%,N71&lt;75%),"Đạt yêu cầu","Trên mức yêu cầu"))</f>
        <v>Trên mức yêu cầu</v>
      </c>
      <c r="K71" s="215"/>
      <c r="L71" s="215"/>
      <c r="M71" s="216"/>
      <c r="N71" s="38">
        <f>(A!O70/A!N70+B!O70/B!N70+'C'!O70/'C'!N70)/3</f>
        <v>1</v>
      </c>
      <c r="O71" s="32"/>
      <c r="P71" s="31"/>
    </row>
    <row r="72" spans="1:16">
      <c r="A72" s="67">
        <v>4.0999999999999996</v>
      </c>
      <c r="B72" s="69" t="s">
        <v>80</v>
      </c>
      <c r="C72" s="69"/>
      <c r="D72" s="69"/>
      <c r="E72" s="69"/>
      <c r="F72" s="69"/>
      <c r="G72" s="69"/>
      <c r="H72" s="69"/>
      <c r="I72" s="69"/>
      <c r="J72" s="127" t="str">
        <f>IF(N72&lt;50%,"Không đạt yêu cầu",IF(AND(N72&gt;=50%,N72&lt;75%),"Đạt yêu cầu","Trên mức yêu cầu"))</f>
        <v>Trên mức yêu cầu</v>
      </c>
      <c r="K72" s="128"/>
      <c r="L72" s="128"/>
      <c r="M72" s="129"/>
      <c r="N72" s="226">
        <f>(A!O71/A!N71+B!O71/B!N71+'C'!O71/'C'!N71)/3</f>
        <v>1</v>
      </c>
      <c r="O72" s="52"/>
      <c r="P72" s="51"/>
    </row>
    <row r="73" spans="1:16" ht="15.75" thickBot="1">
      <c r="A73" s="227"/>
      <c r="B73" s="228"/>
      <c r="C73" s="228"/>
      <c r="D73" s="228"/>
      <c r="E73" s="228"/>
      <c r="F73" s="228"/>
      <c r="G73" s="228"/>
      <c r="H73" s="228"/>
      <c r="I73" s="228"/>
      <c r="J73" s="217"/>
      <c r="K73" s="218"/>
      <c r="L73" s="218"/>
      <c r="M73" s="219"/>
      <c r="N73" s="226"/>
      <c r="O73" s="52"/>
      <c r="P73" s="51"/>
    </row>
    <row r="74" spans="1:16">
      <c r="A74" s="188" t="s">
        <v>91</v>
      </c>
      <c r="B74" s="189"/>
      <c r="C74" s="189"/>
      <c r="D74" s="189"/>
      <c r="E74" s="189"/>
      <c r="F74" s="189"/>
      <c r="G74" s="189"/>
      <c r="H74" s="189"/>
      <c r="I74" s="189"/>
      <c r="J74" s="192"/>
      <c r="K74" s="192"/>
      <c r="L74" s="192"/>
      <c r="M74" s="193"/>
      <c r="N74" s="44"/>
      <c r="O74" s="3"/>
    </row>
    <row r="75" spans="1:16">
      <c r="A75" s="67"/>
      <c r="B75" s="190"/>
      <c r="C75" s="190"/>
      <c r="D75" s="190"/>
      <c r="E75" s="190"/>
      <c r="F75" s="190"/>
      <c r="G75" s="190"/>
      <c r="H75" s="190"/>
      <c r="I75" s="190"/>
      <c r="J75" s="194"/>
      <c r="K75" s="194"/>
      <c r="L75" s="194"/>
      <c r="M75" s="195"/>
      <c r="N75" s="36"/>
    </row>
    <row r="76" spans="1:16">
      <c r="A76" s="67" t="s">
        <v>92</v>
      </c>
      <c r="B76" s="190"/>
      <c r="C76" s="190"/>
      <c r="D76" s="190"/>
      <c r="E76" s="190"/>
      <c r="F76" s="190"/>
      <c r="G76" s="190"/>
      <c r="H76" s="190"/>
      <c r="I76" s="190"/>
      <c r="J76" s="196">
        <f>(A!N74+B!N74+'C'!N74)/3</f>
        <v>0.67700000000000005</v>
      </c>
      <c r="K76" s="196"/>
      <c r="L76" s="196"/>
      <c r="M76" s="197"/>
      <c r="N76" s="44"/>
    </row>
    <row r="77" spans="1:16" ht="15.75" thickBot="1">
      <c r="A77" s="68"/>
      <c r="B77" s="191"/>
      <c r="C77" s="191"/>
      <c r="D77" s="191"/>
      <c r="E77" s="191"/>
      <c r="F77" s="191"/>
      <c r="G77" s="191"/>
      <c r="H77" s="191"/>
      <c r="I77" s="191"/>
      <c r="J77" s="198"/>
      <c r="K77" s="198"/>
      <c r="L77" s="198"/>
      <c r="M77" s="199"/>
      <c r="N77" s="44"/>
    </row>
    <row r="78" spans="1:16" ht="15.75" thickBot="1"/>
    <row r="79" spans="1:16" ht="15.75" thickBot="1">
      <c r="A79" s="177" t="s">
        <v>93</v>
      </c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9"/>
    </row>
    <row r="80" spans="1:16" ht="15.75" thickBot="1">
      <c r="A80" s="163" t="s">
        <v>94</v>
      </c>
      <c r="B80" s="164"/>
      <c r="C80" s="164"/>
      <c r="D80" s="165"/>
      <c r="E80" s="175" t="s">
        <v>95</v>
      </c>
      <c r="F80" s="164"/>
      <c r="G80" s="164"/>
      <c r="H80" s="164"/>
      <c r="I80" s="164"/>
      <c r="J80" s="164"/>
      <c r="K80" s="164"/>
      <c r="L80" s="164"/>
      <c r="M80" s="176"/>
    </row>
    <row r="81" spans="1:13">
      <c r="A81" s="160" t="s">
        <v>99</v>
      </c>
      <c r="B81" s="161"/>
      <c r="C81" s="161"/>
      <c r="D81" s="162"/>
      <c r="E81" s="172" t="s">
        <v>96</v>
      </c>
      <c r="F81" s="173"/>
      <c r="G81" s="173"/>
      <c r="H81" s="173"/>
      <c r="I81" s="173"/>
      <c r="J81" s="173"/>
      <c r="K81" s="173"/>
      <c r="L81" s="173"/>
      <c r="M81" s="174"/>
    </row>
    <row r="82" spans="1:13">
      <c r="A82" s="157" t="s">
        <v>100</v>
      </c>
      <c r="B82" s="158"/>
      <c r="C82" s="158"/>
      <c r="D82" s="159"/>
      <c r="E82" s="169" t="s">
        <v>97</v>
      </c>
      <c r="F82" s="170"/>
      <c r="G82" s="170"/>
      <c r="H82" s="170"/>
      <c r="I82" s="170"/>
      <c r="J82" s="170"/>
      <c r="K82" s="170"/>
      <c r="L82" s="170"/>
      <c r="M82" s="171"/>
    </row>
    <row r="83" spans="1:13" ht="15.75" thickBot="1">
      <c r="A83" s="154" t="s">
        <v>101</v>
      </c>
      <c r="B83" s="155"/>
      <c r="C83" s="155"/>
      <c r="D83" s="156"/>
      <c r="E83" s="166" t="s">
        <v>98</v>
      </c>
      <c r="F83" s="167"/>
      <c r="G83" s="167"/>
      <c r="H83" s="167"/>
      <c r="I83" s="167"/>
      <c r="J83" s="167"/>
      <c r="K83" s="167"/>
      <c r="L83" s="167"/>
      <c r="M83" s="168"/>
    </row>
    <row r="84" spans="1:13" ht="15.75" thickBot="1">
      <c r="A84" s="3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 thickBot="1">
      <c r="A85" s="177" t="s">
        <v>102</v>
      </c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9"/>
    </row>
    <row r="86" spans="1:13">
      <c r="A86" s="180" t="s">
        <v>103</v>
      </c>
      <c r="B86" s="181"/>
      <c r="C86" s="181"/>
      <c r="D86" s="181"/>
      <c r="E86" s="60"/>
      <c r="F86" s="60"/>
      <c r="G86" s="60"/>
      <c r="H86" s="60"/>
      <c r="I86" s="60"/>
      <c r="J86" s="60"/>
      <c r="K86" s="60"/>
      <c r="L86" s="60"/>
      <c r="M86" s="62"/>
    </row>
    <row r="87" spans="1:13">
      <c r="A87" s="182" t="s">
        <v>104</v>
      </c>
      <c r="B87" s="183"/>
      <c r="C87" s="183"/>
      <c r="D87" s="183"/>
      <c r="E87" s="97"/>
      <c r="F87" s="97"/>
      <c r="G87" s="97"/>
      <c r="H87" s="97"/>
      <c r="I87" s="97"/>
      <c r="J87" s="97"/>
      <c r="K87" s="97"/>
      <c r="L87" s="97"/>
      <c r="M87" s="98"/>
    </row>
    <row r="88" spans="1:13">
      <c r="A88" s="182" t="s">
        <v>105</v>
      </c>
      <c r="B88" s="183"/>
      <c r="C88" s="183"/>
      <c r="D88" s="183"/>
      <c r="E88" s="97"/>
      <c r="F88" s="97"/>
      <c r="G88" s="97"/>
      <c r="H88" s="97"/>
      <c r="I88" s="97"/>
      <c r="J88" s="97"/>
      <c r="K88" s="97"/>
      <c r="L88" s="97"/>
      <c r="M88" s="98"/>
    </row>
    <row r="89" spans="1:13">
      <c r="A89" s="182" t="s">
        <v>106</v>
      </c>
      <c r="B89" s="183"/>
      <c r="C89" s="183"/>
      <c r="D89" s="183"/>
      <c r="E89" s="97"/>
      <c r="F89" s="97"/>
      <c r="G89" s="97"/>
      <c r="H89" s="97"/>
      <c r="I89" s="97"/>
      <c r="J89" s="97"/>
      <c r="K89" s="97"/>
      <c r="L89" s="97"/>
      <c r="M89" s="98"/>
    </row>
    <row r="90" spans="1:13" ht="15.75" thickBot="1">
      <c r="A90" s="102" t="s">
        <v>107</v>
      </c>
      <c r="B90" s="103"/>
      <c r="C90" s="103"/>
      <c r="D90" s="103"/>
      <c r="E90" s="59"/>
      <c r="F90" s="59"/>
      <c r="G90" s="59"/>
      <c r="H90" s="59"/>
      <c r="I90" s="59"/>
      <c r="J90" s="59"/>
      <c r="K90" s="59"/>
      <c r="L90" s="59"/>
      <c r="M90" s="61"/>
    </row>
    <row r="91" spans="1:13">
      <c r="A91" s="130" t="s">
        <v>108</v>
      </c>
      <c r="B91" s="131"/>
      <c r="C91" s="131"/>
      <c r="D91" s="131"/>
      <c r="E91" s="131"/>
      <c r="F91" s="131" t="s">
        <v>109</v>
      </c>
      <c r="G91" s="131"/>
      <c r="H91" s="131"/>
      <c r="I91" s="131"/>
      <c r="J91" s="131"/>
      <c r="K91" s="131"/>
      <c r="L91" s="131"/>
      <c r="M91" s="136"/>
    </row>
    <row r="92" spans="1:13">
      <c r="A92" s="132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7"/>
    </row>
    <row r="93" spans="1:13">
      <c r="A93" s="132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7"/>
    </row>
    <row r="94" spans="1:13">
      <c r="A94" s="132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7"/>
    </row>
    <row r="95" spans="1:13">
      <c r="A95" s="132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7"/>
    </row>
    <row r="96" spans="1:13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7"/>
    </row>
    <row r="97" spans="1:13">
      <c r="A97" s="132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7"/>
    </row>
    <row r="98" spans="1:13" ht="15.75" thickBot="1">
      <c r="A98" s="134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8"/>
    </row>
  </sheetData>
  <mergeCells count="195">
    <mergeCell ref="B12:I12"/>
    <mergeCell ref="A13:A14"/>
    <mergeCell ref="B13:I14"/>
    <mergeCell ref="A1:I2"/>
    <mergeCell ref="J1:M8"/>
    <mergeCell ref="A10:A11"/>
    <mergeCell ref="B10:I11"/>
    <mergeCell ref="J10:M10"/>
    <mergeCell ref="D5:I5"/>
    <mergeCell ref="D4:I4"/>
    <mergeCell ref="D3:I3"/>
    <mergeCell ref="A9:C9"/>
    <mergeCell ref="D9:M9"/>
    <mergeCell ref="N15:N16"/>
    <mergeCell ref="O15:O16"/>
    <mergeCell ref="P15:P16"/>
    <mergeCell ref="A17:A18"/>
    <mergeCell ref="B17:I18"/>
    <mergeCell ref="N17:N18"/>
    <mergeCell ref="N13:N14"/>
    <mergeCell ref="O13:O14"/>
    <mergeCell ref="P13:P14"/>
    <mergeCell ref="A15:A16"/>
    <mergeCell ref="B15:I16"/>
    <mergeCell ref="P23:P25"/>
    <mergeCell ref="B26:I26"/>
    <mergeCell ref="B27:I27"/>
    <mergeCell ref="B28:I28"/>
    <mergeCell ref="A23:A25"/>
    <mergeCell ref="B23:I25"/>
    <mergeCell ref="O17:O18"/>
    <mergeCell ref="P17:P18"/>
    <mergeCell ref="B19:I19"/>
    <mergeCell ref="B20:I20"/>
    <mergeCell ref="B21:I21"/>
    <mergeCell ref="B22:I22"/>
    <mergeCell ref="B40:I40"/>
    <mergeCell ref="B29:I29"/>
    <mergeCell ref="B30:I30"/>
    <mergeCell ref="B31:I31"/>
    <mergeCell ref="B32:I32"/>
    <mergeCell ref="B33:I33"/>
    <mergeCell ref="B34:I34"/>
    <mergeCell ref="N23:N25"/>
    <mergeCell ref="O23:O25"/>
    <mergeCell ref="O49:O50"/>
    <mergeCell ref="P49:P50"/>
    <mergeCell ref="A51:A52"/>
    <mergeCell ref="B51:I52"/>
    <mergeCell ref="N51:N52"/>
    <mergeCell ref="O51:O52"/>
    <mergeCell ref="P45:P46"/>
    <mergeCell ref="B47:I47"/>
    <mergeCell ref="B48:I48"/>
    <mergeCell ref="A49:A50"/>
    <mergeCell ref="B49:I50"/>
    <mergeCell ref="N49:N50"/>
    <mergeCell ref="N45:N46"/>
    <mergeCell ref="O45:O46"/>
    <mergeCell ref="J45:M46"/>
    <mergeCell ref="A45:A46"/>
    <mergeCell ref="B45:I46"/>
    <mergeCell ref="N55:N56"/>
    <mergeCell ref="O55:O56"/>
    <mergeCell ref="P55:P56"/>
    <mergeCell ref="A57:A58"/>
    <mergeCell ref="B57:I58"/>
    <mergeCell ref="N57:N58"/>
    <mergeCell ref="A55:A56"/>
    <mergeCell ref="B55:I56"/>
    <mergeCell ref="P51:P52"/>
    <mergeCell ref="A53:A54"/>
    <mergeCell ref="B53:I54"/>
    <mergeCell ref="N53:N54"/>
    <mergeCell ref="O53:O54"/>
    <mergeCell ref="P53:P54"/>
    <mergeCell ref="P59:P60"/>
    <mergeCell ref="A61:A62"/>
    <mergeCell ref="B61:I62"/>
    <mergeCell ref="N61:N62"/>
    <mergeCell ref="O61:O62"/>
    <mergeCell ref="P61:P62"/>
    <mergeCell ref="O57:O58"/>
    <mergeCell ref="P57:P58"/>
    <mergeCell ref="A59:A60"/>
    <mergeCell ref="B59:I60"/>
    <mergeCell ref="N59:N60"/>
    <mergeCell ref="O59:O60"/>
    <mergeCell ref="J59:M60"/>
    <mergeCell ref="J61:M62"/>
    <mergeCell ref="N72:N73"/>
    <mergeCell ref="O72:O73"/>
    <mergeCell ref="P72:P73"/>
    <mergeCell ref="A79:M79"/>
    <mergeCell ref="J39:M39"/>
    <mergeCell ref="J40:M40"/>
    <mergeCell ref="J41:M41"/>
    <mergeCell ref="J42:M42"/>
    <mergeCell ref="J43:M43"/>
    <mergeCell ref="J44:M44"/>
    <mergeCell ref="N69:N70"/>
    <mergeCell ref="O69:O70"/>
    <mergeCell ref="P69:P70"/>
    <mergeCell ref="B71:I71"/>
    <mergeCell ref="A72:A73"/>
    <mergeCell ref="B72:I73"/>
    <mergeCell ref="A69:A70"/>
    <mergeCell ref="B69:I70"/>
    <mergeCell ref="J69:M70"/>
    <mergeCell ref="N64:N66"/>
    <mergeCell ref="O64:O66"/>
    <mergeCell ref="P64:P66"/>
    <mergeCell ref="B67:I67"/>
    <mergeCell ref="B68:I68"/>
    <mergeCell ref="A74:I75"/>
    <mergeCell ref="A76:I77"/>
    <mergeCell ref="J74:M75"/>
    <mergeCell ref="J76:M77"/>
    <mergeCell ref="J36:M36"/>
    <mergeCell ref="J37:M37"/>
    <mergeCell ref="J38:M38"/>
    <mergeCell ref="A3:C3"/>
    <mergeCell ref="A4:C4"/>
    <mergeCell ref="A5:C5"/>
    <mergeCell ref="A6:C6"/>
    <mergeCell ref="A7:C7"/>
    <mergeCell ref="A8:C8"/>
    <mergeCell ref="D8:I8"/>
    <mergeCell ref="D7:I7"/>
    <mergeCell ref="D6:I6"/>
    <mergeCell ref="J68:M68"/>
    <mergeCell ref="B63:I63"/>
    <mergeCell ref="A64:A66"/>
    <mergeCell ref="B64:I66"/>
    <mergeCell ref="B41:I41"/>
    <mergeCell ref="J71:M71"/>
    <mergeCell ref="J72:M73"/>
    <mergeCell ref="J57:M58"/>
    <mergeCell ref="A85:M85"/>
    <mergeCell ref="A86:D86"/>
    <mergeCell ref="A87:D87"/>
    <mergeCell ref="A88:D88"/>
    <mergeCell ref="A89:D89"/>
    <mergeCell ref="J12:M12"/>
    <mergeCell ref="J30:M30"/>
    <mergeCell ref="J29:M29"/>
    <mergeCell ref="J28:M28"/>
    <mergeCell ref="J27:M27"/>
    <mergeCell ref="J26:M26"/>
    <mergeCell ref="J31:M31"/>
    <mergeCell ref="J32:M32"/>
    <mergeCell ref="J33:M33"/>
    <mergeCell ref="J34:M34"/>
    <mergeCell ref="J35:M35"/>
    <mergeCell ref="B42:I42"/>
    <mergeCell ref="B43:I43"/>
    <mergeCell ref="B44:I44"/>
    <mergeCell ref="B35:I35"/>
    <mergeCell ref="B36:I36"/>
    <mergeCell ref="B37:I37"/>
    <mergeCell ref="B38:I38"/>
    <mergeCell ref="B39:I39"/>
    <mergeCell ref="A91:E98"/>
    <mergeCell ref="F91:M98"/>
    <mergeCell ref="J13:M14"/>
    <mergeCell ref="J15:M16"/>
    <mergeCell ref="J17:M18"/>
    <mergeCell ref="J19:M19"/>
    <mergeCell ref="J20:M20"/>
    <mergeCell ref="J21:M21"/>
    <mergeCell ref="J22:M22"/>
    <mergeCell ref="J23:M25"/>
    <mergeCell ref="A90:D90"/>
    <mergeCell ref="E90:M90"/>
    <mergeCell ref="E89:M89"/>
    <mergeCell ref="E88:M88"/>
    <mergeCell ref="E87:M87"/>
    <mergeCell ref="E86:M86"/>
    <mergeCell ref="A83:D83"/>
    <mergeCell ref="A82:D82"/>
    <mergeCell ref="A81:D81"/>
    <mergeCell ref="A80:D80"/>
    <mergeCell ref="E83:M83"/>
    <mergeCell ref="E82:M82"/>
    <mergeCell ref="E81:M81"/>
    <mergeCell ref="E80:M80"/>
    <mergeCell ref="J63:M63"/>
    <mergeCell ref="J64:M66"/>
    <mergeCell ref="J67:M67"/>
    <mergeCell ref="J47:M47"/>
    <mergeCell ref="J48:M48"/>
    <mergeCell ref="J49:M50"/>
    <mergeCell ref="J51:M52"/>
    <mergeCell ref="J53:M54"/>
    <mergeCell ref="J55:M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Tổng hợp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THINH</dc:creator>
  <cp:lastModifiedBy>hieu.nguyen</cp:lastModifiedBy>
  <cp:lastPrinted>2015-05-23T11:54:45Z</cp:lastPrinted>
  <dcterms:created xsi:type="dcterms:W3CDTF">2015-05-23T08:24:39Z</dcterms:created>
  <dcterms:modified xsi:type="dcterms:W3CDTF">2015-06-12T09:38:31Z</dcterms:modified>
</cp:coreProperties>
</file>