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Relationship Type="http://schemas.openxmlformats.org/officeDocument/2006/relationships/image" Target="/xl/media/image752.png" Id="rId752" /><Relationship Type="http://schemas.openxmlformats.org/officeDocument/2006/relationships/image" Target="/xl/media/image753.png" Id="rId753" /><Relationship Type="http://schemas.openxmlformats.org/officeDocument/2006/relationships/image" Target="/xl/media/image754.png" Id="rId754" /><Relationship Type="http://schemas.openxmlformats.org/officeDocument/2006/relationships/image" Target="/xl/media/image755.png" Id="rId755" /><Relationship Type="http://schemas.openxmlformats.org/officeDocument/2006/relationships/image" Target="/xl/media/image756.png" Id="rId756" /><Relationship Type="http://schemas.openxmlformats.org/officeDocument/2006/relationships/image" Target="/xl/media/image757.png" Id="rId757" /><Relationship Type="http://schemas.openxmlformats.org/officeDocument/2006/relationships/image" Target="/xl/media/image758.png" Id="rId758" /><Relationship Type="http://schemas.openxmlformats.org/officeDocument/2006/relationships/image" Target="/xl/media/image759.png" Id="rId759" /><Relationship Type="http://schemas.openxmlformats.org/officeDocument/2006/relationships/image" Target="/xl/media/image760.png" Id="rId760" /><Relationship Type="http://schemas.openxmlformats.org/officeDocument/2006/relationships/image" Target="/xl/media/image761.png" Id="rId761" /><Relationship Type="http://schemas.openxmlformats.org/officeDocument/2006/relationships/image" Target="/xl/media/image762.png" Id="rId762" /><Relationship Type="http://schemas.openxmlformats.org/officeDocument/2006/relationships/image" Target="/xl/media/image763.png" Id="rId763" /><Relationship Type="http://schemas.openxmlformats.org/officeDocument/2006/relationships/image" Target="/xl/media/image764.png" Id="rId764" /><Relationship Type="http://schemas.openxmlformats.org/officeDocument/2006/relationships/image" Target="/xl/media/image765.png" Id="rId765" /><Relationship Type="http://schemas.openxmlformats.org/officeDocument/2006/relationships/image" Target="/xl/media/image766.png" Id="rId766" /><Relationship Type="http://schemas.openxmlformats.org/officeDocument/2006/relationships/image" Target="/xl/media/image767.png" Id="rId767" /><Relationship Type="http://schemas.openxmlformats.org/officeDocument/2006/relationships/image" Target="/xl/media/image768.png" Id="rId768" /><Relationship Type="http://schemas.openxmlformats.org/officeDocument/2006/relationships/image" Target="/xl/media/image769.png" Id="rId769" /><Relationship Type="http://schemas.openxmlformats.org/officeDocument/2006/relationships/image" Target="/xl/media/image770.png" Id="rId770" /><Relationship Type="http://schemas.openxmlformats.org/officeDocument/2006/relationships/image" Target="/xl/media/image771.png" Id="rId771" /><Relationship Type="http://schemas.openxmlformats.org/officeDocument/2006/relationships/image" Target="/xl/media/image772.png" Id="rId772" /><Relationship Type="http://schemas.openxmlformats.org/officeDocument/2006/relationships/image" Target="/xl/media/image773.png" Id="rId773" /><Relationship Type="http://schemas.openxmlformats.org/officeDocument/2006/relationships/image" Target="/xl/media/image774.png" Id="rId774" /><Relationship Type="http://schemas.openxmlformats.org/officeDocument/2006/relationships/image" Target="/xl/media/image775.png" Id="rId775" /><Relationship Type="http://schemas.openxmlformats.org/officeDocument/2006/relationships/image" Target="/xl/media/image776.png" Id="rId776" /><Relationship Type="http://schemas.openxmlformats.org/officeDocument/2006/relationships/image" Target="/xl/media/image777.png" Id="rId777" /><Relationship Type="http://schemas.openxmlformats.org/officeDocument/2006/relationships/image" Target="/xl/media/image778.png" Id="rId778" /><Relationship Type="http://schemas.openxmlformats.org/officeDocument/2006/relationships/image" Target="/xl/media/image779.png" Id="rId779" /><Relationship Type="http://schemas.openxmlformats.org/officeDocument/2006/relationships/image" Target="/xl/media/image780.png" Id="rId780" /><Relationship Type="http://schemas.openxmlformats.org/officeDocument/2006/relationships/image" Target="/xl/media/image781.png" Id="rId781" /><Relationship Type="http://schemas.openxmlformats.org/officeDocument/2006/relationships/image" Target="/xl/media/image782.png" Id="rId782" /><Relationship Type="http://schemas.openxmlformats.org/officeDocument/2006/relationships/image" Target="/xl/media/image783.png" Id="rId783" /><Relationship Type="http://schemas.openxmlformats.org/officeDocument/2006/relationships/image" Target="/xl/media/image784.png" Id="rId784" /><Relationship Type="http://schemas.openxmlformats.org/officeDocument/2006/relationships/image" Target="/xl/media/image785.png" Id="rId785" /><Relationship Type="http://schemas.openxmlformats.org/officeDocument/2006/relationships/image" Target="/xl/media/image786.png" Id="rId786" /><Relationship Type="http://schemas.openxmlformats.org/officeDocument/2006/relationships/image" Target="/xl/media/image787.png" Id="rId787" /><Relationship Type="http://schemas.openxmlformats.org/officeDocument/2006/relationships/image" Target="/xl/media/image788.png" Id="rId788" /><Relationship Type="http://schemas.openxmlformats.org/officeDocument/2006/relationships/image" Target="/xl/media/image789.png" Id="rId789" /><Relationship Type="http://schemas.openxmlformats.org/officeDocument/2006/relationships/image" Target="/xl/media/image790.png" Id="rId790" /><Relationship Type="http://schemas.openxmlformats.org/officeDocument/2006/relationships/image" Target="/xl/media/image791.png" Id="rId791" /><Relationship Type="http://schemas.openxmlformats.org/officeDocument/2006/relationships/image" Target="/xl/media/image792.png" Id="rId792" /><Relationship Type="http://schemas.openxmlformats.org/officeDocument/2006/relationships/image" Target="/xl/media/image793.png" Id="rId793" /><Relationship Type="http://schemas.openxmlformats.org/officeDocument/2006/relationships/image" Target="/xl/media/image794.png" Id="rId794" /><Relationship Type="http://schemas.openxmlformats.org/officeDocument/2006/relationships/image" Target="/xl/media/image795.png" Id="rId795" /><Relationship Type="http://schemas.openxmlformats.org/officeDocument/2006/relationships/image" Target="/xl/media/image796.png" Id="rId796" /><Relationship Type="http://schemas.openxmlformats.org/officeDocument/2006/relationships/image" Target="/xl/media/image797.png" Id="rId797" /><Relationship Type="http://schemas.openxmlformats.org/officeDocument/2006/relationships/image" Target="/xl/media/image798.png" Id="rId798" /><Relationship Type="http://schemas.openxmlformats.org/officeDocument/2006/relationships/image" Target="/xl/media/image799.png" Id="rId799" /><Relationship Type="http://schemas.openxmlformats.org/officeDocument/2006/relationships/image" Target="/xl/media/image800.png" Id="rId800" /><Relationship Type="http://schemas.openxmlformats.org/officeDocument/2006/relationships/image" Target="/xl/media/image801.png" Id="rId801" /><Relationship Type="http://schemas.openxmlformats.org/officeDocument/2006/relationships/image" Target="/xl/media/image802.png" Id="rId802" /><Relationship Type="http://schemas.openxmlformats.org/officeDocument/2006/relationships/image" Target="/xl/media/image803.png" Id="rId803" /><Relationship Type="http://schemas.openxmlformats.org/officeDocument/2006/relationships/image" Target="/xl/media/image804.png" Id="rId804" /><Relationship Type="http://schemas.openxmlformats.org/officeDocument/2006/relationships/image" Target="/xl/media/image805.png" Id="rId805" /><Relationship Type="http://schemas.openxmlformats.org/officeDocument/2006/relationships/image" Target="/xl/media/image806.png" Id="rId806" /><Relationship Type="http://schemas.openxmlformats.org/officeDocument/2006/relationships/image" Target="/xl/media/image807.png" Id="rId807" /><Relationship Type="http://schemas.openxmlformats.org/officeDocument/2006/relationships/image" Target="/xl/media/image808.png" Id="rId808" /><Relationship Type="http://schemas.openxmlformats.org/officeDocument/2006/relationships/image" Target="/xl/media/image809.png" Id="rId809" /><Relationship Type="http://schemas.openxmlformats.org/officeDocument/2006/relationships/image" Target="/xl/media/image810.png" Id="rId810" /><Relationship Type="http://schemas.openxmlformats.org/officeDocument/2006/relationships/image" Target="/xl/media/image811.png" Id="rId811" /><Relationship Type="http://schemas.openxmlformats.org/officeDocument/2006/relationships/image" Target="/xl/media/image812.png" Id="rId812" /><Relationship Type="http://schemas.openxmlformats.org/officeDocument/2006/relationships/image" Target="/xl/media/image813.png" Id="rId813" /><Relationship Type="http://schemas.openxmlformats.org/officeDocument/2006/relationships/image" Target="/xl/media/image814.png" Id="rId814" /><Relationship Type="http://schemas.openxmlformats.org/officeDocument/2006/relationships/image" Target="/xl/media/image815.png" Id="rId815" /><Relationship Type="http://schemas.openxmlformats.org/officeDocument/2006/relationships/image" Target="/xl/media/image816.png" Id="rId816" /><Relationship Type="http://schemas.openxmlformats.org/officeDocument/2006/relationships/image" Target="/xl/media/image817.png" Id="rId817" /><Relationship Type="http://schemas.openxmlformats.org/officeDocument/2006/relationships/image" Target="/xl/media/image818.png" Id="rId818" /><Relationship Type="http://schemas.openxmlformats.org/officeDocument/2006/relationships/image" Target="/xl/media/image819.png" Id="rId819" /><Relationship Type="http://schemas.openxmlformats.org/officeDocument/2006/relationships/image" Target="/xl/media/image820.png" Id="rId820" /><Relationship Type="http://schemas.openxmlformats.org/officeDocument/2006/relationships/image" Target="/xl/media/image821.png" Id="rId821" /><Relationship Type="http://schemas.openxmlformats.org/officeDocument/2006/relationships/image" Target="/xl/media/image822.png" Id="rId822" /><Relationship Type="http://schemas.openxmlformats.org/officeDocument/2006/relationships/image" Target="/xl/media/image823.png" Id="rId823" /><Relationship Type="http://schemas.openxmlformats.org/officeDocument/2006/relationships/image" Target="/xl/media/image824.png" Id="rId824" /><Relationship Type="http://schemas.openxmlformats.org/officeDocument/2006/relationships/image" Target="/xl/media/image825.png" Id="rId825" /><Relationship Type="http://schemas.openxmlformats.org/officeDocument/2006/relationships/image" Target="/xl/media/image826.png" Id="rId826" /><Relationship Type="http://schemas.openxmlformats.org/officeDocument/2006/relationships/image" Target="/xl/media/image827.png" Id="rId827" /><Relationship Type="http://schemas.openxmlformats.org/officeDocument/2006/relationships/image" Target="/xl/media/image828.png" Id="rId828" /><Relationship Type="http://schemas.openxmlformats.org/officeDocument/2006/relationships/image" Target="/xl/media/image829.png" Id="rId829" /><Relationship Type="http://schemas.openxmlformats.org/officeDocument/2006/relationships/image" Target="/xl/media/image830.png" Id="rId830" /><Relationship Type="http://schemas.openxmlformats.org/officeDocument/2006/relationships/image" Target="/xl/media/image831.png" Id="rId831" /><Relationship Type="http://schemas.openxmlformats.org/officeDocument/2006/relationships/image" Target="/xl/media/image832.png" Id="rId832" /><Relationship Type="http://schemas.openxmlformats.org/officeDocument/2006/relationships/image" Target="/xl/media/image833.png" Id="rId833" /><Relationship Type="http://schemas.openxmlformats.org/officeDocument/2006/relationships/image" Target="/xl/media/image834.png" Id="rId834" /><Relationship Type="http://schemas.openxmlformats.org/officeDocument/2006/relationships/image" Target="/xl/media/image835.png" Id="rId835" /><Relationship Type="http://schemas.openxmlformats.org/officeDocument/2006/relationships/image" Target="/xl/media/image836.png" Id="rId836" /><Relationship Type="http://schemas.openxmlformats.org/officeDocument/2006/relationships/image" Target="/xl/media/image837.png" Id="rId837" /><Relationship Type="http://schemas.openxmlformats.org/officeDocument/2006/relationships/image" Target="/xl/media/image838.png" Id="rId838" /><Relationship Type="http://schemas.openxmlformats.org/officeDocument/2006/relationships/image" Target="/xl/media/image839.png" Id="rId839" /><Relationship Type="http://schemas.openxmlformats.org/officeDocument/2006/relationships/image" Target="/xl/media/image840.png" Id="rId840" /><Relationship Type="http://schemas.openxmlformats.org/officeDocument/2006/relationships/image" Target="/xl/media/image841.png" Id="rId841" /><Relationship Type="http://schemas.openxmlformats.org/officeDocument/2006/relationships/image" Target="/xl/media/image842.png" Id="rId842" /><Relationship Type="http://schemas.openxmlformats.org/officeDocument/2006/relationships/image" Target="/xl/media/image843.png" Id="rId843" /><Relationship Type="http://schemas.openxmlformats.org/officeDocument/2006/relationships/image" Target="/xl/media/image844.png" Id="rId844" /><Relationship Type="http://schemas.openxmlformats.org/officeDocument/2006/relationships/image" Target="/xl/media/image845.png" Id="rId845" /><Relationship Type="http://schemas.openxmlformats.org/officeDocument/2006/relationships/image" Target="/xl/media/image846.png" Id="rId846" /><Relationship Type="http://schemas.openxmlformats.org/officeDocument/2006/relationships/image" Target="/xl/media/image847.png" Id="rId847" /><Relationship Type="http://schemas.openxmlformats.org/officeDocument/2006/relationships/image" Target="/xl/media/image848.png" Id="rId848" /><Relationship Type="http://schemas.openxmlformats.org/officeDocument/2006/relationships/image" Target="/xl/media/image849.png" Id="rId849" /><Relationship Type="http://schemas.openxmlformats.org/officeDocument/2006/relationships/image" Target="/xl/media/image850.png" Id="rId850" /><Relationship Type="http://schemas.openxmlformats.org/officeDocument/2006/relationships/image" Target="/xl/media/image851.png" Id="rId851" /><Relationship Type="http://schemas.openxmlformats.org/officeDocument/2006/relationships/image" Target="/xl/media/image852.png" Id="rId852" /><Relationship Type="http://schemas.openxmlformats.org/officeDocument/2006/relationships/image" Target="/xl/media/image853.png" Id="rId853" /><Relationship Type="http://schemas.openxmlformats.org/officeDocument/2006/relationships/image" Target="/xl/media/image854.png" Id="rId854" /><Relationship Type="http://schemas.openxmlformats.org/officeDocument/2006/relationships/image" Target="/xl/media/image855.png" Id="rId855" /><Relationship Type="http://schemas.openxmlformats.org/officeDocument/2006/relationships/image" Target="/xl/media/image856.png" Id="rId856" /><Relationship Type="http://schemas.openxmlformats.org/officeDocument/2006/relationships/image" Target="/xl/media/image857.png" Id="rId857" /><Relationship Type="http://schemas.openxmlformats.org/officeDocument/2006/relationships/image" Target="/xl/media/image858.png" Id="rId858" /><Relationship Type="http://schemas.openxmlformats.org/officeDocument/2006/relationships/image" Target="/xl/media/image859.png" Id="rId859" /><Relationship Type="http://schemas.openxmlformats.org/officeDocument/2006/relationships/image" Target="/xl/media/image860.png" Id="rId860" /><Relationship Type="http://schemas.openxmlformats.org/officeDocument/2006/relationships/image" Target="/xl/media/image861.png" Id="rId861" /><Relationship Type="http://schemas.openxmlformats.org/officeDocument/2006/relationships/image" Target="/xl/media/image862.png" Id="rId862" /><Relationship Type="http://schemas.openxmlformats.org/officeDocument/2006/relationships/image" Target="/xl/media/image863.png" Id="rId863" /><Relationship Type="http://schemas.openxmlformats.org/officeDocument/2006/relationships/image" Target="/xl/media/image864.png" Id="rId864" /><Relationship Type="http://schemas.openxmlformats.org/officeDocument/2006/relationships/image" Target="/xl/media/image865.png" Id="rId865" /><Relationship Type="http://schemas.openxmlformats.org/officeDocument/2006/relationships/image" Target="/xl/media/image866.png" Id="rId866" /><Relationship Type="http://schemas.openxmlformats.org/officeDocument/2006/relationships/image" Target="/xl/media/image867.png" Id="rId867" /><Relationship Type="http://schemas.openxmlformats.org/officeDocument/2006/relationships/image" Target="/xl/media/image868.png" Id="rId868" /><Relationship Type="http://schemas.openxmlformats.org/officeDocument/2006/relationships/image" Target="/xl/media/image869.png" Id="rId869" /><Relationship Type="http://schemas.openxmlformats.org/officeDocument/2006/relationships/image" Target="/xl/media/image870.png" Id="rId870" /><Relationship Type="http://schemas.openxmlformats.org/officeDocument/2006/relationships/image" Target="/xl/media/image871.png" Id="rId871" /><Relationship Type="http://schemas.openxmlformats.org/officeDocument/2006/relationships/image" Target="/xl/media/image872.png" Id="rId872" /><Relationship Type="http://schemas.openxmlformats.org/officeDocument/2006/relationships/image" Target="/xl/media/image873.png" Id="rId873" /><Relationship Type="http://schemas.openxmlformats.org/officeDocument/2006/relationships/image" Target="/xl/media/image874.png" Id="rId874" /><Relationship Type="http://schemas.openxmlformats.org/officeDocument/2006/relationships/image" Target="/xl/media/image875.png" Id="rId875" /><Relationship Type="http://schemas.openxmlformats.org/officeDocument/2006/relationships/image" Target="/xl/media/image876.png" Id="rId876" /><Relationship Type="http://schemas.openxmlformats.org/officeDocument/2006/relationships/image" Target="/xl/media/image877.png" Id="rId877" /><Relationship Type="http://schemas.openxmlformats.org/officeDocument/2006/relationships/image" Target="/xl/media/image878.png" Id="rId878" /><Relationship Type="http://schemas.openxmlformats.org/officeDocument/2006/relationships/image" Target="/xl/media/image879.png" Id="rId879" /><Relationship Type="http://schemas.openxmlformats.org/officeDocument/2006/relationships/image" Target="/xl/media/image880.png" Id="rId880" /><Relationship Type="http://schemas.openxmlformats.org/officeDocument/2006/relationships/image" Target="/xl/media/image881.png" Id="rId881" /><Relationship Type="http://schemas.openxmlformats.org/officeDocument/2006/relationships/image" Target="/xl/media/image882.png" Id="rId882" /><Relationship Type="http://schemas.openxmlformats.org/officeDocument/2006/relationships/image" Target="/xl/media/image883.png" Id="rId883" /><Relationship Type="http://schemas.openxmlformats.org/officeDocument/2006/relationships/image" Target="/xl/media/image884.png" Id="rId884" /><Relationship Type="http://schemas.openxmlformats.org/officeDocument/2006/relationships/image" Target="/xl/media/image885.png" Id="rId885" /><Relationship Type="http://schemas.openxmlformats.org/officeDocument/2006/relationships/image" Target="/xl/media/image886.png" Id="rId886" /><Relationship Type="http://schemas.openxmlformats.org/officeDocument/2006/relationships/image" Target="/xl/media/image887.png" Id="rId887" /><Relationship Type="http://schemas.openxmlformats.org/officeDocument/2006/relationships/image" Target="/xl/media/image888.png" Id="rId888" /><Relationship Type="http://schemas.openxmlformats.org/officeDocument/2006/relationships/image" Target="/xl/media/image889.png" Id="rId889" /><Relationship Type="http://schemas.openxmlformats.org/officeDocument/2006/relationships/image" Target="/xl/media/image890.png" Id="rId890" /><Relationship Type="http://schemas.openxmlformats.org/officeDocument/2006/relationships/image" Target="/xl/media/image891.png" Id="rId891" /><Relationship Type="http://schemas.openxmlformats.org/officeDocument/2006/relationships/image" Target="/xl/media/image892.png" Id="rId892" /><Relationship Type="http://schemas.openxmlformats.org/officeDocument/2006/relationships/image" Target="/xl/media/image893.png" Id="rId893" /><Relationship Type="http://schemas.openxmlformats.org/officeDocument/2006/relationships/image" Target="/xl/media/image894.png" Id="rId894" /><Relationship Type="http://schemas.openxmlformats.org/officeDocument/2006/relationships/image" Target="/xl/media/image895.png" Id="rId895" /><Relationship Type="http://schemas.openxmlformats.org/officeDocument/2006/relationships/image" Target="/xl/media/image896.png" Id="rId896" /><Relationship Type="http://schemas.openxmlformats.org/officeDocument/2006/relationships/image" Target="/xl/media/image897.png" Id="rId897" /><Relationship Type="http://schemas.openxmlformats.org/officeDocument/2006/relationships/image" Target="/xl/media/image898.png" Id="rId898" /><Relationship Type="http://schemas.openxmlformats.org/officeDocument/2006/relationships/image" Target="/xl/media/image899.png" Id="rId899" /><Relationship Type="http://schemas.openxmlformats.org/officeDocument/2006/relationships/image" Target="/xl/media/image900.png" Id="rId900" /><Relationship Type="http://schemas.openxmlformats.org/officeDocument/2006/relationships/image" Target="/xl/media/image901.png" Id="rId901" /><Relationship Type="http://schemas.openxmlformats.org/officeDocument/2006/relationships/image" Target="/xl/media/image902.png" Id="rId902" /><Relationship Type="http://schemas.openxmlformats.org/officeDocument/2006/relationships/image" Target="/xl/media/image903.png" Id="rId903" /><Relationship Type="http://schemas.openxmlformats.org/officeDocument/2006/relationships/image" Target="/xl/media/image904.png" Id="rId904" /><Relationship Type="http://schemas.openxmlformats.org/officeDocument/2006/relationships/image" Target="/xl/media/image905.png" Id="rId905" /><Relationship Type="http://schemas.openxmlformats.org/officeDocument/2006/relationships/image" Target="/xl/media/image906.png" Id="rId906" /><Relationship Type="http://schemas.openxmlformats.org/officeDocument/2006/relationships/image" Target="/xl/media/image907.png" Id="rId907" /><Relationship Type="http://schemas.openxmlformats.org/officeDocument/2006/relationships/image" Target="/xl/media/image908.png" Id="rId908" /><Relationship Type="http://schemas.openxmlformats.org/officeDocument/2006/relationships/image" Target="/xl/media/image909.png" Id="rId909" /><Relationship Type="http://schemas.openxmlformats.org/officeDocument/2006/relationships/image" Target="/xl/media/image910.png" Id="rId910" /><Relationship Type="http://schemas.openxmlformats.org/officeDocument/2006/relationships/image" Target="/xl/media/image911.png" Id="rId911" /><Relationship Type="http://schemas.openxmlformats.org/officeDocument/2006/relationships/image" Target="/xl/media/image912.png" Id="rId912" /><Relationship Type="http://schemas.openxmlformats.org/officeDocument/2006/relationships/image" Target="/xl/media/image913.png" Id="rId913" /><Relationship Type="http://schemas.openxmlformats.org/officeDocument/2006/relationships/image" Target="/xl/media/image914.png" Id="rId914" /><Relationship Type="http://schemas.openxmlformats.org/officeDocument/2006/relationships/image" Target="/xl/media/image915.png" Id="rId915" /><Relationship Type="http://schemas.openxmlformats.org/officeDocument/2006/relationships/image" Target="/xl/media/image916.png" Id="rId916" /><Relationship Type="http://schemas.openxmlformats.org/officeDocument/2006/relationships/image" Target="/xl/media/image917.png" Id="rId917" /><Relationship Type="http://schemas.openxmlformats.org/officeDocument/2006/relationships/image" Target="/xl/media/image918.png" Id="rId918" /><Relationship Type="http://schemas.openxmlformats.org/officeDocument/2006/relationships/image" Target="/xl/media/image919.png" Id="rId919" /><Relationship Type="http://schemas.openxmlformats.org/officeDocument/2006/relationships/image" Target="/xl/media/image920.png" Id="rId920" /><Relationship Type="http://schemas.openxmlformats.org/officeDocument/2006/relationships/image" Target="/xl/media/image921.png" Id="rId921" /><Relationship Type="http://schemas.openxmlformats.org/officeDocument/2006/relationships/image" Target="/xl/media/image922.png" Id="rId922" /><Relationship Type="http://schemas.openxmlformats.org/officeDocument/2006/relationships/image" Target="/xl/media/image923.png" Id="rId923" /><Relationship Type="http://schemas.openxmlformats.org/officeDocument/2006/relationships/image" Target="/xl/media/image924.png" Id="rId924" /><Relationship Type="http://schemas.openxmlformats.org/officeDocument/2006/relationships/image" Target="/xl/media/image925.png" Id="rId925" /><Relationship Type="http://schemas.openxmlformats.org/officeDocument/2006/relationships/image" Target="/xl/media/image926.png" Id="rId926" /><Relationship Type="http://schemas.openxmlformats.org/officeDocument/2006/relationships/image" Target="/xl/media/image927.png" Id="rId927" /><Relationship Type="http://schemas.openxmlformats.org/officeDocument/2006/relationships/image" Target="/xl/media/image928.png" Id="rId928" /><Relationship Type="http://schemas.openxmlformats.org/officeDocument/2006/relationships/image" Target="/xl/media/image929.png" Id="rId929" /><Relationship Type="http://schemas.openxmlformats.org/officeDocument/2006/relationships/image" Target="/xl/media/image930.png" Id="rId930" /><Relationship Type="http://schemas.openxmlformats.org/officeDocument/2006/relationships/image" Target="/xl/media/image931.png" Id="rId931" /><Relationship Type="http://schemas.openxmlformats.org/officeDocument/2006/relationships/image" Target="/xl/media/image932.png" Id="rId932" /><Relationship Type="http://schemas.openxmlformats.org/officeDocument/2006/relationships/image" Target="/xl/media/image933.png" Id="rId933" /><Relationship Type="http://schemas.openxmlformats.org/officeDocument/2006/relationships/image" Target="/xl/media/image934.png" Id="rId934" /><Relationship Type="http://schemas.openxmlformats.org/officeDocument/2006/relationships/image" Target="/xl/media/image935.png" Id="rId935" /><Relationship Type="http://schemas.openxmlformats.org/officeDocument/2006/relationships/image" Target="/xl/media/image936.png" Id="rId936" /><Relationship Type="http://schemas.openxmlformats.org/officeDocument/2006/relationships/image" Target="/xl/media/image937.png" Id="rId937" /><Relationship Type="http://schemas.openxmlformats.org/officeDocument/2006/relationships/image" Target="/xl/media/image938.png" Id="rId938" /><Relationship Type="http://schemas.openxmlformats.org/officeDocument/2006/relationships/image" Target="/xl/media/image939.png" Id="rId939" /><Relationship Type="http://schemas.openxmlformats.org/officeDocument/2006/relationships/image" Target="/xl/media/image940.png" Id="rId940" /><Relationship Type="http://schemas.openxmlformats.org/officeDocument/2006/relationships/image" Target="/xl/media/image941.png" Id="rId941" /><Relationship Type="http://schemas.openxmlformats.org/officeDocument/2006/relationships/image" Target="/xl/media/image942.png" Id="rId942" /><Relationship Type="http://schemas.openxmlformats.org/officeDocument/2006/relationships/image" Target="/xl/media/image943.png" Id="rId943" /><Relationship Type="http://schemas.openxmlformats.org/officeDocument/2006/relationships/image" Target="/xl/media/image944.png" Id="rId944" /><Relationship Type="http://schemas.openxmlformats.org/officeDocument/2006/relationships/image" Target="/xl/media/image945.png" Id="rId945" /><Relationship Type="http://schemas.openxmlformats.org/officeDocument/2006/relationships/image" Target="/xl/media/image946.png" Id="rId946" /><Relationship Type="http://schemas.openxmlformats.org/officeDocument/2006/relationships/image" Target="/xl/media/image947.png" Id="rId947" /><Relationship Type="http://schemas.openxmlformats.org/officeDocument/2006/relationships/image" Target="/xl/media/image948.png" Id="rId948" /><Relationship Type="http://schemas.openxmlformats.org/officeDocument/2006/relationships/image" Target="/xl/media/image949.png" Id="rId949" /><Relationship Type="http://schemas.openxmlformats.org/officeDocument/2006/relationships/image" Target="/xl/media/image950.png" Id="rId950" /><Relationship Type="http://schemas.openxmlformats.org/officeDocument/2006/relationships/image" Target="/xl/media/image951.png" Id="rId951" /><Relationship Type="http://schemas.openxmlformats.org/officeDocument/2006/relationships/image" Target="/xl/media/image952.png" Id="rId952" /><Relationship Type="http://schemas.openxmlformats.org/officeDocument/2006/relationships/image" Target="/xl/media/image953.png" Id="rId953" /><Relationship Type="http://schemas.openxmlformats.org/officeDocument/2006/relationships/image" Target="/xl/media/image954.png" Id="rId954" /><Relationship Type="http://schemas.openxmlformats.org/officeDocument/2006/relationships/image" Target="/xl/media/image955.png" Id="rId955" /><Relationship Type="http://schemas.openxmlformats.org/officeDocument/2006/relationships/image" Target="/xl/media/image956.png" Id="rId956" /><Relationship Type="http://schemas.openxmlformats.org/officeDocument/2006/relationships/image" Target="/xl/media/image957.png" Id="rId957" /><Relationship Type="http://schemas.openxmlformats.org/officeDocument/2006/relationships/image" Target="/xl/media/image958.png" Id="rId958" /><Relationship Type="http://schemas.openxmlformats.org/officeDocument/2006/relationships/image" Target="/xl/media/image959.png" Id="rId959" /><Relationship Type="http://schemas.openxmlformats.org/officeDocument/2006/relationships/image" Target="/xl/media/image960.png" Id="rId960" /><Relationship Type="http://schemas.openxmlformats.org/officeDocument/2006/relationships/image" Target="/xl/media/image961.png" Id="rId961" /><Relationship Type="http://schemas.openxmlformats.org/officeDocument/2006/relationships/image" Target="/xl/media/image962.png" Id="rId962" /><Relationship Type="http://schemas.openxmlformats.org/officeDocument/2006/relationships/image" Target="/xl/media/image963.png" Id="rId963" /><Relationship Type="http://schemas.openxmlformats.org/officeDocument/2006/relationships/image" Target="/xl/media/image964.png" Id="rId964" /><Relationship Type="http://schemas.openxmlformats.org/officeDocument/2006/relationships/image" Target="/xl/media/image965.png" Id="rId965" /><Relationship Type="http://schemas.openxmlformats.org/officeDocument/2006/relationships/image" Target="/xl/media/image966.png" Id="rId966" /><Relationship Type="http://schemas.openxmlformats.org/officeDocument/2006/relationships/image" Target="/xl/media/image967.png" Id="rId967" /><Relationship Type="http://schemas.openxmlformats.org/officeDocument/2006/relationships/image" Target="/xl/media/image968.png" Id="rId968" /><Relationship Type="http://schemas.openxmlformats.org/officeDocument/2006/relationships/image" Target="/xl/media/image969.png" Id="rId969" /><Relationship Type="http://schemas.openxmlformats.org/officeDocument/2006/relationships/image" Target="/xl/media/image970.png" Id="rId970" /><Relationship Type="http://schemas.openxmlformats.org/officeDocument/2006/relationships/image" Target="/xl/media/image971.png" Id="rId971" /><Relationship Type="http://schemas.openxmlformats.org/officeDocument/2006/relationships/image" Target="/xl/media/image972.png" Id="rId972" /><Relationship Type="http://schemas.openxmlformats.org/officeDocument/2006/relationships/image" Target="/xl/media/image973.png" Id="rId973" /><Relationship Type="http://schemas.openxmlformats.org/officeDocument/2006/relationships/image" Target="/xl/media/image974.png" Id="rId974" /><Relationship Type="http://schemas.openxmlformats.org/officeDocument/2006/relationships/image" Target="/xl/media/image975.png" Id="rId975" /><Relationship Type="http://schemas.openxmlformats.org/officeDocument/2006/relationships/image" Target="/xl/media/image976.png" Id="rId976" /><Relationship Type="http://schemas.openxmlformats.org/officeDocument/2006/relationships/image" Target="/xl/media/image977.png" Id="rId977" /><Relationship Type="http://schemas.openxmlformats.org/officeDocument/2006/relationships/image" Target="/xl/media/image978.png" Id="rId978" /><Relationship Type="http://schemas.openxmlformats.org/officeDocument/2006/relationships/image" Target="/xl/media/image979.png" Id="rId979" /><Relationship Type="http://schemas.openxmlformats.org/officeDocument/2006/relationships/image" Target="/xl/media/image980.png" Id="rId980" /><Relationship Type="http://schemas.openxmlformats.org/officeDocument/2006/relationships/image" Target="/xl/media/image981.png" Id="rId981" /><Relationship Type="http://schemas.openxmlformats.org/officeDocument/2006/relationships/image" Target="/xl/media/image982.png" Id="rId982" /><Relationship Type="http://schemas.openxmlformats.org/officeDocument/2006/relationships/image" Target="/xl/media/image983.png" Id="rId983" /><Relationship Type="http://schemas.openxmlformats.org/officeDocument/2006/relationships/image" Target="/xl/media/image984.png" Id="rId984" /><Relationship Type="http://schemas.openxmlformats.org/officeDocument/2006/relationships/image" Target="/xl/media/image985.png" Id="rId985" /><Relationship Type="http://schemas.openxmlformats.org/officeDocument/2006/relationships/image" Target="/xl/media/image986.png" Id="rId986" /><Relationship Type="http://schemas.openxmlformats.org/officeDocument/2006/relationships/image" Target="/xl/media/image987.png" Id="rId987" /><Relationship Type="http://schemas.openxmlformats.org/officeDocument/2006/relationships/image" Target="/xl/media/image988.png" Id="rId988" /><Relationship Type="http://schemas.openxmlformats.org/officeDocument/2006/relationships/image" Target="/xl/media/image989.png" Id="rId989" /><Relationship Type="http://schemas.openxmlformats.org/officeDocument/2006/relationships/image" Target="/xl/media/image990.png" Id="rId990" /><Relationship Type="http://schemas.openxmlformats.org/officeDocument/2006/relationships/image" Target="/xl/media/image991.png" Id="rId991" /><Relationship Type="http://schemas.openxmlformats.org/officeDocument/2006/relationships/image" Target="/xl/media/image992.png" Id="rId992" /><Relationship Type="http://schemas.openxmlformats.org/officeDocument/2006/relationships/image" Target="/xl/media/image993.png" Id="rId993" /><Relationship Type="http://schemas.openxmlformats.org/officeDocument/2006/relationships/image" Target="/xl/media/image994.png" Id="rId994" /><Relationship Type="http://schemas.openxmlformats.org/officeDocument/2006/relationships/image" Target="/xl/media/image995.png" Id="rId995" /><Relationship Type="http://schemas.openxmlformats.org/officeDocument/2006/relationships/image" Target="/xl/media/image996.png" Id="rId996" /><Relationship Type="http://schemas.openxmlformats.org/officeDocument/2006/relationships/image" Target="/xl/media/image997.png" Id="rId997" /><Relationship Type="http://schemas.openxmlformats.org/officeDocument/2006/relationships/image" Target="/xl/media/image998.png" Id="rId998" /><Relationship Type="http://schemas.openxmlformats.org/officeDocument/2006/relationships/image" Target="/xl/media/image999.png" Id="rId999" /><Relationship Type="http://schemas.openxmlformats.org/officeDocument/2006/relationships/image" Target="/xl/media/image1000.png" Id="rId1000" /><Relationship Type="http://schemas.openxmlformats.org/officeDocument/2006/relationships/image" Target="/xl/media/image1001.png" Id="rId1001" /><Relationship Type="http://schemas.openxmlformats.org/officeDocument/2006/relationships/image" Target="/xl/media/image1002.png" Id="rId1002" /><Relationship Type="http://schemas.openxmlformats.org/officeDocument/2006/relationships/image" Target="/xl/media/image1003.png" Id="rId1003" /><Relationship Type="http://schemas.openxmlformats.org/officeDocument/2006/relationships/image" Target="/xl/media/image1004.png" Id="rId1004" /><Relationship Type="http://schemas.openxmlformats.org/officeDocument/2006/relationships/image" Target="/xl/media/image1005.png" Id="rId1005" /><Relationship Type="http://schemas.openxmlformats.org/officeDocument/2006/relationships/image" Target="/xl/media/image1006.png" Id="rId1006" /><Relationship Type="http://schemas.openxmlformats.org/officeDocument/2006/relationships/image" Target="/xl/media/image1007.png" Id="rId1007" /><Relationship Type="http://schemas.openxmlformats.org/officeDocument/2006/relationships/image" Target="/xl/media/image1008.png" Id="rId1008" /><Relationship Type="http://schemas.openxmlformats.org/officeDocument/2006/relationships/image" Target="/xl/media/image1009.png" Id="rId1009" /><Relationship Type="http://schemas.openxmlformats.org/officeDocument/2006/relationships/image" Target="/xl/media/image1010.png" Id="rId1010" /><Relationship Type="http://schemas.openxmlformats.org/officeDocument/2006/relationships/image" Target="/xl/media/image1011.png" Id="rId1011" /><Relationship Type="http://schemas.openxmlformats.org/officeDocument/2006/relationships/image" Target="/xl/media/image1012.png" Id="rId1012" /><Relationship Type="http://schemas.openxmlformats.org/officeDocument/2006/relationships/image" Target="/xl/media/image1013.png" Id="rId1013" /><Relationship Type="http://schemas.openxmlformats.org/officeDocument/2006/relationships/image" Target="/xl/media/image1014.png" Id="rId1014" /><Relationship Type="http://schemas.openxmlformats.org/officeDocument/2006/relationships/image" Target="/xl/media/image1015.png" Id="rId1015" /><Relationship Type="http://schemas.openxmlformats.org/officeDocument/2006/relationships/image" Target="/xl/media/image1016.png" Id="rId1016" /><Relationship Type="http://schemas.openxmlformats.org/officeDocument/2006/relationships/image" Target="/xl/media/image1017.png" Id="rId1017" /><Relationship Type="http://schemas.openxmlformats.org/officeDocument/2006/relationships/image" Target="/xl/media/image1018.png" Id="rId1018" /><Relationship Type="http://schemas.openxmlformats.org/officeDocument/2006/relationships/image" Target="/xl/media/image1019.png" Id="rId1019" /><Relationship Type="http://schemas.openxmlformats.org/officeDocument/2006/relationships/image" Target="/xl/media/image1020.png" Id="rId1020" /><Relationship Type="http://schemas.openxmlformats.org/officeDocument/2006/relationships/image" Target="/xl/media/image1021.png" Id="rId1021" /><Relationship Type="http://schemas.openxmlformats.org/officeDocument/2006/relationships/image" Target="/xl/media/image1022.png" Id="rId1022" /><Relationship Type="http://schemas.openxmlformats.org/officeDocument/2006/relationships/image" Target="/xl/media/image1023.png" Id="rId1023" /><Relationship Type="http://schemas.openxmlformats.org/officeDocument/2006/relationships/image" Target="/xl/media/image1024.png" Id="rId1024" /><Relationship Type="http://schemas.openxmlformats.org/officeDocument/2006/relationships/image" Target="/xl/media/image1025.png" Id="rId1025" /><Relationship Type="http://schemas.openxmlformats.org/officeDocument/2006/relationships/image" Target="/xl/media/image1026.png" Id="rId1026" /><Relationship Type="http://schemas.openxmlformats.org/officeDocument/2006/relationships/image" Target="/xl/media/image1027.png" Id="rId1027" /><Relationship Type="http://schemas.openxmlformats.org/officeDocument/2006/relationships/image" Target="/xl/media/image1028.png" Id="rId1028" /><Relationship Type="http://schemas.openxmlformats.org/officeDocument/2006/relationships/image" Target="/xl/media/image1029.png" Id="rId1029" /><Relationship Type="http://schemas.openxmlformats.org/officeDocument/2006/relationships/image" Target="/xl/media/image1030.png" Id="rId1030" /><Relationship Type="http://schemas.openxmlformats.org/officeDocument/2006/relationships/image" Target="/xl/media/image1031.png" Id="rId1031" /><Relationship Type="http://schemas.openxmlformats.org/officeDocument/2006/relationships/image" Target="/xl/media/image1032.png" Id="rId1032" /><Relationship Type="http://schemas.openxmlformats.org/officeDocument/2006/relationships/image" Target="/xl/media/image1033.png" Id="rId1033" /><Relationship Type="http://schemas.openxmlformats.org/officeDocument/2006/relationships/image" Target="/xl/media/image1034.png" Id="rId1034" /><Relationship Type="http://schemas.openxmlformats.org/officeDocument/2006/relationships/image" Target="/xl/media/image1035.png" Id="rId1035" /><Relationship Type="http://schemas.openxmlformats.org/officeDocument/2006/relationships/image" Target="/xl/media/image1036.png" Id="rId1036" /><Relationship Type="http://schemas.openxmlformats.org/officeDocument/2006/relationships/image" Target="/xl/media/image1037.png" Id="rId1037" /><Relationship Type="http://schemas.openxmlformats.org/officeDocument/2006/relationships/image" Target="/xl/media/image1038.png" Id="rId1038" /><Relationship Type="http://schemas.openxmlformats.org/officeDocument/2006/relationships/image" Target="/xl/media/image1039.png" Id="rId1039" /><Relationship Type="http://schemas.openxmlformats.org/officeDocument/2006/relationships/image" Target="/xl/media/image1040.png" Id="rId1040" /><Relationship Type="http://schemas.openxmlformats.org/officeDocument/2006/relationships/image" Target="/xl/media/image1041.png" Id="rId1041" /><Relationship Type="http://schemas.openxmlformats.org/officeDocument/2006/relationships/image" Target="/xl/media/image1042.png" Id="rId1042" /><Relationship Type="http://schemas.openxmlformats.org/officeDocument/2006/relationships/image" Target="/xl/media/image1043.png" Id="rId1043" /><Relationship Type="http://schemas.openxmlformats.org/officeDocument/2006/relationships/image" Target="/xl/media/image1044.png" Id="rId1044" /><Relationship Type="http://schemas.openxmlformats.org/officeDocument/2006/relationships/image" Target="/xl/media/image1045.png" Id="rId1045" /><Relationship Type="http://schemas.openxmlformats.org/officeDocument/2006/relationships/image" Target="/xl/media/image1046.png" Id="rId1046" /><Relationship Type="http://schemas.openxmlformats.org/officeDocument/2006/relationships/image" Target="/xl/media/image1047.png" Id="rId1047" /><Relationship Type="http://schemas.openxmlformats.org/officeDocument/2006/relationships/image" Target="/xl/media/image1048.png" Id="rId1048" /><Relationship Type="http://schemas.openxmlformats.org/officeDocument/2006/relationships/image" Target="/xl/media/image1049.png" Id="rId1049" /><Relationship Type="http://schemas.openxmlformats.org/officeDocument/2006/relationships/image" Target="/xl/media/image1050.png" Id="rId105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752</row>
      <rowOff>0</rowOff>
    </from>
    <ext cx="2000250" cy="1095375"/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753</row>
      <rowOff>0</rowOff>
    </from>
    <ext cx="2000250" cy="1095375"/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754</row>
      <rowOff>0</rowOff>
    </from>
    <ext cx="2000250" cy="1095375"/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755</row>
      <rowOff>0</rowOff>
    </from>
    <ext cx="2000250" cy="1095375"/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756</row>
      <rowOff>0</rowOff>
    </from>
    <ext cx="2000250" cy="1095375"/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757</row>
      <rowOff>0</rowOff>
    </from>
    <ext cx="2000250" cy="1095375"/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758</row>
      <rowOff>0</rowOff>
    </from>
    <ext cx="2000250" cy="1095375"/>
    <pic>
      <nvPicPr>
        <cNvPr id="758" name="Image 758" descr="Picture"/>
        <cNvPicPr/>
      </nvPicPr>
      <blipFill>
        <a:blip cstate="print" r:embed="rId7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759</row>
      <rowOff>0</rowOff>
    </from>
    <ext cx="2000250" cy="1095375"/>
    <pic>
      <nvPicPr>
        <cNvPr id="759" name="Image 759" descr="Picture"/>
        <cNvPicPr/>
      </nvPicPr>
      <blipFill>
        <a:blip cstate="print" r:embed="rId7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760</row>
      <rowOff>0</rowOff>
    </from>
    <ext cx="2000250" cy="1095375"/>
    <pic>
      <nvPicPr>
        <cNvPr id="760" name="Image 760" descr="Picture"/>
        <cNvPicPr/>
      </nvPicPr>
      <blipFill>
        <a:blip cstate="print" r:embed="rId7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761</row>
      <rowOff>0</rowOff>
    </from>
    <ext cx="2000250" cy="1095375"/>
    <pic>
      <nvPicPr>
        <cNvPr id="761" name="Image 761" descr="Picture"/>
        <cNvPicPr/>
      </nvPicPr>
      <blipFill>
        <a:blip cstate="print" r:embed="rId7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762</row>
      <rowOff>0</rowOff>
    </from>
    <ext cx="2000250" cy="1095375"/>
    <pic>
      <nvPicPr>
        <cNvPr id="762" name="Image 762" descr="Picture"/>
        <cNvPicPr/>
      </nvPicPr>
      <blipFill>
        <a:blip cstate="print" r:embed="rId7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763</row>
      <rowOff>0</rowOff>
    </from>
    <ext cx="2000250" cy="1095375"/>
    <pic>
      <nvPicPr>
        <cNvPr id="763" name="Image 763" descr="Picture"/>
        <cNvPicPr/>
      </nvPicPr>
      <blipFill>
        <a:blip cstate="print" r:embed="rId7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764</row>
      <rowOff>0</rowOff>
    </from>
    <ext cx="2000250" cy="1095375"/>
    <pic>
      <nvPicPr>
        <cNvPr id="764" name="Image 764" descr="Picture"/>
        <cNvPicPr/>
      </nvPicPr>
      <blipFill>
        <a:blip cstate="print" r:embed="rId7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765</row>
      <rowOff>0</rowOff>
    </from>
    <ext cx="2000250" cy="1095375"/>
    <pic>
      <nvPicPr>
        <cNvPr id="765" name="Image 765" descr="Picture"/>
        <cNvPicPr/>
      </nvPicPr>
      <blipFill>
        <a:blip cstate="print" r:embed="rId7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766</row>
      <rowOff>0</rowOff>
    </from>
    <ext cx="2000250" cy="1095375"/>
    <pic>
      <nvPicPr>
        <cNvPr id="766" name="Image 766" descr="Picture"/>
        <cNvPicPr/>
      </nvPicPr>
      <blipFill>
        <a:blip cstate="print" r:embed="rId7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767</row>
      <rowOff>0</rowOff>
    </from>
    <ext cx="2000250" cy="1095375"/>
    <pic>
      <nvPicPr>
        <cNvPr id="767" name="Image 767" descr="Picture"/>
        <cNvPicPr/>
      </nvPicPr>
      <blipFill>
        <a:blip cstate="print" r:embed="rId7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768</row>
      <rowOff>0</rowOff>
    </from>
    <ext cx="2000250" cy="1095375"/>
    <pic>
      <nvPicPr>
        <cNvPr id="768" name="Image 768" descr="Picture"/>
        <cNvPicPr/>
      </nvPicPr>
      <blipFill>
        <a:blip cstate="print" r:embed="rId7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769</row>
      <rowOff>0</rowOff>
    </from>
    <ext cx="2000250" cy="1095375"/>
    <pic>
      <nvPicPr>
        <cNvPr id="769" name="Image 769" descr="Picture"/>
        <cNvPicPr/>
      </nvPicPr>
      <blipFill>
        <a:blip cstate="print" r:embed="rId7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770</row>
      <rowOff>0</rowOff>
    </from>
    <ext cx="2000250" cy="1095375"/>
    <pic>
      <nvPicPr>
        <cNvPr id="770" name="Image 770" descr="Picture"/>
        <cNvPicPr/>
      </nvPicPr>
      <blipFill>
        <a:blip cstate="print" r:embed="rId7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771</row>
      <rowOff>0</rowOff>
    </from>
    <ext cx="2000250" cy="1095375"/>
    <pic>
      <nvPicPr>
        <cNvPr id="771" name="Image 771" descr="Picture"/>
        <cNvPicPr/>
      </nvPicPr>
      <blipFill>
        <a:blip cstate="print" r:embed="rId7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772</row>
      <rowOff>0</rowOff>
    </from>
    <ext cx="2000250" cy="1095375"/>
    <pic>
      <nvPicPr>
        <cNvPr id="772" name="Image 772" descr="Picture"/>
        <cNvPicPr/>
      </nvPicPr>
      <blipFill>
        <a:blip cstate="print" r:embed="rId7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773</row>
      <rowOff>0</rowOff>
    </from>
    <ext cx="2000250" cy="1095375"/>
    <pic>
      <nvPicPr>
        <cNvPr id="773" name="Image 773" descr="Picture"/>
        <cNvPicPr/>
      </nvPicPr>
      <blipFill>
        <a:blip cstate="print" r:embed="rId7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774</row>
      <rowOff>0</rowOff>
    </from>
    <ext cx="2000250" cy="1095375"/>
    <pic>
      <nvPicPr>
        <cNvPr id="774" name="Image 774" descr="Picture"/>
        <cNvPicPr/>
      </nvPicPr>
      <blipFill>
        <a:blip cstate="print" r:embed="rId7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775</row>
      <rowOff>0</rowOff>
    </from>
    <ext cx="2000250" cy="1095375"/>
    <pic>
      <nvPicPr>
        <cNvPr id="775" name="Image 775" descr="Picture"/>
        <cNvPicPr/>
      </nvPicPr>
      <blipFill>
        <a:blip cstate="print" r:embed="rId7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776</row>
      <rowOff>0</rowOff>
    </from>
    <ext cx="2000250" cy="1095375"/>
    <pic>
      <nvPicPr>
        <cNvPr id="776" name="Image 776" descr="Picture"/>
        <cNvPicPr/>
      </nvPicPr>
      <blipFill>
        <a:blip cstate="print" r:embed="rId7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777</row>
      <rowOff>0</rowOff>
    </from>
    <ext cx="2000250" cy="1095375"/>
    <pic>
      <nvPicPr>
        <cNvPr id="777" name="Image 777" descr="Picture"/>
        <cNvPicPr/>
      </nvPicPr>
      <blipFill>
        <a:blip cstate="print" r:embed="rId7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778</row>
      <rowOff>0</rowOff>
    </from>
    <ext cx="2000250" cy="1095375"/>
    <pic>
      <nvPicPr>
        <cNvPr id="778" name="Image 778" descr="Picture"/>
        <cNvPicPr/>
      </nvPicPr>
      <blipFill>
        <a:blip cstate="print" r:embed="rId7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779</row>
      <rowOff>0</rowOff>
    </from>
    <ext cx="2000250" cy="1095375"/>
    <pic>
      <nvPicPr>
        <cNvPr id="779" name="Image 779" descr="Picture"/>
        <cNvPicPr/>
      </nvPicPr>
      <blipFill>
        <a:blip cstate="print" r:embed="rId7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780</row>
      <rowOff>0</rowOff>
    </from>
    <ext cx="2000250" cy="1095375"/>
    <pic>
      <nvPicPr>
        <cNvPr id="780" name="Image 780" descr="Picture"/>
        <cNvPicPr/>
      </nvPicPr>
      <blipFill>
        <a:blip cstate="print" r:embed="rId7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781</row>
      <rowOff>0</rowOff>
    </from>
    <ext cx="2000250" cy="1095375"/>
    <pic>
      <nvPicPr>
        <cNvPr id="781" name="Image 781" descr="Picture"/>
        <cNvPicPr/>
      </nvPicPr>
      <blipFill>
        <a:blip cstate="print" r:embed="rId7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782</row>
      <rowOff>0</rowOff>
    </from>
    <ext cx="2000250" cy="1095375"/>
    <pic>
      <nvPicPr>
        <cNvPr id="782" name="Image 782" descr="Picture"/>
        <cNvPicPr/>
      </nvPicPr>
      <blipFill>
        <a:blip cstate="print" r:embed="rId7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783</row>
      <rowOff>0</rowOff>
    </from>
    <ext cx="2000250" cy="1095375"/>
    <pic>
      <nvPicPr>
        <cNvPr id="783" name="Image 783" descr="Picture"/>
        <cNvPicPr/>
      </nvPicPr>
      <blipFill>
        <a:blip cstate="print" r:embed="rId7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784</row>
      <rowOff>0</rowOff>
    </from>
    <ext cx="2000250" cy="1095375"/>
    <pic>
      <nvPicPr>
        <cNvPr id="784" name="Image 784" descr="Picture"/>
        <cNvPicPr/>
      </nvPicPr>
      <blipFill>
        <a:blip cstate="print" r:embed="rId7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785</row>
      <rowOff>0</rowOff>
    </from>
    <ext cx="2000250" cy="1095375"/>
    <pic>
      <nvPicPr>
        <cNvPr id="785" name="Image 785" descr="Picture"/>
        <cNvPicPr/>
      </nvPicPr>
      <blipFill>
        <a:blip cstate="print" r:embed="rId7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786</row>
      <rowOff>0</rowOff>
    </from>
    <ext cx="2000250" cy="1095375"/>
    <pic>
      <nvPicPr>
        <cNvPr id="786" name="Image 786" descr="Picture"/>
        <cNvPicPr/>
      </nvPicPr>
      <blipFill>
        <a:blip cstate="print" r:embed="rId7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787</row>
      <rowOff>0</rowOff>
    </from>
    <ext cx="2000250" cy="1095375"/>
    <pic>
      <nvPicPr>
        <cNvPr id="787" name="Image 787" descr="Picture"/>
        <cNvPicPr/>
      </nvPicPr>
      <blipFill>
        <a:blip cstate="print" r:embed="rId7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788</row>
      <rowOff>0</rowOff>
    </from>
    <ext cx="2000250" cy="1095375"/>
    <pic>
      <nvPicPr>
        <cNvPr id="788" name="Image 788" descr="Picture"/>
        <cNvPicPr/>
      </nvPicPr>
      <blipFill>
        <a:blip cstate="print" r:embed="rId7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789</row>
      <rowOff>0</rowOff>
    </from>
    <ext cx="2000250" cy="1095375"/>
    <pic>
      <nvPicPr>
        <cNvPr id="789" name="Image 789" descr="Picture"/>
        <cNvPicPr/>
      </nvPicPr>
      <blipFill>
        <a:blip cstate="print" r:embed="rId7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790</row>
      <rowOff>0</rowOff>
    </from>
    <ext cx="2000250" cy="1095375"/>
    <pic>
      <nvPicPr>
        <cNvPr id="790" name="Image 790" descr="Picture"/>
        <cNvPicPr/>
      </nvPicPr>
      <blipFill>
        <a:blip cstate="print" r:embed="rId7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791</row>
      <rowOff>0</rowOff>
    </from>
    <ext cx="2000250" cy="1095375"/>
    <pic>
      <nvPicPr>
        <cNvPr id="791" name="Image 791" descr="Picture"/>
        <cNvPicPr/>
      </nvPicPr>
      <blipFill>
        <a:blip cstate="print" r:embed="rId7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792</row>
      <rowOff>0</rowOff>
    </from>
    <ext cx="2000250" cy="1095375"/>
    <pic>
      <nvPicPr>
        <cNvPr id="792" name="Image 792" descr="Picture"/>
        <cNvPicPr/>
      </nvPicPr>
      <blipFill>
        <a:blip cstate="print" r:embed="rId7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793</row>
      <rowOff>0</rowOff>
    </from>
    <ext cx="2000250" cy="1095375"/>
    <pic>
      <nvPicPr>
        <cNvPr id="793" name="Image 793" descr="Picture"/>
        <cNvPicPr/>
      </nvPicPr>
      <blipFill>
        <a:blip cstate="print" r:embed="rId7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794</row>
      <rowOff>0</rowOff>
    </from>
    <ext cx="2000250" cy="1095375"/>
    <pic>
      <nvPicPr>
        <cNvPr id="794" name="Image 794" descr="Picture"/>
        <cNvPicPr/>
      </nvPicPr>
      <blipFill>
        <a:blip cstate="print" r:embed="rId7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795</row>
      <rowOff>0</rowOff>
    </from>
    <ext cx="2000250" cy="1095375"/>
    <pic>
      <nvPicPr>
        <cNvPr id="795" name="Image 795" descr="Picture"/>
        <cNvPicPr/>
      </nvPicPr>
      <blipFill>
        <a:blip cstate="print" r:embed="rId7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796</row>
      <rowOff>0</rowOff>
    </from>
    <ext cx="2000250" cy="1095375"/>
    <pic>
      <nvPicPr>
        <cNvPr id="796" name="Image 796" descr="Picture"/>
        <cNvPicPr/>
      </nvPicPr>
      <blipFill>
        <a:blip cstate="print" r:embed="rId7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797</row>
      <rowOff>0</rowOff>
    </from>
    <ext cx="2000250" cy="1095375"/>
    <pic>
      <nvPicPr>
        <cNvPr id="797" name="Image 797" descr="Picture"/>
        <cNvPicPr/>
      </nvPicPr>
      <blipFill>
        <a:blip cstate="print" r:embed="rId7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798</row>
      <rowOff>0</rowOff>
    </from>
    <ext cx="2000250" cy="1095375"/>
    <pic>
      <nvPicPr>
        <cNvPr id="798" name="Image 798" descr="Picture"/>
        <cNvPicPr/>
      </nvPicPr>
      <blipFill>
        <a:blip cstate="print" r:embed="rId7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799</row>
      <rowOff>0</rowOff>
    </from>
    <ext cx="2000250" cy="1095375"/>
    <pic>
      <nvPicPr>
        <cNvPr id="799" name="Image 799" descr="Picture"/>
        <cNvPicPr/>
      </nvPicPr>
      <blipFill>
        <a:blip cstate="print" r:embed="rId7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800</row>
      <rowOff>0</rowOff>
    </from>
    <ext cx="2000250" cy="1095375"/>
    <pic>
      <nvPicPr>
        <cNvPr id="800" name="Image 800" descr="Picture"/>
        <cNvPicPr/>
      </nvPicPr>
      <blipFill>
        <a:blip cstate="print" r:embed="rId8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801</row>
      <rowOff>0</rowOff>
    </from>
    <ext cx="2000250" cy="1095375"/>
    <pic>
      <nvPicPr>
        <cNvPr id="801" name="Image 801" descr="Picture"/>
        <cNvPicPr/>
      </nvPicPr>
      <blipFill>
        <a:blip cstate="print" r:embed="rId8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802</row>
      <rowOff>0</rowOff>
    </from>
    <ext cx="2000250" cy="1095375"/>
    <pic>
      <nvPicPr>
        <cNvPr id="802" name="Image 802" descr="Picture"/>
        <cNvPicPr/>
      </nvPicPr>
      <blipFill>
        <a:blip cstate="print" r:embed="rId8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803</row>
      <rowOff>0</rowOff>
    </from>
    <ext cx="2000250" cy="1095375"/>
    <pic>
      <nvPicPr>
        <cNvPr id="803" name="Image 803" descr="Picture"/>
        <cNvPicPr/>
      </nvPicPr>
      <blipFill>
        <a:blip cstate="print" r:embed="rId8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804</row>
      <rowOff>0</rowOff>
    </from>
    <ext cx="2000250" cy="1095375"/>
    <pic>
      <nvPicPr>
        <cNvPr id="804" name="Image 804" descr="Picture"/>
        <cNvPicPr/>
      </nvPicPr>
      <blipFill>
        <a:blip cstate="print" r:embed="rId8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805</row>
      <rowOff>0</rowOff>
    </from>
    <ext cx="2000250" cy="1095375"/>
    <pic>
      <nvPicPr>
        <cNvPr id="805" name="Image 805" descr="Picture"/>
        <cNvPicPr/>
      </nvPicPr>
      <blipFill>
        <a:blip cstate="print" r:embed="rId8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806</row>
      <rowOff>0</rowOff>
    </from>
    <ext cx="2000250" cy="1095375"/>
    <pic>
      <nvPicPr>
        <cNvPr id="806" name="Image 806" descr="Picture"/>
        <cNvPicPr/>
      </nvPicPr>
      <blipFill>
        <a:blip cstate="print" r:embed="rId8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807</row>
      <rowOff>0</rowOff>
    </from>
    <ext cx="2000250" cy="1095375"/>
    <pic>
      <nvPicPr>
        <cNvPr id="807" name="Image 807" descr="Picture"/>
        <cNvPicPr/>
      </nvPicPr>
      <blipFill>
        <a:blip cstate="print" r:embed="rId8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808</row>
      <rowOff>0</rowOff>
    </from>
    <ext cx="2000250" cy="1095375"/>
    <pic>
      <nvPicPr>
        <cNvPr id="808" name="Image 808" descr="Picture"/>
        <cNvPicPr/>
      </nvPicPr>
      <blipFill>
        <a:blip cstate="print" r:embed="rId8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809</row>
      <rowOff>0</rowOff>
    </from>
    <ext cx="2000250" cy="1095375"/>
    <pic>
      <nvPicPr>
        <cNvPr id="809" name="Image 809" descr="Picture"/>
        <cNvPicPr/>
      </nvPicPr>
      <blipFill>
        <a:blip cstate="print" r:embed="rId8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810</row>
      <rowOff>0</rowOff>
    </from>
    <ext cx="2000250" cy="1095375"/>
    <pic>
      <nvPicPr>
        <cNvPr id="810" name="Image 810" descr="Picture"/>
        <cNvPicPr/>
      </nvPicPr>
      <blipFill>
        <a:blip cstate="print" r:embed="rId8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811</row>
      <rowOff>0</rowOff>
    </from>
    <ext cx="2000250" cy="1095375"/>
    <pic>
      <nvPicPr>
        <cNvPr id="811" name="Image 811" descr="Picture"/>
        <cNvPicPr/>
      </nvPicPr>
      <blipFill>
        <a:blip cstate="print" r:embed="rId8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812</row>
      <rowOff>0</rowOff>
    </from>
    <ext cx="2000250" cy="1095375"/>
    <pic>
      <nvPicPr>
        <cNvPr id="812" name="Image 812" descr="Picture"/>
        <cNvPicPr/>
      </nvPicPr>
      <blipFill>
        <a:blip cstate="print" r:embed="rId8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813</row>
      <rowOff>0</rowOff>
    </from>
    <ext cx="2000250" cy="1095375"/>
    <pic>
      <nvPicPr>
        <cNvPr id="813" name="Image 813" descr="Picture"/>
        <cNvPicPr/>
      </nvPicPr>
      <blipFill>
        <a:blip cstate="print" r:embed="rId8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814</row>
      <rowOff>0</rowOff>
    </from>
    <ext cx="2000250" cy="1095375"/>
    <pic>
      <nvPicPr>
        <cNvPr id="814" name="Image 814" descr="Picture"/>
        <cNvPicPr/>
      </nvPicPr>
      <blipFill>
        <a:blip cstate="print" r:embed="rId8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815</row>
      <rowOff>0</rowOff>
    </from>
    <ext cx="2000250" cy="1095375"/>
    <pic>
      <nvPicPr>
        <cNvPr id="815" name="Image 815" descr="Picture"/>
        <cNvPicPr/>
      </nvPicPr>
      <blipFill>
        <a:blip cstate="print" r:embed="rId8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816</row>
      <rowOff>0</rowOff>
    </from>
    <ext cx="2000250" cy="1095375"/>
    <pic>
      <nvPicPr>
        <cNvPr id="816" name="Image 816" descr="Picture"/>
        <cNvPicPr/>
      </nvPicPr>
      <blipFill>
        <a:blip cstate="print" r:embed="rId8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817</row>
      <rowOff>0</rowOff>
    </from>
    <ext cx="2000250" cy="1095375"/>
    <pic>
      <nvPicPr>
        <cNvPr id="817" name="Image 817" descr="Picture"/>
        <cNvPicPr/>
      </nvPicPr>
      <blipFill>
        <a:blip cstate="print" r:embed="rId8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818</row>
      <rowOff>0</rowOff>
    </from>
    <ext cx="2000250" cy="1095375"/>
    <pic>
      <nvPicPr>
        <cNvPr id="818" name="Image 818" descr="Picture"/>
        <cNvPicPr/>
      </nvPicPr>
      <blipFill>
        <a:blip cstate="print" r:embed="rId8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819</row>
      <rowOff>0</rowOff>
    </from>
    <ext cx="2000250" cy="1095375"/>
    <pic>
      <nvPicPr>
        <cNvPr id="819" name="Image 819" descr="Picture"/>
        <cNvPicPr/>
      </nvPicPr>
      <blipFill>
        <a:blip cstate="print" r:embed="rId8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820</row>
      <rowOff>0</rowOff>
    </from>
    <ext cx="2000250" cy="1095375"/>
    <pic>
      <nvPicPr>
        <cNvPr id="820" name="Image 820" descr="Picture"/>
        <cNvPicPr/>
      </nvPicPr>
      <blipFill>
        <a:blip cstate="print" r:embed="rId8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821</row>
      <rowOff>0</rowOff>
    </from>
    <ext cx="2000250" cy="1095375"/>
    <pic>
      <nvPicPr>
        <cNvPr id="821" name="Image 821" descr="Picture"/>
        <cNvPicPr/>
      </nvPicPr>
      <blipFill>
        <a:blip cstate="print" r:embed="rId8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822</row>
      <rowOff>0</rowOff>
    </from>
    <ext cx="2000250" cy="1095375"/>
    <pic>
      <nvPicPr>
        <cNvPr id="822" name="Image 822" descr="Picture"/>
        <cNvPicPr/>
      </nvPicPr>
      <blipFill>
        <a:blip cstate="print" r:embed="rId8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823</row>
      <rowOff>0</rowOff>
    </from>
    <ext cx="2000250" cy="1095375"/>
    <pic>
      <nvPicPr>
        <cNvPr id="823" name="Image 823" descr="Picture"/>
        <cNvPicPr/>
      </nvPicPr>
      <blipFill>
        <a:blip cstate="print" r:embed="rId8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824</row>
      <rowOff>0</rowOff>
    </from>
    <ext cx="2000250" cy="1095375"/>
    <pic>
      <nvPicPr>
        <cNvPr id="824" name="Image 824" descr="Picture"/>
        <cNvPicPr/>
      </nvPicPr>
      <blipFill>
        <a:blip cstate="print" r:embed="rId8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825</row>
      <rowOff>0</rowOff>
    </from>
    <ext cx="2000250" cy="1095375"/>
    <pic>
      <nvPicPr>
        <cNvPr id="825" name="Image 825" descr="Picture"/>
        <cNvPicPr/>
      </nvPicPr>
      <blipFill>
        <a:blip cstate="print" r:embed="rId8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826</row>
      <rowOff>0</rowOff>
    </from>
    <ext cx="2000250" cy="1095375"/>
    <pic>
      <nvPicPr>
        <cNvPr id="826" name="Image 826" descr="Picture"/>
        <cNvPicPr/>
      </nvPicPr>
      <blipFill>
        <a:blip cstate="print" r:embed="rId8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827</row>
      <rowOff>0</rowOff>
    </from>
    <ext cx="2000250" cy="1095375"/>
    <pic>
      <nvPicPr>
        <cNvPr id="827" name="Image 827" descr="Picture"/>
        <cNvPicPr/>
      </nvPicPr>
      <blipFill>
        <a:blip cstate="print" r:embed="rId8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828</row>
      <rowOff>0</rowOff>
    </from>
    <ext cx="2000250" cy="1095375"/>
    <pic>
      <nvPicPr>
        <cNvPr id="828" name="Image 828" descr="Picture"/>
        <cNvPicPr/>
      </nvPicPr>
      <blipFill>
        <a:blip cstate="print" r:embed="rId8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829</row>
      <rowOff>0</rowOff>
    </from>
    <ext cx="2000250" cy="1095375"/>
    <pic>
      <nvPicPr>
        <cNvPr id="829" name="Image 829" descr="Picture"/>
        <cNvPicPr/>
      </nvPicPr>
      <blipFill>
        <a:blip cstate="print" r:embed="rId8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830</row>
      <rowOff>0</rowOff>
    </from>
    <ext cx="2000250" cy="1095375"/>
    <pic>
      <nvPicPr>
        <cNvPr id="830" name="Image 830" descr="Picture"/>
        <cNvPicPr/>
      </nvPicPr>
      <blipFill>
        <a:blip cstate="print" r:embed="rId8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831</row>
      <rowOff>0</rowOff>
    </from>
    <ext cx="2000250" cy="1095375"/>
    <pic>
      <nvPicPr>
        <cNvPr id="831" name="Image 831" descr="Picture"/>
        <cNvPicPr/>
      </nvPicPr>
      <blipFill>
        <a:blip cstate="print" r:embed="rId8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832</row>
      <rowOff>0</rowOff>
    </from>
    <ext cx="2000250" cy="1095375"/>
    <pic>
      <nvPicPr>
        <cNvPr id="832" name="Image 832" descr="Picture"/>
        <cNvPicPr/>
      </nvPicPr>
      <blipFill>
        <a:blip cstate="print" r:embed="rId8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833</row>
      <rowOff>0</rowOff>
    </from>
    <ext cx="2000250" cy="1095375"/>
    <pic>
      <nvPicPr>
        <cNvPr id="833" name="Image 833" descr="Picture"/>
        <cNvPicPr/>
      </nvPicPr>
      <blipFill>
        <a:blip cstate="print" r:embed="rId8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834</row>
      <rowOff>0</rowOff>
    </from>
    <ext cx="2000250" cy="1095375"/>
    <pic>
      <nvPicPr>
        <cNvPr id="834" name="Image 834" descr="Picture"/>
        <cNvPicPr/>
      </nvPicPr>
      <blipFill>
        <a:blip cstate="print" r:embed="rId8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835</row>
      <rowOff>0</rowOff>
    </from>
    <ext cx="2000250" cy="1095375"/>
    <pic>
      <nvPicPr>
        <cNvPr id="835" name="Image 835" descr="Picture"/>
        <cNvPicPr/>
      </nvPicPr>
      <blipFill>
        <a:blip cstate="print" r:embed="rId8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836</row>
      <rowOff>0</rowOff>
    </from>
    <ext cx="2000250" cy="1095375"/>
    <pic>
      <nvPicPr>
        <cNvPr id="836" name="Image 836" descr="Picture"/>
        <cNvPicPr/>
      </nvPicPr>
      <blipFill>
        <a:blip cstate="print" r:embed="rId8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837</row>
      <rowOff>0</rowOff>
    </from>
    <ext cx="2000250" cy="1095375"/>
    <pic>
      <nvPicPr>
        <cNvPr id="837" name="Image 837" descr="Picture"/>
        <cNvPicPr/>
      </nvPicPr>
      <blipFill>
        <a:blip cstate="print" r:embed="rId8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838</row>
      <rowOff>0</rowOff>
    </from>
    <ext cx="2000250" cy="1095375"/>
    <pic>
      <nvPicPr>
        <cNvPr id="838" name="Image 838" descr="Picture"/>
        <cNvPicPr/>
      </nvPicPr>
      <blipFill>
        <a:blip cstate="print" r:embed="rId8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839</row>
      <rowOff>0</rowOff>
    </from>
    <ext cx="2000250" cy="1095375"/>
    <pic>
      <nvPicPr>
        <cNvPr id="839" name="Image 839" descr="Picture"/>
        <cNvPicPr/>
      </nvPicPr>
      <blipFill>
        <a:blip cstate="print" r:embed="rId8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840</row>
      <rowOff>0</rowOff>
    </from>
    <ext cx="2000250" cy="1095375"/>
    <pic>
      <nvPicPr>
        <cNvPr id="840" name="Image 840" descr="Picture"/>
        <cNvPicPr/>
      </nvPicPr>
      <blipFill>
        <a:blip cstate="print" r:embed="rId8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841</row>
      <rowOff>0</rowOff>
    </from>
    <ext cx="2000250" cy="1095375"/>
    <pic>
      <nvPicPr>
        <cNvPr id="841" name="Image 841" descr="Picture"/>
        <cNvPicPr/>
      </nvPicPr>
      <blipFill>
        <a:blip cstate="print" r:embed="rId8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842</row>
      <rowOff>0</rowOff>
    </from>
    <ext cx="2000250" cy="1095375"/>
    <pic>
      <nvPicPr>
        <cNvPr id="842" name="Image 842" descr="Picture"/>
        <cNvPicPr/>
      </nvPicPr>
      <blipFill>
        <a:blip cstate="print" r:embed="rId8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843</row>
      <rowOff>0</rowOff>
    </from>
    <ext cx="2000250" cy="1095375"/>
    <pic>
      <nvPicPr>
        <cNvPr id="843" name="Image 843" descr="Picture"/>
        <cNvPicPr/>
      </nvPicPr>
      <blipFill>
        <a:blip cstate="print" r:embed="rId8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844</row>
      <rowOff>0</rowOff>
    </from>
    <ext cx="2000250" cy="1095375"/>
    <pic>
      <nvPicPr>
        <cNvPr id="844" name="Image 844" descr="Picture"/>
        <cNvPicPr/>
      </nvPicPr>
      <blipFill>
        <a:blip cstate="print" r:embed="rId8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845</row>
      <rowOff>0</rowOff>
    </from>
    <ext cx="2000250" cy="1095375"/>
    <pic>
      <nvPicPr>
        <cNvPr id="845" name="Image 845" descr="Picture"/>
        <cNvPicPr/>
      </nvPicPr>
      <blipFill>
        <a:blip cstate="print" r:embed="rId8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846</row>
      <rowOff>0</rowOff>
    </from>
    <ext cx="2000250" cy="1095375"/>
    <pic>
      <nvPicPr>
        <cNvPr id="846" name="Image 846" descr="Picture"/>
        <cNvPicPr/>
      </nvPicPr>
      <blipFill>
        <a:blip cstate="print" r:embed="rId8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847</row>
      <rowOff>0</rowOff>
    </from>
    <ext cx="2000250" cy="1095375"/>
    <pic>
      <nvPicPr>
        <cNvPr id="847" name="Image 847" descr="Picture"/>
        <cNvPicPr/>
      </nvPicPr>
      <blipFill>
        <a:blip cstate="print" r:embed="rId8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848</row>
      <rowOff>0</rowOff>
    </from>
    <ext cx="2000250" cy="1095375"/>
    <pic>
      <nvPicPr>
        <cNvPr id="848" name="Image 848" descr="Picture"/>
        <cNvPicPr/>
      </nvPicPr>
      <blipFill>
        <a:blip cstate="print" r:embed="rId8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849</row>
      <rowOff>0</rowOff>
    </from>
    <ext cx="2000250" cy="1095375"/>
    <pic>
      <nvPicPr>
        <cNvPr id="849" name="Image 849" descr="Picture"/>
        <cNvPicPr/>
      </nvPicPr>
      <blipFill>
        <a:blip cstate="print" r:embed="rId8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850</row>
      <rowOff>0</rowOff>
    </from>
    <ext cx="2000250" cy="1095375"/>
    <pic>
      <nvPicPr>
        <cNvPr id="850" name="Image 850" descr="Picture"/>
        <cNvPicPr/>
      </nvPicPr>
      <blipFill>
        <a:blip cstate="print" r:embed="rId8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851</row>
      <rowOff>0</rowOff>
    </from>
    <ext cx="2000250" cy="1095375"/>
    <pic>
      <nvPicPr>
        <cNvPr id="851" name="Image 851" descr="Picture"/>
        <cNvPicPr/>
      </nvPicPr>
      <blipFill>
        <a:blip cstate="print" r:embed="rId8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852</row>
      <rowOff>0</rowOff>
    </from>
    <ext cx="2000250" cy="1095375"/>
    <pic>
      <nvPicPr>
        <cNvPr id="852" name="Image 852" descr="Picture"/>
        <cNvPicPr/>
      </nvPicPr>
      <blipFill>
        <a:blip cstate="print" r:embed="rId8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853</row>
      <rowOff>0</rowOff>
    </from>
    <ext cx="2000250" cy="1095375"/>
    <pic>
      <nvPicPr>
        <cNvPr id="853" name="Image 853" descr="Picture"/>
        <cNvPicPr/>
      </nvPicPr>
      <blipFill>
        <a:blip cstate="print" r:embed="rId8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854</row>
      <rowOff>0</rowOff>
    </from>
    <ext cx="2000250" cy="1095375"/>
    <pic>
      <nvPicPr>
        <cNvPr id="854" name="Image 854" descr="Picture"/>
        <cNvPicPr/>
      </nvPicPr>
      <blipFill>
        <a:blip cstate="print" r:embed="rId8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855</row>
      <rowOff>0</rowOff>
    </from>
    <ext cx="2000250" cy="1095375"/>
    <pic>
      <nvPicPr>
        <cNvPr id="855" name="Image 855" descr="Picture"/>
        <cNvPicPr/>
      </nvPicPr>
      <blipFill>
        <a:blip cstate="print" r:embed="rId8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856</row>
      <rowOff>0</rowOff>
    </from>
    <ext cx="2000250" cy="1095375"/>
    <pic>
      <nvPicPr>
        <cNvPr id="856" name="Image 856" descr="Picture"/>
        <cNvPicPr/>
      </nvPicPr>
      <blipFill>
        <a:blip cstate="print" r:embed="rId8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857</row>
      <rowOff>0</rowOff>
    </from>
    <ext cx="2000250" cy="1095375"/>
    <pic>
      <nvPicPr>
        <cNvPr id="857" name="Image 857" descr="Picture"/>
        <cNvPicPr/>
      </nvPicPr>
      <blipFill>
        <a:blip cstate="print" r:embed="rId8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858</row>
      <rowOff>0</rowOff>
    </from>
    <ext cx="2000250" cy="1095375"/>
    <pic>
      <nvPicPr>
        <cNvPr id="858" name="Image 858" descr="Picture"/>
        <cNvPicPr/>
      </nvPicPr>
      <blipFill>
        <a:blip cstate="print" r:embed="rId8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859</row>
      <rowOff>0</rowOff>
    </from>
    <ext cx="2000250" cy="1095375"/>
    <pic>
      <nvPicPr>
        <cNvPr id="859" name="Image 859" descr="Picture"/>
        <cNvPicPr/>
      </nvPicPr>
      <blipFill>
        <a:blip cstate="print" r:embed="rId8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860</row>
      <rowOff>0</rowOff>
    </from>
    <ext cx="2000250" cy="1095375"/>
    <pic>
      <nvPicPr>
        <cNvPr id="860" name="Image 860" descr="Picture"/>
        <cNvPicPr/>
      </nvPicPr>
      <blipFill>
        <a:blip cstate="print" r:embed="rId8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861</row>
      <rowOff>0</rowOff>
    </from>
    <ext cx="2000250" cy="1095375"/>
    <pic>
      <nvPicPr>
        <cNvPr id="861" name="Image 861" descr="Picture"/>
        <cNvPicPr/>
      </nvPicPr>
      <blipFill>
        <a:blip cstate="print" r:embed="rId8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862</row>
      <rowOff>0</rowOff>
    </from>
    <ext cx="2000250" cy="1095375"/>
    <pic>
      <nvPicPr>
        <cNvPr id="862" name="Image 862" descr="Picture"/>
        <cNvPicPr/>
      </nvPicPr>
      <blipFill>
        <a:blip cstate="print" r:embed="rId8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863</row>
      <rowOff>0</rowOff>
    </from>
    <ext cx="2000250" cy="1095375"/>
    <pic>
      <nvPicPr>
        <cNvPr id="863" name="Image 863" descr="Picture"/>
        <cNvPicPr/>
      </nvPicPr>
      <blipFill>
        <a:blip cstate="print" r:embed="rId8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864</row>
      <rowOff>0</rowOff>
    </from>
    <ext cx="2000250" cy="1095375"/>
    <pic>
      <nvPicPr>
        <cNvPr id="864" name="Image 864" descr="Picture"/>
        <cNvPicPr/>
      </nvPicPr>
      <blipFill>
        <a:blip cstate="print" r:embed="rId8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865</row>
      <rowOff>0</rowOff>
    </from>
    <ext cx="2000250" cy="1095375"/>
    <pic>
      <nvPicPr>
        <cNvPr id="865" name="Image 865" descr="Picture"/>
        <cNvPicPr/>
      </nvPicPr>
      <blipFill>
        <a:blip cstate="print" r:embed="rId8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866</row>
      <rowOff>0</rowOff>
    </from>
    <ext cx="2000250" cy="1095375"/>
    <pic>
      <nvPicPr>
        <cNvPr id="866" name="Image 866" descr="Picture"/>
        <cNvPicPr/>
      </nvPicPr>
      <blipFill>
        <a:blip cstate="print" r:embed="rId8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867</row>
      <rowOff>0</rowOff>
    </from>
    <ext cx="2000250" cy="1095375"/>
    <pic>
      <nvPicPr>
        <cNvPr id="867" name="Image 867" descr="Picture"/>
        <cNvPicPr/>
      </nvPicPr>
      <blipFill>
        <a:blip cstate="print" r:embed="rId8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868</row>
      <rowOff>0</rowOff>
    </from>
    <ext cx="2000250" cy="1095375"/>
    <pic>
      <nvPicPr>
        <cNvPr id="868" name="Image 868" descr="Picture"/>
        <cNvPicPr/>
      </nvPicPr>
      <blipFill>
        <a:blip cstate="print" r:embed="rId8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869</row>
      <rowOff>0</rowOff>
    </from>
    <ext cx="2000250" cy="1095375"/>
    <pic>
      <nvPicPr>
        <cNvPr id="869" name="Image 869" descr="Picture"/>
        <cNvPicPr/>
      </nvPicPr>
      <blipFill>
        <a:blip cstate="print" r:embed="rId8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870</row>
      <rowOff>0</rowOff>
    </from>
    <ext cx="2000250" cy="1095375"/>
    <pic>
      <nvPicPr>
        <cNvPr id="870" name="Image 870" descr="Picture"/>
        <cNvPicPr/>
      </nvPicPr>
      <blipFill>
        <a:blip cstate="print" r:embed="rId8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871</row>
      <rowOff>0</rowOff>
    </from>
    <ext cx="2000250" cy="1095375"/>
    <pic>
      <nvPicPr>
        <cNvPr id="871" name="Image 871" descr="Picture"/>
        <cNvPicPr/>
      </nvPicPr>
      <blipFill>
        <a:blip cstate="print" r:embed="rId8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872</row>
      <rowOff>0</rowOff>
    </from>
    <ext cx="2000250" cy="1095375"/>
    <pic>
      <nvPicPr>
        <cNvPr id="872" name="Image 872" descr="Picture"/>
        <cNvPicPr/>
      </nvPicPr>
      <blipFill>
        <a:blip cstate="print" r:embed="rId8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873</row>
      <rowOff>0</rowOff>
    </from>
    <ext cx="2000250" cy="1095375"/>
    <pic>
      <nvPicPr>
        <cNvPr id="873" name="Image 873" descr="Picture"/>
        <cNvPicPr/>
      </nvPicPr>
      <blipFill>
        <a:blip cstate="print" r:embed="rId8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874</row>
      <rowOff>0</rowOff>
    </from>
    <ext cx="2000250" cy="1095375"/>
    <pic>
      <nvPicPr>
        <cNvPr id="874" name="Image 874" descr="Picture"/>
        <cNvPicPr/>
      </nvPicPr>
      <blipFill>
        <a:blip cstate="print" r:embed="rId8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875</row>
      <rowOff>0</rowOff>
    </from>
    <ext cx="2000250" cy="1095375"/>
    <pic>
      <nvPicPr>
        <cNvPr id="875" name="Image 875" descr="Picture"/>
        <cNvPicPr/>
      </nvPicPr>
      <blipFill>
        <a:blip cstate="print" r:embed="rId8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876</row>
      <rowOff>0</rowOff>
    </from>
    <ext cx="2000250" cy="1095375"/>
    <pic>
      <nvPicPr>
        <cNvPr id="876" name="Image 876" descr="Picture"/>
        <cNvPicPr/>
      </nvPicPr>
      <blipFill>
        <a:blip cstate="print" r:embed="rId8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877</row>
      <rowOff>0</rowOff>
    </from>
    <ext cx="2000250" cy="1095375"/>
    <pic>
      <nvPicPr>
        <cNvPr id="877" name="Image 877" descr="Picture"/>
        <cNvPicPr/>
      </nvPicPr>
      <blipFill>
        <a:blip cstate="print" r:embed="rId8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878</row>
      <rowOff>0</rowOff>
    </from>
    <ext cx="2000250" cy="1095375"/>
    <pic>
      <nvPicPr>
        <cNvPr id="878" name="Image 878" descr="Picture"/>
        <cNvPicPr/>
      </nvPicPr>
      <blipFill>
        <a:blip cstate="print" r:embed="rId8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879</row>
      <rowOff>0</rowOff>
    </from>
    <ext cx="2000250" cy="1095375"/>
    <pic>
      <nvPicPr>
        <cNvPr id="879" name="Image 879" descr="Picture"/>
        <cNvPicPr/>
      </nvPicPr>
      <blipFill>
        <a:blip cstate="print" r:embed="rId8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880</row>
      <rowOff>0</rowOff>
    </from>
    <ext cx="2000250" cy="1095375"/>
    <pic>
      <nvPicPr>
        <cNvPr id="880" name="Image 880" descr="Picture"/>
        <cNvPicPr/>
      </nvPicPr>
      <blipFill>
        <a:blip cstate="print" r:embed="rId8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881</row>
      <rowOff>0</rowOff>
    </from>
    <ext cx="2000250" cy="1095375"/>
    <pic>
      <nvPicPr>
        <cNvPr id="881" name="Image 881" descr="Picture"/>
        <cNvPicPr/>
      </nvPicPr>
      <blipFill>
        <a:blip cstate="print" r:embed="rId8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882</row>
      <rowOff>0</rowOff>
    </from>
    <ext cx="2000250" cy="1095375"/>
    <pic>
      <nvPicPr>
        <cNvPr id="882" name="Image 882" descr="Picture"/>
        <cNvPicPr/>
      </nvPicPr>
      <blipFill>
        <a:blip cstate="print" r:embed="rId8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883</row>
      <rowOff>0</rowOff>
    </from>
    <ext cx="2000250" cy="1095375"/>
    <pic>
      <nvPicPr>
        <cNvPr id="883" name="Image 883" descr="Picture"/>
        <cNvPicPr/>
      </nvPicPr>
      <blipFill>
        <a:blip cstate="print" r:embed="rId8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884</row>
      <rowOff>0</rowOff>
    </from>
    <ext cx="2000250" cy="1095375"/>
    <pic>
      <nvPicPr>
        <cNvPr id="884" name="Image 884" descr="Picture"/>
        <cNvPicPr/>
      </nvPicPr>
      <blipFill>
        <a:blip cstate="print" r:embed="rId8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885</row>
      <rowOff>0</rowOff>
    </from>
    <ext cx="2000250" cy="1095375"/>
    <pic>
      <nvPicPr>
        <cNvPr id="885" name="Image 885" descr="Picture"/>
        <cNvPicPr/>
      </nvPicPr>
      <blipFill>
        <a:blip cstate="print" r:embed="rId8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886</row>
      <rowOff>0</rowOff>
    </from>
    <ext cx="2000250" cy="1095375"/>
    <pic>
      <nvPicPr>
        <cNvPr id="886" name="Image 886" descr="Picture"/>
        <cNvPicPr/>
      </nvPicPr>
      <blipFill>
        <a:blip cstate="print" r:embed="rId8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887</row>
      <rowOff>0</rowOff>
    </from>
    <ext cx="2000250" cy="1095375"/>
    <pic>
      <nvPicPr>
        <cNvPr id="887" name="Image 887" descr="Picture"/>
        <cNvPicPr/>
      </nvPicPr>
      <blipFill>
        <a:blip cstate="print" r:embed="rId8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888</row>
      <rowOff>0</rowOff>
    </from>
    <ext cx="2000250" cy="1095375"/>
    <pic>
      <nvPicPr>
        <cNvPr id="888" name="Image 888" descr="Picture"/>
        <cNvPicPr/>
      </nvPicPr>
      <blipFill>
        <a:blip cstate="print" r:embed="rId8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889</row>
      <rowOff>0</rowOff>
    </from>
    <ext cx="2000250" cy="1095375"/>
    <pic>
      <nvPicPr>
        <cNvPr id="889" name="Image 889" descr="Picture"/>
        <cNvPicPr/>
      </nvPicPr>
      <blipFill>
        <a:blip cstate="print" r:embed="rId8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890</row>
      <rowOff>0</rowOff>
    </from>
    <ext cx="2000250" cy="1095375"/>
    <pic>
      <nvPicPr>
        <cNvPr id="890" name="Image 890" descr="Picture"/>
        <cNvPicPr/>
      </nvPicPr>
      <blipFill>
        <a:blip cstate="print" r:embed="rId8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891</row>
      <rowOff>0</rowOff>
    </from>
    <ext cx="2000250" cy="1095375"/>
    <pic>
      <nvPicPr>
        <cNvPr id="891" name="Image 891" descr="Picture"/>
        <cNvPicPr/>
      </nvPicPr>
      <blipFill>
        <a:blip cstate="print" r:embed="rId8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892</row>
      <rowOff>0</rowOff>
    </from>
    <ext cx="2000250" cy="1095375"/>
    <pic>
      <nvPicPr>
        <cNvPr id="892" name="Image 892" descr="Picture"/>
        <cNvPicPr/>
      </nvPicPr>
      <blipFill>
        <a:blip cstate="print" r:embed="rId8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893</row>
      <rowOff>0</rowOff>
    </from>
    <ext cx="2000250" cy="1095375"/>
    <pic>
      <nvPicPr>
        <cNvPr id="893" name="Image 893" descr="Picture"/>
        <cNvPicPr/>
      </nvPicPr>
      <blipFill>
        <a:blip cstate="print" r:embed="rId8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894</row>
      <rowOff>0</rowOff>
    </from>
    <ext cx="2000250" cy="1095375"/>
    <pic>
      <nvPicPr>
        <cNvPr id="894" name="Image 894" descr="Picture"/>
        <cNvPicPr/>
      </nvPicPr>
      <blipFill>
        <a:blip cstate="print" r:embed="rId8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895</row>
      <rowOff>0</rowOff>
    </from>
    <ext cx="2000250" cy="1095375"/>
    <pic>
      <nvPicPr>
        <cNvPr id="895" name="Image 895" descr="Picture"/>
        <cNvPicPr/>
      </nvPicPr>
      <blipFill>
        <a:blip cstate="print" r:embed="rId8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896</row>
      <rowOff>0</rowOff>
    </from>
    <ext cx="2000250" cy="1095375"/>
    <pic>
      <nvPicPr>
        <cNvPr id="896" name="Image 896" descr="Picture"/>
        <cNvPicPr/>
      </nvPicPr>
      <blipFill>
        <a:blip cstate="print" r:embed="rId8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897</row>
      <rowOff>0</rowOff>
    </from>
    <ext cx="2000250" cy="1095375"/>
    <pic>
      <nvPicPr>
        <cNvPr id="897" name="Image 897" descr="Picture"/>
        <cNvPicPr/>
      </nvPicPr>
      <blipFill>
        <a:blip cstate="print" r:embed="rId8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898</row>
      <rowOff>0</rowOff>
    </from>
    <ext cx="2000250" cy="1095375"/>
    <pic>
      <nvPicPr>
        <cNvPr id="898" name="Image 898" descr="Picture"/>
        <cNvPicPr/>
      </nvPicPr>
      <blipFill>
        <a:blip cstate="print" r:embed="rId8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899</row>
      <rowOff>0</rowOff>
    </from>
    <ext cx="2000250" cy="1095375"/>
    <pic>
      <nvPicPr>
        <cNvPr id="899" name="Image 899" descr="Picture"/>
        <cNvPicPr/>
      </nvPicPr>
      <blipFill>
        <a:blip cstate="print" r:embed="rId8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900</row>
      <rowOff>0</rowOff>
    </from>
    <ext cx="2000250" cy="1095375"/>
    <pic>
      <nvPicPr>
        <cNvPr id="900" name="Image 900" descr="Picture"/>
        <cNvPicPr/>
      </nvPicPr>
      <blipFill>
        <a:blip cstate="print" r:embed="rId9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901</row>
      <rowOff>0</rowOff>
    </from>
    <ext cx="2000250" cy="1095375"/>
    <pic>
      <nvPicPr>
        <cNvPr id="901" name="Image 901" descr="Picture"/>
        <cNvPicPr/>
      </nvPicPr>
      <blipFill>
        <a:blip cstate="print" r:embed="rId9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902</row>
      <rowOff>0</rowOff>
    </from>
    <ext cx="2000250" cy="1095375"/>
    <pic>
      <nvPicPr>
        <cNvPr id="902" name="Image 902" descr="Picture"/>
        <cNvPicPr/>
      </nvPicPr>
      <blipFill>
        <a:blip cstate="print" r:embed="rId9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903</row>
      <rowOff>0</rowOff>
    </from>
    <ext cx="2000250" cy="1095375"/>
    <pic>
      <nvPicPr>
        <cNvPr id="903" name="Image 903" descr="Picture"/>
        <cNvPicPr/>
      </nvPicPr>
      <blipFill>
        <a:blip cstate="print" r:embed="rId9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904</row>
      <rowOff>0</rowOff>
    </from>
    <ext cx="2000250" cy="1095375"/>
    <pic>
      <nvPicPr>
        <cNvPr id="904" name="Image 904" descr="Picture"/>
        <cNvPicPr/>
      </nvPicPr>
      <blipFill>
        <a:blip cstate="print" r:embed="rId9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905</row>
      <rowOff>0</rowOff>
    </from>
    <ext cx="2000250" cy="1095375"/>
    <pic>
      <nvPicPr>
        <cNvPr id="905" name="Image 905" descr="Picture"/>
        <cNvPicPr/>
      </nvPicPr>
      <blipFill>
        <a:blip cstate="print" r:embed="rId9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906</row>
      <rowOff>0</rowOff>
    </from>
    <ext cx="2000250" cy="1095375"/>
    <pic>
      <nvPicPr>
        <cNvPr id="906" name="Image 906" descr="Picture"/>
        <cNvPicPr/>
      </nvPicPr>
      <blipFill>
        <a:blip cstate="print" r:embed="rId9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907</row>
      <rowOff>0</rowOff>
    </from>
    <ext cx="2000250" cy="1095375"/>
    <pic>
      <nvPicPr>
        <cNvPr id="907" name="Image 907" descr="Picture"/>
        <cNvPicPr/>
      </nvPicPr>
      <blipFill>
        <a:blip cstate="print" r:embed="rId9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908</row>
      <rowOff>0</rowOff>
    </from>
    <ext cx="2000250" cy="1095375"/>
    <pic>
      <nvPicPr>
        <cNvPr id="908" name="Image 908" descr="Picture"/>
        <cNvPicPr/>
      </nvPicPr>
      <blipFill>
        <a:blip cstate="print" r:embed="rId9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909</row>
      <rowOff>0</rowOff>
    </from>
    <ext cx="2000250" cy="1095375"/>
    <pic>
      <nvPicPr>
        <cNvPr id="909" name="Image 909" descr="Picture"/>
        <cNvPicPr/>
      </nvPicPr>
      <blipFill>
        <a:blip cstate="print" r:embed="rId9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910</row>
      <rowOff>0</rowOff>
    </from>
    <ext cx="2000250" cy="1095375"/>
    <pic>
      <nvPicPr>
        <cNvPr id="910" name="Image 910" descr="Picture"/>
        <cNvPicPr/>
      </nvPicPr>
      <blipFill>
        <a:blip cstate="print" r:embed="rId9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911</row>
      <rowOff>0</rowOff>
    </from>
    <ext cx="2000250" cy="1095375"/>
    <pic>
      <nvPicPr>
        <cNvPr id="911" name="Image 911" descr="Picture"/>
        <cNvPicPr/>
      </nvPicPr>
      <blipFill>
        <a:blip cstate="print" r:embed="rId9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912</row>
      <rowOff>0</rowOff>
    </from>
    <ext cx="2000250" cy="1095375"/>
    <pic>
      <nvPicPr>
        <cNvPr id="912" name="Image 912" descr="Picture"/>
        <cNvPicPr/>
      </nvPicPr>
      <blipFill>
        <a:blip cstate="print" r:embed="rId9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913</row>
      <rowOff>0</rowOff>
    </from>
    <ext cx="2000250" cy="1095375"/>
    <pic>
      <nvPicPr>
        <cNvPr id="913" name="Image 913" descr="Picture"/>
        <cNvPicPr/>
      </nvPicPr>
      <blipFill>
        <a:blip cstate="print" r:embed="rId9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914</row>
      <rowOff>0</rowOff>
    </from>
    <ext cx="2000250" cy="1095375"/>
    <pic>
      <nvPicPr>
        <cNvPr id="914" name="Image 914" descr="Picture"/>
        <cNvPicPr/>
      </nvPicPr>
      <blipFill>
        <a:blip cstate="print" r:embed="rId9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915</row>
      <rowOff>0</rowOff>
    </from>
    <ext cx="2000250" cy="1095375"/>
    <pic>
      <nvPicPr>
        <cNvPr id="915" name="Image 915" descr="Picture"/>
        <cNvPicPr/>
      </nvPicPr>
      <blipFill>
        <a:blip cstate="print" r:embed="rId9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916</row>
      <rowOff>0</rowOff>
    </from>
    <ext cx="2000250" cy="1095375"/>
    <pic>
      <nvPicPr>
        <cNvPr id="916" name="Image 916" descr="Picture"/>
        <cNvPicPr/>
      </nvPicPr>
      <blipFill>
        <a:blip cstate="print" r:embed="rId9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917</row>
      <rowOff>0</rowOff>
    </from>
    <ext cx="2000250" cy="1095375"/>
    <pic>
      <nvPicPr>
        <cNvPr id="917" name="Image 917" descr="Picture"/>
        <cNvPicPr/>
      </nvPicPr>
      <blipFill>
        <a:blip cstate="print" r:embed="rId9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918</row>
      <rowOff>0</rowOff>
    </from>
    <ext cx="2000250" cy="1095375"/>
    <pic>
      <nvPicPr>
        <cNvPr id="918" name="Image 918" descr="Picture"/>
        <cNvPicPr/>
      </nvPicPr>
      <blipFill>
        <a:blip cstate="print" r:embed="rId9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919</row>
      <rowOff>0</rowOff>
    </from>
    <ext cx="2000250" cy="1095375"/>
    <pic>
      <nvPicPr>
        <cNvPr id="919" name="Image 919" descr="Picture"/>
        <cNvPicPr/>
      </nvPicPr>
      <blipFill>
        <a:blip cstate="print" r:embed="rId9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920</row>
      <rowOff>0</rowOff>
    </from>
    <ext cx="2000250" cy="1095375"/>
    <pic>
      <nvPicPr>
        <cNvPr id="920" name="Image 920" descr="Picture"/>
        <cNvPicPr/>
      </nvPicPr>
      <blipFill>
        <a:blip cstate="print" r:embed="rId9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921</row>
      <rowOff>0</rowOff>
    </from>
    <ext cx="2000250" cy="1095375"/>
    <pic>
      <nvPicPr>
        <cNvPr id="921" name="Image 921" descr="Picture"/>
        <cNvPicPr/>
      </nvPicPr>
      <blipFill>
        <a:blip cstate="print" r:embed="rId9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922</row>
      <rowOff>0</rowOff>
    </from>
    <ext cx="2000250" cy="1095375"/>
    <pic>
      <nvPicPr>
        <cNvPr id="922" name="Image 922" descr="Picture"/>
        <cNvPicPr/>
      </nvPicPr>
      <blipFill>
        <a:blip cstate="print" r:embed="rId9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923</row>
      <rowOff>0</rowOff>
    </from>
    <ext cx="2000250" cy="1095375"/>
    <pic>
      <nvPicPr>
        <cNvPr id="923" name="Image 923" descr="Picture"/>
        <cNvPicPr/>
      </nvPicPr>
      <blipFill>
        <a:blip cstate="print" r:embed="rId9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924</row>
      <rowOff>0</rowOff>
    </from>
    <ext cx="2000250" cy="1095375"/>
    <pic>
      <nvPicPr>
        <cNvPr id="924" name="Image 924" descr="Picture"/>
        <cNvPicPr/>
      </nvPicPr>
      <blipFill>
        <a:blip cstate="print" r:embed="rId9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925</row>
      <rowOff>0</rowOff>
    </from>
    <ext cx="2000250" cy="1095375"/>
    <pic>
      <nvPicPr>
        <cNvPr id="925" name="Image 925" descr="Picture"/>
        <cNvPicPr/>
      </nvPicPr>
      <blipFill>
        <a:blip cstate="print" r:embed="rId9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926</row>
      <rowOff>0</rowOff>
    </from>
    <ext cx="2000250" cy="1095375"/>
    <pic>
      <nvPicPr>
        <cNvPr id="926" name="Image 926" descr="Picture"/>
        <cNvPicPr/>
      </nvPicPr>
      <blipFill>
        <a:blip cstate="print" r:embed="rId9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927</row>
      <rowOff>0</rowOff>
    </from>
    <ext cx="2000250" cy="1095375"/>
    <pic>
      <nvPicPr>
        <cNvPr id="927" name="Image 927" descr="Picture"/>
        <cNvPicPr/>
      </nvPicPr>
      <blipFill>
        <a:blip cstate="print" r:embed="rId9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928</row>
      <rowOff>0</rowOff>
    </from>
    <ext cx="2000250" cy="1095375"/>
    <pic>
      <nvPicPr>
        <cNvPr id="928" name="Image 928" descr="Picture"/>
        <cNvPicPr/>
      </nvPicPr>
      <blipFill>
        <a:blip cstate="print" r:embed="rId9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929</row>
      <rowOff>0</rowOff>
    </from>
    <ext cx="2000250" cy="1095375"/>
    <pic>
      <nvPicPr>
        <cNvPr id="929" name="Image 929" descr="Picture"/>
        <cNvPicPr/>
      </nvPicPr>
      <blipFill>
        <a:blip cstate="print" r:embed="rId9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930</row>
      <rowOff>0</rowOff>
    </from>
    <ext cx="2000250" cy="1095375"/>
    <pic>
      <nvPicPr>
        <cNvPr id="930" name="Image 930" descr="Picture"/>
        <cNvPicPr/>
      </nvPicPr>
      <blipFill>
        <a:blip cstate="print" r:embed="rId9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931</row>
      <rowOff>0</rowOff>
    </from>
    <ext cx="2000250" cy="1095375"/>
    <pic>
      <nvPicPr>
        <cNvPr id="931" name="Image 931" descr="Picture"/>
        <cNvPicPr/>
      </nvPicPr>
      <blipFill>
        <a:blip cstate="print" r:embed="rId9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932</row>
      <rowOff>0</rowOff>
    </from>
    <ext cx="2000250" cy="1095375"/>
    <pic>
      <nvPicPr>
        <cNvPr id="932" name="Image 932" descr="Picture"/>
        <cNvPicPr/>
      </nvPicPr>
      <blipFill>
        <a:blip cstate="print" r:embed="rId9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933</row>
      <rowOff>0</rowOff>
    </from>
    <ext cx="2000250" cy="1095375"/>
    <pic>
      <nvPicPr>
        <cNvPr id="933" name="Image 933" descr="Picture"/>
        <cNvPicPr/>
      </nvPicPr>
      <blipFill>
        <a:blip cstate="print" r:embed="rId9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934</row>
      <rowOff>0</rowOff>
    </from>
    <ext cx="2000250" cy="1095375"/>
    <pic>
      <nvPicPr>
        <cNvPr id="934" name="Image 934" descr="Picture"/>
        <cNvPicPr/>
      </nvPicPr>
      <blipFill>
        <a:blip cstate="print" r:embed="rId9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935</row>
      <rowOff>0</rowOff>
    </from>
    <ext cx="2000250" cy="1095375"/>
    <pic>
      <nvPicPr>
        <cNvPr id="935" name="Image 935" descr="Picture"/>
        <cNvPicPr/>
      </nvPicPr>
      <blipFill>
        <a:blip cstate="print" r:embed="rId9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936</row>
      <rowOff>0</rowOff>
    </from>
    <ext cx="2000250" cy="1095375"/>
    <pic>
      <nvPicPr>
        <cNvPr id="936" name="Image 936" descr="Picture"/>
        <cNvPicPr/>
      </nvPicPr>
      <blipFill>
        <a:blip cstate="print" r:embed="rId9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937</row>
      <rowOff>0</rowOff>
    </from>
    <ext cx="2000250" cy="1095375"/>
    <pic>
      <nvPicPr>
        <cNvPr id="937" name="Image 937" descr="Picture"/>
        <cNvPicPr/>
      </nvPicPr>
      <blipFill>
        <a:blip cstate="print" r:embed="rId9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938</row>
      <rowOff>0</rowOff>
    </from>
    <ext cx="2000250" cy="1095375"/>
    <pic>
      <nvPicPr>
        <cNvPr id="938" name="Image 938" descr="Picture"/>
        <cNvPicPr/>
      </nvPicPr>
      <blipFill>
        <a:blip cstate="print" r:embed="rId9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939</row>
      <rowOff>0</rowOff>
    </from>
    <ext cx="2000250" cy="1095375"/>
    <pic>
      <nvPicPr>
        <cNvPr id="939" name="Image 939" descr="Picture"/>
        <cNvPicPr/>
      </nvPicPr>
      <blipFill>
        <a:blip cstate="print" r:embed="rId9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940</row>
      <rowOff>0</rowOff>
    </from>
    <ext cx="2000250" cy="1095375"/>
    <pic>
      <nvPicPr>
        <cNvPr id="940" name="Image 940" descr="Picture"/>
        <cNvPicPr/>
      </nvPicPr>
      <blipFill>
        <a:blip cstate="print" r:embed="rId9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941</row>
      <rowOff>0</rowOff>
    </from>
    <ext cx="2000250" cy="1095375"/>
    <pic>
      <nvPicPr>
        <cNvPr id="941" name="Image 941" descr="Picture"/>
        <cNvPicPr/>
      </nvPicPr>
      <blipFill>
        <a:blip cstate="print" r:embed="rId9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942</row>
      <rowOff>0</rowOff>
    </from>
    <ext cx="2000250" cy="1095375"/>
    <pic>
      <nvPicPr>
        <cNvPr id="942" name="Image 942" descr="Picture"/>
        <cNvPicPr/>
      </nvPicPr>
      <blipFill>
        <a:blip cstate="print" r:embed="rId9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943</row>
      <rowOff>0</rowOff>
    </from>
    <ext cx="2000250" cy="1095375"/>
    <pic>
      <nvPicPr>
        <cNvPr id="943" name="Image 943" descr="Picture"/>
        <cNvPicPr/>
      </nvPicPr>
      <blipFill>
        <a:blip cstate="print" r:embed="rId9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944</row>
      <rowOff>0</rowOff>
    </from>
    <ext cx="2000250" cy="1095375"/>
    <pic>
      <nvPicPr>
        <cNvPr id="944" name="Image 944" descr="Picture"/>
        <cNvPicPr/>
      </nvPicPr>
      <blipFill>
        <a:blip cstate="print" r:embed="rId9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945</row>
      <rowOff>0</rowOff>
    </from>
    <ext cx="2000250" cy="1095375"/>
    <pic>
      <nvPicPr>
        <cNvPr id="945" name="Image 945" descr="Picture"/>
        <cNvPicPr/>
      </nvPicPr>
      <blipFill>
        <a:blip cstate="print" r:embed="rId9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946</row>
      <rowOff>0</rowOff>
    </from>
    <ext cx="2000250" cy="1095375"/>
    <pic>
      <nvPicPr>
        <cNvPr id="946" name="Image 946" descr="Picture"/>
        <cNvPicPr/>
      </nvPicPr>
      <blipFill>
        <a:blip cstate="print" r:embed="rId9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947</row>
      <rowOff>0</rowOff>
    </from>
    <ext cx="2000250" cy="1095375"/>
    <pic>
      <nvPicPr>
        <cNvPr id="947" name="Image 947" descr="Picture"/>
        <cNvPicPr/>
      </nvPicPr>
      <blipFill>
        <a:blip cstate="print" r:embed="rId9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948</row>
      <rowOff>0</rowOff>
    </from>
    <ext cx="2000250" cy="1095375"/>
    <pic>
      <nvPicPr>
        <cNvPr id="948" name="Image 948" descr="Picture"/>
        <cNvPicPr/>
      </nvPicPr>
      <blipFill>
        <a:blip cstate="print" r:embed="rId9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949</row>
      <rowOff>0</rowOff>
    </from>
    <ext cx="2000250" cy="1095375"/>
    <pic>
      <nvPicPr>
        <cNvPr id="949" name="Image 949" descr="Picture"/>
        <cNvPicPr/>
      </nvPicPr>
      <blipFill>
        <a:blip cstate="print" r:embed="rId9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950</row>
      <rowOff>0</rowOff>
    </from>
    <ext cx="2000250" cy="1095375"/>
    <pic>
      <nvPicPr>
        <cNvPr id="950" name="Image 950" descr="Picture"/>
        <cNvPicPr/>
      </nvPicPr>
      <blipFill>
        <a:blip cstate="print" r:embed="rId9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951</row>
      <rowOff>0</rowOff>
    </from>
    <ext cx="2000250" cy="1095375"/>
    <pic>
      <nvPicPr>
        <cNvPr id="951" name="Image 951" descr="Picture"/>
        <cNvPicPr/>
      </nvPicPr>
      <blipFill>
        <a:blip cstate="print" r:embed="rId9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952</row>
      <rowOff>0</rowOff>
    </from>
    <ext cx="2000250" cy="1095375"/>
    <pic>
      <nvPicPr>
        <cNvPr id="952" name="Image 952" descr="Picture"/>
        <cNvPicPr/>
      </nvPicPr>
      <blipFill>
        <a:blip cstate="print" r:embed="rId9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953</row>
      <rowOff>0</rowOff>
    </from>
    <ext cx="2000250" cy="1095375"/>
    <pic>
      <nvPicPr>
        <cNvPr id="953" name="Image 953" descr="Picture"/>
        <cNvPicPr/>
      </nvPicPr>
      <blipFill>
        <a:blip cstate="print" r:embed="rId9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954</row>
      <rowOff>0</rowOff>
    </from>
    <ext cx="2000250" cy="1095375"/>
    <pic>
      <nvPicPr>
        <cNvPr id="954" name="Image 954" descr="Picture"/>
        <cNvPicPr/>
      </nvPicPr>
      <blipFill>
        <a:blip cstate="print" r:embed="rId9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955</row>
      <rowOff>0</rowOff>
    </from>
    <ext cx="2000250" cy="1095375"/>
    <pic>
      <nvPicPr>
        <cNvPr id="955" name="Image 955" descr="Picture"/>
        <cNvPicPr/>
      </nvPicPr>
      <blipFill>
        <a:blip cstate="print" r:embed="rId9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956</row>
      <rowOff>0</rowOff>
    </from>
    <ext cx="2000250" cy="1095375"/>
    <pic>
      <nvPicPr>
        <cNvPr id="956" name="Image 956" descr="Picture"/>
        <cNvPicPr/>
      </nvPicPr>
      <blipFill>
        <a:blip cstate="print" r:embed="rId9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957</row>
      <rowOff>0</rowOff>
    </from>
    <ext cx="2000250" cy="1095375"/>
    <pic>
      <nvPicPr>
        <cNvPr id="957" name="Image 957" descr="Picture"/>
        <cNvPicPr/>
      </nvPicPr>
      <blipFill>
        <a:blip cstate="print" r:embed="rId9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958</row>
      <rowOff>0</rowOff>
    </from>
    <ext cx="2000250" cy="1095375"/>
    <pic>
      <nvPicPr>
        <cNvPr id="958" name="Image 958" descr="Picture"/>
        <cNvPicPr/>
      </nvPicPr>
      <blipFill>
        <a:blip cstate="print" r:embed="rId9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959</row>
      <rowOff>0</rowOff>
    </from>
    <ext cx="2000250" cy="1095375"/>
    <pic>
      <nvPicPr>
        <cNvPr id="959" name="Image 959" descr="Picture"/>
        <cNvPicPr/>
      </nvPicPr>
      <blipFill>
        <a:blip cstate="print" r:embed="rId9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960</row>
      <rowOff>0</rowOff>
    </from>
    <ext cx="2000250" cy="1095375"/>
    <pic>
      <nvPicPr>
        <cNvPr id="960" name="Image 960" descr="Picture"/>
        <cNvPicPr/>
      </nvPicPr>
      <blipFill>
        <a:blip cstate="print" r:embed="rId9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961</row>
      <rowOff>0</rowOff>
    </from>
    <ext cx="2000250" cy="1095375"/>
    <pic>
      <nvPicPr>
        <cNvPr id="961" name="Image 961" descr="Picture"/>
        <cNvPicPr/>
      </nvPicPr>
      <blipFill>
        <a:blip cstate="print" r:embed="rId9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962</row>
      <rowOff>0</rowOff>
    </from>
    <ext cx="2000250" cy="1095375"/>
    <pic>
      <nvPicPr>
        <cNvPr id="962" name="Image 962" descr="Picture"/>
        <cNvPicPr/>
      </nvPicPr>
      <blipFill>
        <a:blip cstate="print" r:embed="rId9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963</row>
      <rowOff>0</rowOff>
    </from>
    <ext cx="2000250" cy="1095375"/>
    <pic>
      <nvPicPr>
        <cNvPr id="963" name="Image 963" descr="Picture"/>
        <cNvPicPr/>
      </nvPicPr>
      <blipFill>
        <a:blip cstate="print" r:embed="rId9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964</row>
      <rowOff>0</rowOff>
    </from>
    <ext cx="2000250" cy="1095375"/>
    <pic>
      <nvPicPr>
        <cNvPr id="964" name="Image 964" descr="Picture"/>
        <cNvPicPr/>
      </nvPicPr>
      <blipFill>
        <a:blip cstate="print" r:embed="rId9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965</row>
      <rowOff>0</rowOff>
    </from>
    <ext cx="2000250" cy="1095375"/>
    <pic>
      <nvPicPr>
        <cNvPr id="965" name="Image 965" descr="Picture"/>
        <cNvPicPr/>
      </nvPicPr>
      <blipFill>
        <a:blip cstate="print" r:embed="rId9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966</row>
      <rowOff>0</rowOff>
    </from>
    <ext cx="2000250" cy="1095375"/>
    <pic>
      <nvPicPr>
        <cNvPr id="966" name="Image 966" descr="Picture"/>
        <cNvPicPr/>
      </nvPicPr>
      <blipFill>
        <a:blip cstate="print" r:embed="rId9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967</row>
      <rowOff>0</rowOff>
    </from>
    <ext cx="2000250" cy="1095375"/>
    <pic>
      <nvPicPr>
        <cNvPr id="967" name="Image 967" descr="Picture"/>
        <cNvPicPr/>
      </nvPicPr>
      <blipFill>
        <a:blip cstate="print" r:embed="rId9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968</row>
      <rowOff>0</rowOff>
    </from>
    <ext cx="2000250" cy="1095375"/>
    <pic>
      <nvPicPr>
        <cNvPr id="968" name="Image 968" descr="Picture"/>
        <cNvPicPr/>
      </nvPicPr>
      <blipFill>
        <a:blip cstate="print" r:embed="rId9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969</row>
      <rowOff>0</rowOff>
    </from>
    <ext cx="2000250" cy="1095375"/>
    <pic>
      <nvPicPr>
        <cNvPr id="969" name="Image 969" descr="Picture"/>
        <cNvPicPr/>
      </nvPicPr>
      <blipFill>
        <a:blip cstate="print" r:embed="rId9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970</row>
      <rowOff>0</rowOff>
    </from>
    <ext cx="2000250" cy="1095375"/>
    <pic>
      <nvPicPr>
        <cNvPr id="970" name="Image 970" descr="Picture"/>
        <cNvPicPr/>
      </nvPicPr>
      <blipFill>
        <a:blip cstate="print" r:embed="rId9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971</row>
      <rowOff>0</rowOff>
    </from>
    <ext cx="2000250" cy="1095375"/>
    <pic>
      <nvPicPr>
        <cNvPr id="971" name="Image 971" descr="Picture"/>
        <cNvPicPr/>
      </nvPicPr>
      <blipFill>
        <a:blip cstate="print" r:embed="rId9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972</row>
      <rowOff>0</rowOff>
    </from>
    <ext cx="2000250" cy="1095375"/>
    <pic>
      <nvPicPr>
        <cNvPr id="972" name="Image 972" descr="Picture"/>
        <cNvPicPr/>
      </nvPicPr>
      <blipFill>
        <a:blip cstate="print" r:embed="rId9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973</row>
      <rowOff>0</rowOff>
    </from>
    <ext cx="2000250" cy="1095375"/>
    <pic>
      <nvPicPr>
        <cNvPr id="973" name="Image 973" descr="Picture"/>
        <cNvPicPr/>
      </nvPicPr>
      <blipFill>
        <a:blip cstate="print" r:embed="rId9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974</row>
      <rowOff>0</rowOff>
    </from>
    <ext cx="2000250" cy="1095375"/>
    <pic>
      <nvPicPr>
        <cNvPr id="974" name="Image 974" descr="Picture"/>
        <cNvPicPr/>
      </nvPicPr>
      <blipFill>
        <a:blip cstate="print" r:embed="rId9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975</row>
      <rowOff>0</rowOff>
    </from>
    <ext cx="2000250" cy="1095375"/>
    <pic>
      <nvPicPr>
        <cNvPr id="975" name="Image 975" descr="Picture"/>
        <cNvPicPr/>
      </nvPicPr>
      <blipFill>
        <a:blip cstate="print" r:embed="rId9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976</row>
      <rowOff>0</rowOff>
    </from>
    <ext cx="2000250" cy="1095375"/>
    <pic>
      <nvPicPr>
        <cNvPr id="976" name="Image 976" descr="Picture"/>
        <cNvPicPr/>
      </nvPicPr>
      <blipFill>
        <a:blip cstate="print" r:embed="rId9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977</row>
      <rowOff>0</rowOff>
    </from>
    <ext cx="2000250" cy="1095375"/>
    <pic>
      <nvPicPr>
        <cNvPr id="977" name="Image 977" descr="Picture"/>
        <cNvPicPr/>
      </nvPicPr>
      <blipFill>
        <a:blip cstate="print" r:embed="rId9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978</row>
      <rowOff>0</rowOff>
    </from>
    <ext cx="2000250" cy="1095375"/>
    <pic>
      <nvPicPr>
        <cNvPr id="978" name="Image 978" descr="Picture"/>
        <cNvPicPr/>
      </nvPicPr>
      <blipFill>
        <a:blip cstate="print" r:embed="rId9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979</row>
      <rowOff>0</rowOff>
    </from>
    <ext cx="2000250" cy="1095375"/>
    <pic>
      <nvPicPr>
        <cNvPr id="979" name="Image 979" descr="Picture"/>
        <cNvPicPr/>
      </nvPicPr>
      <blipFill>
        <a:blip cstate="print" r:embed="rId9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980</row>
      <rowOff>0</rowOff>
    </from>
    <ext cx="2000250" cy="1095375"/>
    <pic>
      <nvPicPr>
        <cNvPr id="980" name="Image 980" descr="Picture"/>
        <cNvPicPr/>
      </nvPicPr>
      <blipFill>
        <a:blip cstate="print" r:embed="rId9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981</row>
      <rowOff>0</rowOff>
    </from>
    <ext cx="2000250" cy="1095375"/>
    <pic>
      <nvPicPr>
        <cNvPr id="981" name="Image 981" descr="Picture"/>
        <cNvPicPr/>
      </nvPicPr>
      <blipFill>
        <a:blip cstate="print" r:embed="rId9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982</row>
      <rowOff>0</rowOff>
    </from>
    <ext cx="2000250" cy="1095375"/>
    <pic>
      <nvPicPr>
        <cNvPr id="982" name="Image 982" descr="Picture"/>
        <cNvPicPr/>
      </nvPicPr>
      <blipFill>
        <a:blip cstate="print" r:embed="rId9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983</row>
      <rowOff>0</rowOff>
    </from>
    <ext cx="2000250" cy="1095375"/>
    <pic>
      <nvPicPr>
        <cNvPr id="983" name="Image 983" descr="Picture"/>
        <cNvPicPr/>
      </nvPicPr>
      <blipFill>
        <a:blip cstate="print" r:embed="rId9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984</row>
      <rowOff>0</rowOff>
    </from>
    <ext cx="2000250" cy="1095375"/>
    <pic>
      <nvPicPr>
        <cNvPr id="984" name="Image 984" descr="Picture"/>
        <cNvPicPr/>
      </nvPicPr>
      <blipFill>
        <a:blip cstate="print" r:embed="rId9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985</row>
      <rowOff>0</rowOff>
    </from>
    <ext cx="2000250" cy="1095375"/>
    <pic>
      <nvPicPr>
        <cNvPr id="985" name="Image 985" descr="Picture"/>
        <cNvPicPr/>
      </nvPicPr>
      <blipFill>
        <a:blip cstate="print" r:embed="rId9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986</row>
      <rowOff>0</rowOff>
    </from>
    <ext cx="2000250" cy="1095375"/>
    <pic>
      <nvPicPr>
        <cNvPr id="986" name="Image 986" descr="Picture"/>
        <cNvPicPr/>
      </nvPicPr>
      <blipFill>
        <a:blip cstate="print" r:embed="rId9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987</row>
      <rowOff>0</rowOff>
    </from>
    <ext cx="2000250" cy="1095375"/>
    <pic>
      <nvPicPr>
        <cNvPr id="987" name="Image 987" descr="Picture"/>
        <cNvPicPr/>
      </nvPicPr>
      <blipFill>
        <a:blip cstate="print" r:embed="rId9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988</row>
      <rowOff>0</rowOff>
    </from>
    <ext cx="2000250" cy="1095375"/>
    <pic>
      <nvPicPr>
        <cNvPr id="988" name="Image 988" descr="Picture"/>
        <cNvPicPr/>
      </nvPicPr>
      <blipFill>
        <a:blip cstate="print" r:embed="rId9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989</row>
      <rowOff>0</rowOff>
    </from>
    <ext cx="2000250" cy="1095375"/>
    <pic>
      <nvPicPr>
        <cNvPr id="989" name="Image 989" descr="Picture"/>
        <cNvPicPr/>
      </nvPicPr>
      <blipFill>
        <a:blip cstate="print" r:embed="rId9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990</row>
      <rowOff>0</rowOff>
    </from>
    <ext cx="2000250" cy="1095375"/>
    <pic>
      <nvPicPr>
        <cNvPr id="990" name="Image 990" descr="Picture"/>
        <cNvPicPr/>
      </nvPicPr>
      <blipFill>
        <a:blip cstate="print" r:embed="rId9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991</row>
      <rowOff>0</rowOff>
    </from>
    <ext cx="2000250" cy="1095375"/>
    <pic>
      <nvPicPr>
        <cNvPr id="991" name="Image 991" descr="Picture"/>
        <cNvPicPr/>
      </nvPicPr>
      <blipFill>
        <a:blip cstate="print" r:embed="rId9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992</row>
      <rowOff>0</rowOff>
    </from>
    <ext cx="2000250" cy="1095375"/>
    <pic>
      <nvPicPr>
        <cNvPr id="992" name="Image 992" descr="Picture"/>
        <cNvPicPr/>
      </nvPicPr>
      <blipFill>
        <a:blip cstate="print" r:embed="rId9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993</row>
      <rowOff>0</rowOff>
    </from>
    <ext cx="2000250" cy="1095375"/>
    <pic>
      <nvPicPr>
        <cNvPr id="993" name="Image 993" descr="Picture"/>
        <cNvPicPr/>
      </nvPicPr>
      <blipFill>
        <a:blip cstate="print" r:embed="rId9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994</row>
      <rowOff>0</rowOff>
    </from>
    <ext cx="2000250" cy="1095375"/>
    <pic>
      <nvPicPr>
        <cNvPr id="994" name="Image 994" descr="Picture"/>
        <cNvPicPr/>
      </nvPicPr>
      <blipFill>
        <a:blip cstate="print" r:embed="rId9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995</row>
      <rowOff>0</rowOff>
    </from>
    <ext cx="2000250" cy="1095375"/>
    <pic>
      <nvPicPr>
        <cNvPr id="995" name="Image 995" descr="Picture"/>
        <cNvPicPr/>
      </nvPicPr>
      <blipFill>
        <a:blip cstate="print" r:embed="rId9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996</row>
      <rowOff>0</rowOff>
    </from>
    <ext cx="2000250" cy="1095375"/>
    <pic>
      <nvPicPr>
        <cNvPr id="996" name="Image 996" descr="Picture"/>
        <cNvPicPr/>
      </nvPicPr>
      <blipFill>
        <a:blip cstate="print" r:embed="rId9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997</row>
      <rowOff>0</rowOff>
    </from>
    <ext cx="2000250" cy="1095375"/>
    <pic>
      <nvPicPr>
        <cNvPr id="997" name="Image 997" descr="Picture"/>
        <cNvPicPr/>
      </nvPicPr>
      <blipFill>
        <a:blip cstate="print" r:embed="rId9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998</row>
      <rowOff>0</rowOff>
    </from>
    <ext cx="2000250" cy="1095375"/>
    <pic>
      <nvPicPr>
        <cNvPr id="998" name="Image 998" descr="Picture"/>
        <cNvPicPr/>
      </nvPicPr>
      <blipFill>
        <a:blip cstate="print" r:embed="rId9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999</row>
      <rowOff>0</rowOff>
    </from>
    <ext cx="2000250" cy="1095375"/>
    <pic>
      <nvPicPr>
        <cNvPr id="999" name="Image 999" descr="Picture"/>
        <cNvPicPr/>
      </nvPicPr>
      <blipFill>
        <a:blip cstate="print" r:embed="rId9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1000</row>
      <rowOff>0</rowOff>
    </from>
    <ext cx="2000250" cy="1095375"/>
    <pic>
      <nvPicPr>
        <cNvPr id="1000" name="Image 1000" descr="Picture"/>
        <cNvPicPr/>
      </nvPicPr>
      <blipFill>
        <a:blip cstate="print" r:embed="rId10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1001</row>
      <rowOff>0</rowOff>
    </from>
    <ext cx="2000250" cy="1095375"/>
    <pic>
      <nvPicPr>
        <cNvPr id="1001" name="Image 1001" descr="Picture"/>
        <cNvPicPr/>
      </nvPicPr>
      <blipFill>
        <a:blip cstate="print" r:embed="rId10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1002</row>
      <rowOff>0</rowOff>
    </from>
    <ext cx="2000250" cy="1095375"/>
    <pic>
      <nvPicPr>
        <cNvPr id="1002" name="Image 1002" descr="Picture"/>
        <cNvPicPr/>
      </nvPicPr>
      <blipFill>
        <a:blip cstate="print" r:embed="rId10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1003</row>
      <rowOff>0</rowOff>
    </from>
    <ext cx="2000250" cy="1095375"/>
    <pic>
      <nvPicPr>
        <cNvPr id="1003" name="Image 1003" descr="Picture"/>
        <cNvPicPr/>
      </nvPicPr>
      <blipFill>
        <a:blip cstate="print" r:embed="rId10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1004</row>
      <rowOff>0</rowOff>
    </from>
    <ext cx="2000250" cy="1095375"/>
    <pic>
      <nvPicPr>
        <cNvPr id="1004" name="Image 1004" descr="Picture"/>
        <cNvPicPr/>
      </nvPicPr>
      <blipFill>
        <a:blip cstate="print" r:embed="rId10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1005</row>
      <rowOff>0</rowOff>
    </from>
    <ext cx="2000250" cy="1095375"/>
    <pic>
      <nvPicPr>
        <cNvPr id="1005" name="Image 1005" descr="Picture"/>
        <cNvPicPr/>
      </nvPicPr>
      <blipFill>
        <a:blip cstate="print" r:embed="rId10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1006</row>
      <rowOff>0</rowOff>
    </from>
    <ext cx="2000250" cy="1095375"/>
    <pic>
      <nvPicPr>
        <cNvPr id="1006" name="Image 1006" descr="Picture"/>
        <cNvPicPr/>
      </nvPicPr>
      <blipFill>
        <a:blip cstate="print" r:embed="rId10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1007</row>
      <rowOff>0</rowOff>
    </from>
    <ext cx="2000250" cy="1095375"/>
    <pic>
      <nvPicPr>
        <cNvPr id="1007" name="Image 1007" descr="Picture"/>
        <cNvPicPr/>
      </nvPicPr>
      <blipFill>
        <a:blip cstate="print" r:embed="rId10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1008</row>
      <rowOff>0</rowOff>
    </from>
    <ext cx="2000250" cy="1095375"/>
    <pic>
      <nvPicPr>
        <cNvPr id="1008" name="Image 1008" descr="Picture"/>
        <cNvPicPr/>
      </nvPicPr>
      <blipFill>
        <a:blip cstate="print" r:embed="rId10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1009</row>
      <rowOff>0</rowOff>
    </from>
    <ext cx="2000250" cy="1095375"/>
    <pic>
      <nvPicPr>
        <cNvPr id="1009" name="Image 1009" descr="Picture"/>
        <cNvPicPr/>
      </nvPicPr>
      <blipFill>
        <a:blip cstate="print" r:embed="rId10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1010</row>
      <rowOff>0</rowOff>
    </from>
    <ext cx="2000250" cy="1095375"/>
    <pic>
      <nvPicPr>
        <cNvPr id="1010" name="Image 1010" descr="Picture"/>
        <cNvPicPr/>
      </nvPicPr>
      <blipFill>
        <a:blip cstate="print" r:embed="rId10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1011</row>
      <rowOff>0</rowOff>
    </from>
    <ext cx="2000250" cy="1095375"/>
    <pic>
      <nvPicPr>
        <cNvPr id="1011" name="Image 1011" descr="Picture"/>
        <cNvPicPr/>
      </nvPicPr>
      <blipFill>
        <a:blip cstate="print" r:embed="rId10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1012</row>
      <rowOff>0</rowOff>
    </from>
    <ext cx="2000250" cy="1095375"/>
    <pic>
      <nvPicPr>
        <cNvPr id="1012" name="Image 1012" descr="Picture"/>
        <cNvPicPr/>
      </nvPicPr>
      <blipFill>
        <a:blip cstate="print" r:embed="rId10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1013</row>
      <rowOff>0</rowOff>
    </from>
    <ext cx="2000250" cy="1095375"/>
    <pic>
      <nvPicPr>
        <cNvPr id="1013" name="Image 1013" descr="Picture"/>
        <cNvPicPr/>
      </nvPicPr>
      <blipFill>
        <a:blip cstate="print" r:embed="rId10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1014</row>
      <rowOff>0</rowOff>
    </from>
    <ext cx="2000250" cy="1095375"/>
    <pic>
      <nvPicPr>
        <cNvPr id="1014" name="Image 1014" descr="Picture"/>
        <cNvPicPr/>
      </nvPicPr>
      <blipFill>
        <a:blip cstate="print" r:embed="rId10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1015</row>
      <rowOff>0</rowOff>
    </from>
    <ext cx="2000250" cy="1095375"/>
    <pic>
      <nvPicPr>
        <cNvPr id="1015" name="Image 1015" descr="Picture"/>
        <cNvPicPr/>
      </nvPicPr>
      <blipFill>
        <a:blip cstate="print" r:embed="rId10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1016</row>
      <rowOff>0</rowOff>
    </from>
    <ext cx="2000250" cy="1095375"/>
    <pic>
      <nvPicPr>
        <cNvPr id="1016" name="Image 1016" descr="Picture"/>
        <cNvPicPr/>
      </nvPicPr>
      <blipFill>
        <a:blip cstate="print" r:embed="rId10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1017</row>
      <rowOff>0</rowOff>
    </from>
    <ext cx="2000250" cy="1095375"/>
    <pic>
      <nvPicPr>
        <cNvPr id="1017" name="Image 1017" descr="Picture"/>
        <cNvPicPr/>
      </nvPicPr>
      <blipFill>
        <a:blip cstate="print" r:embed="rId10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1018</row>
      <rowOff>0</rowOff>
    </from>
    <ext cx="2000250" cy="1095375"/>
    <pic>
      <nvPicPr>
        <cNvPr id="1018" name="Image 1018" descr="Picture"/>
        <cNvPicPr/>
      </nvPicPr>
      <blipFill>
        <a:blip cstate="print" r:embed="rId10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1019</row>
      <rowOff>0</rowOff>
    </from>
    <ext cx="2000250" cy="1095375"/>
    <pic>
      <nvPicPr>
        <cNvPr id="1019" name="Image 1019" descr="Picture"/>
        <cNvPicPr/>
      </nvPicPr>
      <blipFill>
        <a:blip cstate="print" r:embed="rId10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1020</row>
      <rowOff>0</rowOff>
    </from>
    <ext cx="2000250" cy="1095375"/>
    <pic>
      <nvPicPr>
        <cNvPr id="1020" name="Image 1020" descr="Picture"/>
        <cNvPicPr/>
      </nvPicPr>
      <blipFill>
        <a:blip cstate="print" r:embed="rId10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1021</row>
      <rowOff>0</rowOff>
    </from>
    <ext cx="2000250" cy="1095375"/>
    <pic>
      <nvPicPr>
        <cNvPr id="1021" name="Image 1021" descr="Picture"/>
        <cNvPicPr/>
      </nvPicPr>
      <blipFill>
        <a:blip cstate="print" r:embed="rId10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1022</row>
      <rowOff>0</rowOff>
    </from>
    <ext cx="2000250" cy="1095375"/>
    <pic>
      <nvPicPr>
        <cNvPr id="1022" name="Image 1022" descr="Picture"/>
        <cNvPicPr/>
      </nvPicPr>
      <blipFill>
        <a:blip cstate="print" r:embed="rId10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1023</row>
      <rowOff>0</rowOff>
    </from>
    <ext cx="2000250" cy="1095375"/>
    <pic>
      <nvPicPr>
        <cNvPr id="1023" name="Image 1023" descr="Picture"/>
        <cNvPicPr/>
      </nvPicPr>
      <blipFill>
        <a:blip cstate="print" r:embed="rId10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1024</row>
      <rowOff>0</rowOff>
    </from>
    <ext cx="2000250" cy="1095375"/>
    <pic>
      <nvPicPr>
        <cNvPr id="1024" name="Image 1024" descr="Picture"/>
        <cNvPicPr/>
      </nvPicPr>
      <blipFill>
        <a:blip cstate="print" r:embed="rId10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1025</row>
      <rowOff>0</rowOff>
    </from>
    <ext cx="2000250" cy="1095375"/>
    <pic>
      <nvPicPr>
        <cNvPr id="1025" name="Image 1025" descr="Picture"/>
        <cNvPicPr/>
      </nvPicPr>
      <blipFill>
        <a:blip cstate="print" r:embed="rId10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1026</row>
      <rowOff>0</rowOff>
    </from>
    <ext cx="2000250" cy="1095375"/>
    <pic>
      <nvPicPr>
        <cNvPr id="1026" name="Image 1026" descr="Picture"/>
        <cNvPicPr/>
      </nvPicPr>
      <blipFill>
        <a:blip cstate="print" r:embed="rId10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1027</row>
      <rowOff>0</rowOff>
    </from>
    <ext cx="2000250" cy="1095375"/>
    <pic>
      <nvPicPr>
        <cNvPr id="1027" name="Image 1027" descr="Picture"/>
        <cNvPicPr/>
      </nvPicPr>
      <blipFill>
        <a:blip cstate="print" r:embed="rId10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1028</row>
      <rowOff>0</rowOff>
    </from>
    <ext cx="2000250" cy="1095375"/>
    <pic>
      <nvPicPr>
        <cNvPr id="1028" name="Image 1028" descr="Picture"/>
        <cNvPicPr/>
      </nvPicPr>
      <blipFill>
        <a:blip cstate="print" r:embed="rId10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1029</row>
      <rowOff>0</rowOff>
    </from>
    <ext cx="2000250" cy="1095375"/>
    <pic>
      <nvPicPr>
        <cNvPr id="1029" name="Image 1029" descr="Picture"/>
        <cNvPicPr/>
      </nvPicPr>
      <blipFill>
        <a:blip cstate="print" r:embed="rId10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1030</row>
      <rowOff>0</rowOff>
    </from>
    <ext cx="2000250" cy="1095375"/>
    <pic>
      <nvPicPr>
        <cNvPr id="1030" name="Image 1030" descr="Picture"/>
        <cNvPicPr/>
      </nvPicPr>
      <blipFill>
        <a:blip cstate="print" r:embed="rId10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1031</row>
      <rowOff>0</rowOff>
    </from>
    <ext cx="2000250" cy="1095375"/>
    <pic>
      <nvPicPr>
        <cNvPr id="1031" name="Image 1031" descr="Picture"/>
        <cNvPicPr/>
      </nvPicPr>
      <blipFill>
        <a:blip cstate="print" r:embed="rId10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1032</row>
      <rowOff>0</rowOff>
    </from>
    <ext cx="2000250" cy="1095375"/>
    <pic>
      <nvPicPr>
        <cNvPr id="1032" name="Image 1032" descr="Picture"/>
        <cNvPicPr/>
      </nvPicPr>
      <blipFill>
        <a:blip cstate="print" r:embed="rId10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1033</row>
      <rowOff>0</rowOff>
    </from>
    <ext cx="2000250" cy="1095375"/>
    <pic>
      <nvPicPr>
        <cNvPr id="1033" name="Image 1033" descr="Picture"/>
        <cNvPicPr/>
      </nvPicPr>
      <blipFill>
        <a:blip cstate="print" r:embed="rId10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1034</row>
      <rowOff>0</rowOff>
    </from>
    <ext cx="2000250" cy="1095375"/>
    <pic>
      <nvPicPr>
        <cNvPr id="1034" name="Image 1034" descr="Picture"/>
        <cNvPicPr/>
      </nvPicPr>
      <blipFill>
        <a:blip cstate="print" r:embed="rId10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1035</row>
      <rowOff>0</rowOff>
    </from>
    <ext cx="2000250" cy="1095375"/>
    <pic>
      <nvPicPr>
        <cNvPr id="1035" name="Image 1035" descr="Picture"/>
        <cNvPicPr/>
      </nvPicPr>
      <blipFill>
        <a:blip cstate="print" r:embed="rId10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1036</row>
      <rowOff>0</rowOff>
    </from>
    <ext cx="2000250" cy="1095375"/>
    <pic>
      <nvPicPr>
        <cNvPr id="1036" name="Image 1036" descr="Picture"/>
        <cNvPicPr/>
      </nvPicPr>
      <blipFill>
        <a:blip cstate="print" r:embed="rId10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1037</row>
      <rowOff>0</rowOff>
    </from>
    <ext cx="2000250" cy="1095375"/>
    <pic>
      <nvPicPr>
        <cNvPr id="1037" name="Image 1037" descr="Picture"/>
        <cNvPicPr/>
      </nvPicPr>
      <blipFill>
        <a:blip cstate="print" r:embed="rId10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1038</row>
      <rowOff>0</rowOff>
    </from>
    <ext cx="2000250" cy="1095375"/>
    <pic>
      <nvPicPr>
        <cNvPr id="1038" name="Image 1038" descr="Picture"/>
        <cNvPicPr/>
      </nvPicPr>
      <blipFill>
        <a:blip cstate="print" r:embed="rId10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1039</row>
      <rowOff>0</rowOff>
    </from>
    <ext cx="2000250" cy="1095375"/>
    <pic>
      <nvPicPr>
        <cNvPr id="1039" name="Image 1039" descr="Picture"/>
        <cNvPicPr/>
      </nvPicPr>
      <blipFill>
        <a:blip cstate="print" r:embed="rId10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1040</row>
      <rowOff>0</rowOff>
    </from>
    <ext cx="2000250" cy="1095375"/>
    <pic>
      <nvPicPr>
        <cNvPr id="1040" name="Image 1040" descr="Picture"/>
        <cNvPicPr/>
      </nvPicPr>
      <blipFill>
        <a:blip cstate="print" r:embed="rId10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1041</row>
      <rowOff>0</rowOff>
    </from>
    <ext cx="2000250" cy="1095375"/>
    <pic>
      <nvPicPr>
        <cNvPr id="1041" name="Image 1041" descr="Picture"/>
        <cNvPicPr/>
      </nvPicPr>
      <blipFill>
        <a:blip cstate="print" r:embed="rId10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1042</row>
      <rowOff>0</rowOff>
    </from>
    <ext cx="2000250" cy="1095375"/>
    <pic>
      <nvPicPr>
        <cNvPr id="1042" name="Image 1042" descr="Picture"/>
        <cNvPicPr/>
      </nvPicPr>
      <blipFill>
        <a:blip cstate="print" r:embed="rId10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1043</row>
      <rowOff>0</rowOff>
    </from>
    <ext cx="2000250" cy="1095375"/>
    <pic>
      <nvPicPr>
        <cNvPr id="1043" name="Image 1043" descr="Picture"/>
        <cNvPicPr/>
      </nvPicPr>
      <blipFill>
        <a:blip cstate="print" r:embed="rId10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1044</row>
      <rowOff>0</rowOff>
    </from>
    <ext cx="2000250" cy="1095375"/>
    <pic>
      <nvPicPr>
        <cNvPr id="1044" name="Image 1044" descr="Picture"/>
        <cNvPicPr/>
      </nvPicPr>
      <blipFill>
        <a:blip cstate="print" r:embed="rId10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1045</row>
      <rowOff>0</rowOff>
    </from>
    <ext cx="2000250" cy="1095375"/>
    <pic>
      <nvPicPr>
        <cNvPr id="1045" name="Image 1045" descr="Picture"/>
        <cNvPicPr/>
      </nvPicPr>
      <blipFill>
        <a:blip cstate="print" r:embed="rId10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1046</row>
      <rowOff>0</rowOff>
    </from>
    <ext cx="2000250" cy="1095375"/>
    <pic>
      <nvPicPr>
        <cNvPr id="1046" name="Image 1046" descr="Picture"/>
        <cNvPicPr/>
      </nvPicPr>
      <blipFill>
        <a:blip cstate="print" r:embed="rId10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1047</row>
      <rowOff>0</rowOff>
    </from>
    <ext cx="2000250" cy="1095375"/>
    <pic>
      <nvPicPr>
        <cNvPr id="1047" name="Image 1047" descr="Picture"/>
        <cNvPicPr/>
      </nvPicPr>
      <blipFill>
        <a:blip cstate="print" r:embed="rId10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1048</row>
      <rowOff>0</rowOff>
    </from>
    <ext cx="2000250" cy="1095375"/>
    <pic>
      <nvPicPr>
        <cNvPr id="1048" name="Image 1048" descr="Picture"/>
        <cNvPicPr/>
      </nvPicPr>
      <blipFill>
        <a:blip cstate="print" r:embed="rId10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1049</row>
      <rowOff>0</rowOff>
    </from>
    <ext cx="2000250" cy="1095375"/>
    <pic>
      <nvPicPr>
        <cNvPr id="1049" name="Image 1049" descr="Picture"/>
        <cNvPicPr/>
      </nvPicPr>
      <blipFill>
        <a:blip cstate="print" r:embed="rId10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1050</row>
      <rowOff>0</rowOff>
    </from>
    <ext cx="2000250" cy="1095375"/>
    <pic>
      <nvPicPr>
        <cNvPr id="1050" name="Image 1050" descr="Picture"/>
        <cNvPicPr/>
      </nvPicPr>
      <blipFill>
        <a:blip cstate="print" r:embed="rId105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COUNTIF('2_Nhat_Ky_Theo_Doi_Tuong_Lai'!$B$2:$B$1100, A2)</f>
        <v/>
      </c>
      <c r="D2">
        <f>E2+F2</f>
        <v/>
      </c>
      <c r="E2">
        <f>COUNTIFS('2_Nhat_Ky_Theo_Doi_Tuong_Lai'!$B$2:$B$1100, A2, '2_Nhat_Ky_Theo_Doi_Tuong_Lai'!$AF$2:$AF$1100, "THẮNG")</f>
        <v/>
      </c>
      <c r="F2">
        <f>COUNTIFS('2_Nhat_Ky_Theo_Doi_Tuong_Lai'!$B$2:$B$1100, A2, '2_Nhat_Ky_Theo_Doi_Tuong_Lai'!$AF$2:$AF$1100, "THUA")</f>
        <v/>
      </c>
      <c r="G2">
        <f>IFERROR(COUNTIFS('2_Nhat_Ky_Theo_Doi_Tuong_Lai'!$B$2:$B$1100, A2, '2_Nhat_Ky_Theo_Doi_Tuong_Lai'!$AE$2:$AE$1100, "THẮNG")/COUNTIFS('2_Nhat_Ky_Theo_Doi_Tuong_Lai'!$B$2:$B$1100, A2, '2_Nhat_Ky_Theo_Doi_Tuong_Lai'!$AE$2:$AE$1100, "&lt;&gt;CHỜ T+3"), 0)</f>
        <v/>
      </c>
      <c r="H2">
        <f>IF(D2&gt;0, E2/D2, 0)</f>
        <v/>
      </c>
      <c r="I2">
        <f>IFERROR(AVERAGEIFS('2_Nhat_Ky_Theo_Doi_Tuong_Lai'!$AA$2:$AA$1100, '2_Nhat_Ky_Theo_Doi_Tuong_Lai'!$B$2:$B$1100, A2, '2_Nhat_Ky_Theo_Doi_Tuong_Lai'!$AF$2:$AF$1100, "THẮNG"), 0)</f>
        <v/>
      </c>
      <c r="J2">
        <f>IFERROR(AVERAGEIFS('2_Nhat_Ky_Theo_Doi_Tuong_Lai'!$AA$2:$AA$1100, '2_Nhat_Ky_Theo_Doi_Tuong_Lai'!$B$2:$B$1100, A2, '2_Nhat_Ky_Theo_Doi_Tuong_Lai'!$AF$2:$AF$1100, "THUA"), 0)</f>
        <v/>
      </c>
      <c r="K2">
        <f>IF(AND(F2&gt;0, ABS(J2)&gt;0), I2/ABS(J2), IF(E2&gt;0, 5.0, 0))</f>
        <v/>
      </c>
      <c r="L2">
        <f>IF(ABS(SUMIFS('2_Nhat_Ky_Theo_Doi_Tuong_Lai'!$AA$2:$AA$1100, '2_Nhat_Ky_Theo_Doi_Tuong_Lai'!$B$2:$B$1100, A2, '2_Nhat_Ky_Theo_Doi_Tuong_Lai'!$AF$2:$AF$1100, "THUA"))&gt;0, SUMIFS('2_Nhat_Ky_Theo_Doi_Tuong_Lai'!$AA$2:$AA$1100, '2_Nhat_Ky_Theo_Doi_Tuong_Lai'!$B$2:$B$1100, A2, '2_Nhat_Ky_Theo_Doi_Tuong_Lai'!$AF$2:$AF$1100, "THẮNG")/ABS(SUMIFS('2_Nhat_Ky_Theo_Doi_Tuong_Lai'!$AA$2:$AA$1100, '2_Nhat_Ky_Theo_Doi_Tuong_Lai'!$B$2:$B$1100, A2, '2_Nhat_Ky_Theo_Doi_Tuong_Lai'!$AF$2:$AF$1100, "THUA")), IF(E2&gt;0, 5.0, 0))</f>
        <v/>
      </c>
      <c r="M2">
        <f>IF(D2&gt;0, (H2*I2)+((1-H2)*J2), 0)</f>
        <v/>
      </c>
      <c r="N2">
        <f>IFERROR(AVERAGEIFS('2_Nhat_Ky_Theo_Doi_Tuong_Lai'!$AB$2:$AB$1100, '2_Nhat_Ky_Theo_Doi_Tuong_Lai'!$B$2:$B$1100, A2, '2_Nhat_Ky_Theo_Doi_Tuong_Lai'!$AF$2:$AF$1100,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COUNTIF('2_Nhat_Ky_Theo_Doi_Tuong_Lai'!$B$2:$B$1100, A3)</f>
        <v/>
      </c>
      <c r="D3">
        <f>E3+F3</f>
        <v/>
      </c>
      <c r="E3">
        <f>COUNTIFS('2_Nhat_Ky_Theo_Doi_Tuong_Lai'!$B$2:$B$1100, A3, '2_Nhat_Ky_Theo_Doi_Tuong_Lai'!$AF$2:$AF$1100, "THẮNG")</f>
        <v/>
      </c>
      <c r="F3">
        <f>COUNTIFS('2_Nhat_Ky_Theo_Doi_Tuong_Lai'!$B$2:$B$1100, A3, '2_Nhat_Ky_Theo_Doi_Tuong_Lai'!$AF$2:$AF$1100, "THUA")</f>
        <v/>
      </c>
      <c r="G3">
        <f>IFERROR(COUNTIFS('2_Nhat_Ky_Theo_Doi_Tuong_Lai'!$B$2:$B$1100, A3, '2_Nhat_Ky_Theo_Doi_Tuong_Lai'!$AE$2:$AE$1100, "THẮNG")/COUNTIFS('2_Nhat_Ky_Theo_Doi_Tuong_Lai'!$B$2:$B$1100, A3, '2_Nhat_Ky_Theo_Doi_Tuong_Lai'!$AE$2:$AE$1100, "&lt;&gt;CHỜ T+3"), 0)</f>
        <v/>
      </c>
      <c r="H3">
        <f>IF(D3&gt;0, E3/D3, 0)</f>
        <v/>
      </c>
      <c r="I3">
        <f>IFERROR(AVERAGEIFS('2_Nhat_Ky_Theo_Doi_Tuong_Lai'!$AA$2:$AA$1100, '2_Nhat_Ky_Theo_Doi_Tuong_Lai'!$B$2:$B$1100, A3, '2_Nhat_Ky_Theo_Doi_Tuong_Lai'!$AF$2:$AF$1100, "THẮNG"), 0)</f>
        <v/>
      </c>
      <c r="J3">
        <f>IFERROR(AVERAGEIFS('2_Nhat_Ky_Theo_Doi_Tuong_Lai'!$AA$2:$AA$1100, '2_Nhat_Ky_Theo_Doi_Tuong_Lai'!$B$2:$B$1100, A3, '2_Nhat_Ky_Theo_Doi_Tuong_Lai'!$AF$2:$AF$1100, "THUA"), 0)</f>
        <v/>
      </c>
      <c r="K3">
        <f>IF(AND(F3&gt;0, ABS(J3)&gt;0), I3/ABS(J3), IF(E3&gt;0, 5.0, 0))</f>
        <v/>
      </c>
      <c r="L3">
        <f>IF(ABS(SUMIFS('2_Nhat_Ky_Theo_Doi_Tuong_Lai'!$AA$2:$AA$1100, '2_Nhat_Ky_Theo_Doi_Tuong_Lai'!$B$2:$B$1100, A3, '2_Nhat_Ky_Theo_Doi_Tuong_Lai'!$AF$2:$AF$1100, "THUA"))&gt;0, SUMIFS('2_Nhat_Ky_Theo_Doi_Tuong_Lai'!$AA$2:$AA$1100, '2_Nhat_Ky_Theo_Doi_Tuong_Lai'!$B$2:$B$1100, A3, '2_Nhat_Ky_Theo_Doi_Tuong_Lai'!$AF$2:$AF$1100, "THẮNG")/ABS(SUMIFS('2_Nhat_Ky_Theo_Doi_Tuong_Lai'!$AA$2:$AA$1100, '2_Nhat_Ky_Theo_Doi_Tuong_Lai'!$B$2:$B$1100, A3, '2_Nhat_Ky_Theo_Doi_Tuong_Lai'!$AF$2:$AF$1100, "THUA")), IF(E3&gt;0, 5.0, 0))</f>
        <v/>
      </c>
      <c r="M3">
        <f>IF(D3&gt;0, (H3*I3)+((1-H3)*J3), 0)</f>
        <v/>
      </c>
      <c r="N3">
        <f>IFERROR(AVERAGEIFS('2_Nhat_Ky_Theo_Doi_Tuong_Lai'!$AB$2:$AB$1100, '2_Nhat_Ky_Theo_Doi_Tuong_Lai'!$B$2:$B$1100, A3, '2_Nhat_Ky_Theo_Doi_Tuong_Lai'!$AF$2:$AF$1100,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COUNTIF('2_Nhat_Ky_Theo_Doi_Tuong_Lai'!$B$2:$B$1100, A4)</f>
        <v/>
      </c>
      <c r="D4">
        <f>E4+F4</f>
        <v/>
      </c>
      <c r="E4">
        <f>COUNTIFS('2_Nhat_Ky_Theo_Doi_Tuong_Lai'!$B$2:$B$1100, A4, '2_Nhat_Ky_Theo_Doi_Tuong_Lai'!$AF$2:$AF$1100, "THẮNG")</f>
        <v/>
      </c>
      <c r="F4">
        <f>COUNTIFS('2_Nhat_Ky_Theo_Doi_Tuong_Lai'!$B$2:$B$1100, A4, '2_Nhat_Ky_Theo_Doi_Tuong_Lai'!$AF$2:$AF$1100, "THUA")</f>
        <v/>
      </c>
      <c r="G4">
        <f>IFERROR(COUNTIFS('2_Nhat_Ky_Theo_Doi_Tuong_Lai'!$B$2:$B$1100, A4, '2_Nhat_Ky_Theo_Doi_Tuong_Lai'!$AE$2:$AE$1100, "THẮNG")/COUNTIFS('2_Nhat_Ky_Theo_Doi_Tuong_Lai'!$B$2:$B$1100, A4, '2_Nhat_Ky_Theo_Doi_Tuong_Lai'!$AE$2:$AE$1100, "&lt;&gt;CHỜ T+3"), 0)</f>
        <v/>
      </c>
      <c r="H4">
        <f>IF(D4&gt;0, E4/D4, 0)</f>
        <v/>
      </c>
      <c r="I4">
        <f>IFERROR(AVERAGEIFS('2_Nhat_Ky_Theo_Doi_Tuong_Lai'!$AA$2:$AA$1100, '2_Nhat_Ky_Theo_Doi_Tuong_Lai'!$B$2:$B$1100, A4, '2_Nhat_Ky_Theo_Doi_Tuong_Lai'!$AF$2:$AF$1100, "THẮNG"), 0)</f>
        <v/>
      </c>
      <c r="J4">
        <f>IFERROR(AVERAGEIFS('2_Nhat_Ky_Theo_Doi_Tuong_Lai'!$AA$2:$AA$1100, '2_Nhat_Ky_Theo_Doi_Tuong_Lai'!$B$2:$B$1100, A4, '2_Nhat_Ky_Theo_Doi_Tuong_Lai'!$AF$2:$AF$1100, "THUA"), 0)</f>
        <v/>
      </c>
      <c r="K4">
        <f>IF(AND(F4&gt;0, ABS(J4)&gt;0), I4/ABS(J4), IF(E4&gt;0, 5.0, 0))</f>
        <v/>
      </c>
      <c r="L4">
        <f>IF(ABS(SUMIFS('2_Nhat_Ky_Theo_Doi_Tuong_Lai'!$AA$2:$AA$1100, '2_Nhat_Ky_Theo_Doi_Tuong_Lai'!$B$2:$B$1100, A4, '2_Nhat_Ky_Theo_Doi_Tuong_Lai'!$AF$2:$AF$1100, "THUA"))&gt;0, SUMIFS('2_Nhat_Ky_Theo_Doi_Tuong_Lai'!$AA$2:$AA$1100, '2_Nhat_Ky_Theo_Doi_Tuong_Lai'!$B$2:$B$1100, A4, '2_Nhat_Ky_Theo_Doi_Tuong_Lai'!$AF$2:$AF$1100, "THẮNG")/ABS(SUMIFS('2_Nhat_Ky_Theo_Doi_Tuong_Lai'!$AA$2:$AA$1100, '2_Nhat_Ky_Theo_Doi_Tuong_Lai'!$B$2:$B$1100, A4, '2_Nhat_Ky_Theo_Doi_Tuong_Lai'!$AF$2:$AF$1100, "THUA")), IF(E4&gt;0, 5.0, 0))</f>
        <v/>
      </c>
      <c r="M4">
        <f>IF(D4&gt;0, (H4*I4)+((1-H4)*J4), 0)</f>
        <v/>
      </c>
      <c r="N4">
        <f>IFERROR(AVERAGEIFS('2_Nhat_Ky_Theo_Doi_Tuong_Lai'!$AB$2:$AB$1100, '2_Nhat_Ky_Theo_Doi_Tuong_Lai'!$B$2:$B$1100, A4, '2_Nhat_Ky_Theo_Doi_Tuong_Lai'!$AF$2:$AF$1100,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COUNTIF('2_Nhat_Ky_Theo_Doi_Tuong_Lai'!$B$2:$B$1100, A5)</f>
        <v/>
      </c>
      <c r="D5">
        <f>E5+F5</f>
        <v/>
      </c>
      <c r="E5">
        <f>COUNTIFS('2_Nhat_Ky_Theo_Doi_Tuong_Lai'!$B$2:$B$1100, A5, '2_Nhat_Ky_Theo_Doi_Tuong_Lai'!$AF$2:$AF$1100, "THẮNG")</f>
        <v/>
      </c>
      <c r="F5">
        <f>COUNTIFS('2_Nhat_Ky_Theo_Doi_Tuong_Lai'!$B$2:$B$1100, A5, '2_Nhat_Ky_Theo_Doi_Tuong_Lai'!$AF$2:$AF$1100, "THUA")</f>
        <v/>
      </c>
      <c r="G5">
        <f>IFERROR(COUNTIFS('2_Nhat_Ky_Theo_Doi_Tuong_Lai'!$B$2:$B$1100, A5, '2_Nhat_Ky_Theo_Doi_Tuong_Lai'!$AE$2:$AE$1100, "THẮNG")/COUNTIFS('2_Nhat_Ky_Theo_Doi_Tuong_Lai'!$B$2:$B$1100, A5, '2_Nhat_Ky_Theo_Doi_Tuong_Lai'!$AE$2:$AE$1100, "&lt;&gt;CHỜ T+3"), 0)</f>
        <v/>
      </c>
      <c r="H5">
        <f>IF(D5&gt;0, E5/D5, 0)</f>
        <v/>
      </c>
      <c r="I5">
        <f>IFERROR(AVERAGEIFS('2_Nhat_Ky_Theo_Doi_Tuong_Lai'!$AA$2:$AA$1100, '2_Nhat_Ky_Theo_Doi_Tuong_Lai'!$B$2:$B$1100, A5, '2_Nhat_Ky_Theo_Doi_Tuong_Lai'!$AF$2:$AF$1100, "THẮNG"), 0)</f>
        <v/>
      </c>
      <c r="J5">
        <f>IFERROR(AVERAGEIFS('2_Nhat_Ky_Theo_Doi_Tuong_Lai'!$AA$2:$AA$1100, '2_Nhat_Ky_Theo_Doi_Tuong_Lai'!$B$2:$B$1100, A5, '2_Nhat_Ky_Theo_Doi_Tuong_Lai'!$AF$2:$AF$1100, "THUA"), 0)</f>
        <v/>
      </c>
      <c r="K5">
        <f>IF(AND(F5&gt;0, ABS(J5)&gt;0), I5/ABS(J5), IF(E5&gt;0, 5.0, 0))</f>
        <v/>
      </c>
      <c r="L5">
        <f>IF(ABS(SUMIFS('2_Nhat_Ky_Theo_Doi_Tuong_Lai'!$AA$2:$AA$1100, '2_Nhat_Ky_Theo_Doi_Tuong_Lai'!$B$2:$B$1100, A5, '2_Nhat_Ky_Theo_Doi_Tuong_Lai'!$AF$2:$AF$1100, "THUA"))&gt;0, SUMIFS('2_Nhat_Ky_Theo_Doi_Tuong_Lai'!$AA$2:$AA$1100, '2_Nhat_Ky_Theo_Doi_Tuong_Lai'!$B$2:$B$1100, A5, '2_Nhat_Ky_Theo_Doi_Tuong_Lai'!$AF$2:$AF$1100, "THẮNG")/ABS(SUMIFS('2_Nhat_Ky_Theo_Doi_Tuong_Lai'!$AA$2:$AA$1100, '2_Nhat_Ky_Theo_Doi_Tuong_Lai'!$B$2:$B$1100, A5, '2_Nhat_Ky_Theo_Doi_Tuong_Lai'!$AF$2:$AF$1100, "THUA")), IF(E5&gt;0, 5.0, 0))</f>
        <v/>
      </c>
      <c r="M5">
        <f>IF(D5&gt;0, (H5*I5)+((1-H5)*J5), 0)</f>
        <v/>
      </c>
      <c r="N5">
        <f>IFERROR(AVERAGEIFS('2_Nhat_Ky_Theo_Doi_Tuong_Lai'!$AB$2:$AB$1100, '2_Nhat_Ky_Theo_Doi_Tuong_Lai'!$B$2:$B$1100, A5, '2_Nhat_Ky_Theo_Doi_Tuong_Lai'!$AF$2:$AF$1100,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COUNTIF('2_Nhat_Ky_Theo_Doi_Tuong_Lai'!$B$2:$B$1100, A6)</f>
        <v/>
      </c>
      <c r="D6">
        <f>E6+F6</f>
        <v/>
      </c>
      <c r="E6">
        <f>COUNTIFS('2_Nhat_Ky_Theo_Doi_Tuong_Lai'!$B$2:$B$1100, A6, '2_Nhat_Ky_Theo_Doi_Tuong_Lai'!$AF$2:$AF$1100, "THẮNG")</f>
        <v/>
      </c>
      <c r="F6">
        <f>COUNTIFS('2_Nhat_Ky_Theo_Doi_Tuong_Lai'!$B$2:$B$1100, A6, '2_Nhat_Ky_Theo_Doi_Tuong_Lai'!$AF$2:$AF$1100, "THUA")</f>
        <v/>
      </c>
      <c r="G6">
        <f>IFERROR(COUNTIFS('2_Nhat_Ky_Theo_Doi_Tuong_Lai'!$B$2:$B$1100, A6, '2_Nhat_Ky_Theo_Doi_Tuong_Lai'!$AE$2:$AE$1100, "THẮNG")/COUNTIFS('2_Nhat_Ky_Theo_Doi_Tuong_Lai'!$B$2:$B$1100, A6, '2_Nhat_Ky_Theo_Doi_Tuong_Lai'!$AE$2:$AE$1100, "&lt;&gt;CHỜ T+3"), 0)</f>
        <v/>
      </c>
      <c r="H6">
        <f>IF(D6&gt;0, E6/D6, 0)</f>
        <v/>
      </c>
      <c r="I6">
        <f>IFERROR(AVERAGEIFS('2_Nhat_Ky_Theo_Doi_Tuong_Lai'!$AA$2:$AA$1100, '2_Nhat_Ky_Theo_Doi_Tuong_Lai'!$B$2:$B$1100, A6, '2_Nhat_Ky_Theo_Doi_Tuong_Lai'!$AF$2:$AF$1100, "THẮNG"), 0)</f>
        <v/>
      </c>
      <c r="J6">
        <f>IFERROR(AVERAGEIFS('2_Nhat_Ky_Theo_Doi_Tuong_Lai'!$AA$2:$AA$1100, '2_Nhat_Ky_Theo_Doi_Tuong_Lai'!$B$2:$B$1100, A6, '2_Nhat_Ky_Theo_Doi_Tuong_Lai'!$AF$2:$AF$1100, "THUA"), 0)</f>
        <v/>
      </c>
      <c r="K6">
        <f>IF(AND(F6&gt;0, ABS(J6)&gt;0), I6/ABS(J6), IF(E6&gt;0, 5.0, 0))</f>
        <v/>
      </c>
      <c r="L6">
        <f>IF(ABS(SUMIFS('2_Nhat_Ky_Theo_Doi_Tuong_Lai'!$AA$2:$AA$1100, '2_Nhat_Ky_Theo_Doi_Tuong_Lai'!$B$2:$B$1100, A6, '2_Nhat_Ky_Theo_Doi_Tuong_Lai'!$AF$2:$AF$1100, "THUA"))&gt;0, SUMIFS('2_Nhat_Ky_Theo_Doi_Tuong_Lai'!$AA$2:$AA$1100, '2_Nhat_Ky_Theo_Doi_Tuong_Lai'!$B$2:$B$1100, A6, '2_Nhat_Ky_Theo_Doi_Tuong_Lai'!$AF$2:$AF$1100, "THẮNG")/ABS(SUMIFS('2_Nhat_Ky_Theo_Doi_Tuong_Lai'!$AA$2:$AA$1100, '2_Nhat_Ky_Theo_Doi_Tuong_Lai'!$B$2:$B$1100, A6, '2_Nhat_Ky_Theo_Doi_Tuong_Lai'!$AF$2:$AF$1100, "THUA")), IF(E6&gt;0, 5.0, 0))</f>
        <v/>
      </c>
      <c r="M6">
        <f>IF(D6&gt;0, (H6*I6)+((1-H6)*J6), 0)</f>
        <v/>
      </c>
      <c r="N6">
        <f>IFERROR(AVERAGEIFS('2_Nhat_Ky_Theo_Doi_Tuong_Lai'!$AB$2:$AB$1100, '2_Nhat_Ky_Theo_Doi_Tuong_Lai'!$B$2:$B$1100, A6, '2_Nhat_Ky_Theo_Doi_Tuong_Lai'!$AF$2:$AF$1100,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COUNTIF('2_Nhat_Ky_Theo_Doi_Tuong_Lai'!$B$2:$B$1100, A7)</f>
        <v/>
      </c>
      <c r="D7">
        <f>E7+F7</f>
        <v/>
      </c>
      <c r="E7">
        <f>COUNTIFS('2_Nhat_Ky_Theo_Doi_Tuong_Lai'!$B$2:$B$1100, A7, '2_Nhat_Ky_Theo_Doi_Tuong_Lai'!$AF$2:$AF$1100, "THẮNG")</f>
        <v/>
      </c>
      <c r="F7">
        <f>COUNTIFS('2_Nhat_Ky_Theo_Doi_Tuong_Lai'!$B$2:$B$1100, A7, '2_Nhat_Ky_Theo_Doi_Tuong_Lai'!$AF$2:$AF$1100, "THUA")</f>
        <v/>
      </c>
      <c r="G7">
        <f>IFERROR(COUNTIFS('2_Nhat_Ky_Theo_Doi_Tuong_Lai'!$B$2:$B$1100, A7, '2_Nhat_Ky_Theo_Doi_Tuong_Lai'!$AE$2:$AE$1100, "THẮNG")/COUNTIFS('2_Nhat_Ky_Theo_Doi_Tuong_Lai'!$B$2:$B$1100, A7, '2_Nhat_Ky_Theo_Doi_Tuong_Lai'!$AE$2:$AE$1100, "&lt;&gt;CHỜ T+3"), 0)</f>
        <v/>
      </c>
      <c r="H7">
        <f>IF(D7&gt;0, E7/D7, 0)</f>
        <v/>
      </c>
      <c r="I7">
        <f>IFERROR(AVERAGEIFS('2_Nhat_Ky_Theo_Doi_Tuong_Lai'!$AA$2:$AA$1100, '2_Nhat_Ky_Theo_Doi_Tuong_Lai'!$B$2:$B$1100, A7, '2_Nhat_Ky_Theo_Doi_Tuong_Lai'!$AF$2:$AF$1100, "THẮNG"), 0)</f>
        <v/>
      </c>
      <c r="J7">
        <f>IFERROR(AVERAGEIFS('2_Nhat_Ky_Theo_Doi_Tuong_Lai'!$AA$2:$AA$1100, '2_Nhat_Ky_Theo_Doi_Tuong_Lai'!$B$2:$B$1100, A7, '2_Nhat_Ky_Theo_Doi_Tuong_Lai'!$AF$2:$AF$1100, "THUA"), 0)</f>
        <v/>
      </c>
      <c r="K7">
        <f>IF(AND(F7&gt;0, ABS(J7)&gt;0), I7/ABS(J7), IF(E7&gt;0, 5.0, 0))</f>
        <v/>
      </c>
      <c r="L7">
        <f>IF(ABS(SUMIFS('2_Nhat_Ky_Theo_Doi_Tuong_Lai'!$AA$2:$AA$1100, '2_Nhat_Ky_Theo_Doi_Tuong_Lai'!$B$2:$B$1100, A7, '2_Nhat_Ky_Theo_Doi_Tuong_Lai'!$AF$2:$AF$1100, "THUA"))&gt;0, SUMIFS('2_Nhat_Ky_Theo_Doi_Tuong_Lai'!$AA$2:$AA$1100, '2_Nhat_Ky_Theo_Doi_Tuong_Lai'!$B$2:$B$1100, A7, '2_Nhat_Ky_Theo_Doi_Tuong_Lai'!$AF$2:$AF$1100, "THẮNG")/ABS(SUMIFS('2_Nhat_Ky_Theo_Doi_Tuong_Lai'!$AA$2:$AA$1100, '2_Nhat_Ky_Theo_Doi_Tuong_Lai'!$B$2:$B$1100, A7, '2_Nhat_Ky_Theo_Doi_Tuong_Lai'!$AF$2:$AF$1100, "THUA")), IF(E7&gt;0, 5.0, 0))</f>
        <v/>
      </c>
      <c r="M7">
        <f>IF(D7&gt;0, (H7*I7)+((1-H7)*J7), 0)</f>
        <v/>
      </c>
      <c r="N7">
        <f>IFERROR(AVERAGEIFS('2_Nhat_Ky_Theo_Doi_Tuong_Lai'!$AB$2:$AB$1100, '2_Nhat_Ky_Theo_Doi_Tuong_Lai'!$B$2:$B$1100, A7, '2_Nhat_Ky_Theo_Doi_Tuong_Lai'!$AF$2:$AF$1100,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COUNTIF('2_Nhat_Ky_Theo_Doi_Tuong_Lai'!$B$2:$B$1100, A8)</f>
        <v/>
      </c>
      <c r="D8">
        <f>E8+F8</f>
        <v/>
      </c>
      <c r="E8">
        <f>COUNTIFS('2_Nhat_Ky_Theo_Doi_Tuong_Lai'!$B$2:$B$1100, A8, '2_Nhat_Ky_Theo_Doi_Tuong_Lai'!$AF$2:$AF$1100, "THẮNG")</f>
        <v/>
      </c>
      <c r="F8">
        <f>COUNTIFS('2_Nhat_Ky_Theo_Doi_Tuong_Lai'!$B$2:$B$1100, A8, '2_Nhat_Ky_Theo_Doi_Tuong_Lai'!$AF$2:$AF$1100, "THUA")</f>
        <v/>
      </c>
      <c r="G8">
        <f>IFERROR(COUNTIFS('2_Nhat_Ky_Theo_Doi_Tuong_Lai'!$B$2:$B$1100, A8, '2_Nhat_Ky_Theo_Doi_Tuong_Lai'!$AE$2:$AE$1100, "THẮNG")/COUNTIFS('2_Nhat_Ky_Theo_Doi_Tuong_Lai'!$B$2:$B$1100, A8, '2_Nhat_Ky_Theo_Doi_Tuong_Lai'!$AE$2:$AE$1100, "&lt;&gt;CHỜ T+3"), 0)</f>
        <v/>
      </c>
      <c r="H8">
        <f>IF(D8&gt;0, E8/D8, 0)</f>
        <v/>
      </c>
      <c r="I8">
        <f>IFERROR(AVERAGEIFS('2_Nhat_Ky_Theo_Doi_Tuong_Lai'!$AA$2:$AA$1100, '2_Nhat_Ky_Theo_Doi_Tuong_Lai'!$B$2:$B$1100, A8, '2_Nhat_Ky_Theo_Doi_Tuong_Lai'!$AF$2:$AF$1100, "THẮNG"), 0)</f>
        <v/>
      </c>
      <c r="J8">
        <f>IFERROR(AVERAGEIFS('2_Nhat_Ky_Theo_Doi_Tuong_Lai'!$AA$2:$AA$1100, '2_Nhat_Ky_Theo_Doi_Tuong_Lai'!$B$2:$B$1100, A8, '2_Nhat_Ky_Theo_Doi_Tuong_Lai'!$AF$2:$AF$1100, "THUA"), 0)</f>
        <v/>
      </c>
      <c r="K8">
        <f>IF(AND(F8&gt;0, ABS(J8)&gt;0), I8/ABS(J8), IF(E8&gt;0, 5.0, 0))</f>
        <v/>
      </c>
      <c r="L8">
        <f>IF(ABS(SUMIFS('2_Nhat_Ky_Theo_Doi_Tuong_Lai'!$AA$2:$AA$1100, '2_Nhat_Ky_Theo_Doi_Tuong_Lai'!$B$2:$B$1100, A8, '2_Nhat_Ky_Theo_Doi_Tuong_Lai'!$AF$2:$AF$1100, "THUA"))&gt;0, SUMIFS('2_Nhat_Ky_Theo_Doi_Tuong_Lai'!$AA$2:$AA$1100, '2_Nhat_Ky_Theo_Doi_Tuong_Lai'!$B$2:$B$1100, A8, '2_Nhat_Ky_Theo_Doi_Tuong_Lai'!$AF$2:$AF$1100, "THẮNG")/ABS(SUMIFS('2_Nhat_Ky_Theo_Doi_Tuong_Lai'!$AA$2:$AA$1100, '2_Nhat_Ky_Theo_Doi_Tuong_Lai'!$B$2:$B$1100, A8, '2_Nhat_Ky_Theo_Doi_Tuong_Lai'!$AF$2:$AF$1100, "THUA")), IF(E8&gt;0, 5.0, 0))</f>
        <v/>
      </c>
      <c r="M8">
        <f>IF(D8&gt;0, (H8*I8)+((1-H8)*J8), 0)</f>
        <v/>
      </c>
      <c r="N8">
        <f>IFERROR(AVERAGEIFS('2_Nhat_Ky_Theo_Doi_Tuong_Lai'!$AB$2:$AB$1100, '2_Nhat_Ky_Theo_Doi_Tuong_Lai'!$B$2:$B$1100, A8, '2_Nhat_Ky_Theo_Doi_Tuong_Lai'!$AF$2:$AF$1100,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COUNTIF('2_Nhat_Ky_Theo_Doi_Tuong_Lai'!$B$2:$B$1100, A9)</f>
        <v/>
      </c>
      <c r="D9">
        <f>E9+F9</f>
        <v/>
      </c>
      <c r="E9">
        <f>COUNTIFS('2_Nhat_Ky_Theo_Doi_Tuong_Lai'!$B$2:$B$1100, A9, '2_Nhat_Ky_Theo_Doi_Tuong_Lai'!$AF$2:$AF$1100, "THẮNG")</f>
        <v/>
      </c>
      <c r="F9">
        <f>COUNTIFS('2_Nhat_Ky_Theo_Doi_Tuong_Lai'!$B$2:$B$1100, A9, '2_Nhat_Ky_Theo_Doi_Tuong_Lai'!$AF$2:$AF$1100, "THUA")</f>
        <v/>
      </c>
      <c r="G9">
        <f>IFERROR(COUNTIFS('2_Nhat_Ky_Theo_Doi_Tuong_Lai'!$B$2:$B$1100, A9, '2_Nhat_Ky_Theo_Doi_Tuong_Lai'!$AE$2:$AE$1100, "THẮNG")/COUNTIFS('2_Nhat_Ky_Theo_Doi_Tuong_Lai'!$B$2:$B$1100, A9, '2_Nhat_Ky_Theo_Doi_Tuong_Lai'!$AE$2:$AE$1100, "&lt;&gt;CHỜ T+3"), 0)</f>
        <v/>
      </c>
      <c r="H9">
        <f>IF(D9&gt;0, E9/D9, 0)</f>
        <v/>
      </c>
      <c r="I9">
        <f>IFERROR(AVERAGEIFS('2_Nhat_Ky_Theo_Doi_Tuong_Lai'!$AA$2:$AA$1100, '2_Nhat_Ky_Theo_Doi_Tuong_Lai'!$B$2:$B$1100, A9, '2_Nhat_Ky_Theo_Doi_Tuong_Lai'!$AF$2:$AF$1100, "THẮNG"), 0)</f>
        <v/>
      </c>
      <c r="J9">
        <f>IFERROR(AVERAGEIFS('2_Nhat_Ky_Theo_Doi_Tuong_Lai'!$AA$2:$AA$1100, '2_Nhat_Ky_Theo_Doi_Tuong_Lai'!$B$2:$B$1100, A9, '2_Nhat_Ky_Theo_Doi_Tuong_Lai'!$AF$2:$AF$1100, "THUA"), 0)</f>
        <v/>
      </c>
      <c r="K9">
        <f>IF(AND(F9&gt;0, ABS(J9)&gt;0), I9/ABS(J9), IF(E9&gt;0, 5.0, 0))</f>
        <v/>
      </c>
      <c r="L9">
        <f>IF(ABS(SUMIFS('2_Nhat_Ky_Theo_Doi_Tuong_Lai'!$AA$2:$AA$1100, '2_Nhat_Ky_Theo_Doi_Tuong_Lai'!$B$2:$B$1100, A9, '2_Nhat_Ky_Theo_Doi_Tuong_Lai'!$AF$2:$AF$1100, "THUA"))&gt;0, SUMIFS('2_Nhat_Ky_Theo_Doi_Tuong_Lai'!$AA$2:$AA$1100, '2_Nhat_Ky_Theo_Doi_Tuong_Lai'!$B$2:$B$1100, A9, '2_Nhat_Ky_Theo_Doi_Tuong_Lai'!$AF$2:$AF$1100, "THẮNG")/ABS(SUMIFS('2_Nhat_Ky_Theo_Doi_Tuong_Lai'!$AA$2:$AA$1100, '2_Nhat_Ky_Theo_Doi_Tuong_Lai'!$B$2:$B$1100, A9, '2_Nhat_Ky_Theo_Doi_Tuong_Lai'!$AF$2:$AF$1100, "THUA")), IF(E9&gt;0, 5.0, 0))</f>
        <v/>
      </c>
      <c r="M9">
        <f>IF(D9&gt;0, (H9*I9)+((1-H9)*J9), 0)</f>
        <v/>
      </c>
      <c r="N9">
        <f>IFERROR(AVERAGEIFS('2_Nhat_Ky_Theo_Doi_Tuong_Lai'!$AB$2:$AB$1100, '2_Nhat_Ky_Theo_Doi_Tuong_Lai'!$B$2:$B$1100, A9, '2_Nhat_Ky_Theo_Doi_Tuong_Lai'!$AF$2:$AF$1100,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COUNTIF('2_Nhat_Ky_Theo_Doi_Tuong_Lai'!$B$2:$B$1100, A10)</f>
        <v/>
      </c>
      <c r="D10">
        <f>E10+F10</f>
        <v/>
      </c>
      <c r="E10">
        <f>COUNTIFS('2_Nhat_Ky_Theo_Doi_Tuong_Lai'!$B$2:$B$1100, A10, '2_Nhat_Ky_Theo_Doi_Tuong_Lai'!$AF$2:$AF$1100, "THẮNG")</f>
        <v/>
      </c>
      <c r="F10">
        <f>COUNTIFS('2_Nhat_Ky_Theo_Doi_Tuong_Lai'!$B$2:$B$1100, A10, '2_Nhat_Ky_Theo_Doi_Tuong_Lai'!$AF$2:$AF$1100, "THUA")</f>
        <v/>
      </c>
      <c r="G10">
        <f>IFERROR(COUNTIFS('2_Nhat_Ky_Theo_Doi_Tuong_Lai'!$B$2:$B$1100, A10, '2_Nhat_Ky_Theo_Doi_Tuong_Lai'!$AE$2:$AE$1100, "THẮNG")/COUNTIFS('2_Nhat_Ky_Theo_Doi_Tuong_Lai'!$B$2:$B$1100, A10, '2_Nhat_Ky_Theo_Doi_Tuong_Lai'!$AE$2:$AE$1100, "&lt;&gt;CHỜ T+3"), 0)</f>
        <v/>
      </c>
      <c r="H10">
        <f>IF(D10&gt;0, E10/D10, 0)</f>
        <v/>
      </c>
      <c r="I10">
        <f>IFERROR(AVERAGEIFS('2_Nhat_Ky_Theo_Doi_Tuong_Lai'!$AA$2:$AA$1100, '2_Nhat_Ky_Theo_Doi_Tuong_Lai'!$B$2:$B$1100, A10, '2_Nhat_Ky_Theo_Doi_Tuong_Lai'!$AF$2:$AF$1100, "THẮNG"), 0)</f>
        <v/>
      </c>
      <c r="J10">
        <f>IFERROR(AVERAGEIFS('2_Nhat_Ky_Theo_Doi_Tuong_Lai'!$AA$2:$AA$1100, '2_Nhat_Ky_Theo_Doi_Tuong_Lai'!$B$2:$B$1100, A10, '2_Nhat_Ky_Theo_Doi_Tuong_Lai'!$AF$2:$AF$1100, "THUA"), 0)</f>
        <v/>
      </c>
      <c r="K10">
        <f>IF(AND(F10&gt;0, ABS(J10)&gt;0), I10/ABS(J10), IF(E10&gt;0, 5.0, 0))</f>
        <v/>
      </c>
      <c r="L10">
        <f>IF(ABS(SUMIFS('2_Nhat_Ky_Theo_Doi_Tuong_Lai'!$AA$2:$AA$1100, '2_Nhat_Ky_Theo_Doi_Tuong_Lai'!$B$2:$B$1100, A10, '2_Nhat_Ky_Theo_Doi_Tuong_Lai'!$AF$2:$AF$1100, "THUA"))&gt;0, SUMIFS('2_Nhat_Ky_Theo_Doi_Tuong_Lai'!$AA$2:$AA$1100, '2_Nhat_Ky_Theo_Doi_Tuong_Lai'!$B$2:$B$1100, A10, '2_Nhat_Ky_Theo_Doi_Tuong_Lai'!$AF$2:$AF$1100, "THẮNG")/ABS(SUMIFS('2_Nhat_Ky_Theo_Doi_Tuong_Lai'!$AA$2:$AA$1100, '2_Nhat_Ky_Theo_Doi_Tuong_Lai'!$B$2:$B$1100, A10, '2_Nhat_Ky_Theo_Doi_Tuong_Lai'!$AF$2:$AF$1100, "THUA")), IF(E10&gt;0, 5.0, 0))</f>
        <v/>
      </c>
      <c r="M10">
        <f>IF(D10&gt;0, (H10*I10)+((1-H10)*J10), 0)</f>
        <v/>
      </c>
      <c r="N10">
        <f>IFERROR(AVERAGEIFS('2_Nhat_Ky_Theo_Doi_Tuong_Lai'!$AB$2:$AB$1100, '2_Nhat_Ky_Theo_Doi_Tuong_Lai'!$B$2:$B$1100, A10, '2_Nhat_Ky_Theo_Doi_Tuong_Lai'!$AF$2:$AF$1100,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COUNTIF('2_Nhat_Ky_Theo_Doi_Tuong_Lai'!$B$2:$B$1100, A11)</f>
        <v/>
      </c>
      <c r="D11">
        <f>E11+F11</f>
        <v/>
      </c>
      <c r="E11">
        <f>COUNTIFS('2_Nhat_Ky_Theo_Doi_Tuong_Lai'!$B$2:$B$1100, A11, '2_Nhat_Ky_Theo_Doi_Tuong_Lai'!$AF$2:$AF$1100, "THẮNG")</f>
        <v/>
      </c>
      <c r="F11">
        <f>COUNTIFS('2_Nhat_Ky_Theo_Doi_Tuong_Lai'!$B$2:$B$1100, A11, '2_Nhat_Ky_Theo_Doi_Tuong_Lai'!$AF$2:$AF$1100, "THUA")</f>
        <v/>
      </c>
      <c r="G11">
        <f>IFERROR(COUNTIFS('2_Nhat_Ky_Theo_Doi_Tuong_Lai'!$B$2:$B$1100, A11, '2_Nhat_Ky_Theo_Doi_Tuong_Lai'!$AE$2:$AE$1100, "THẮNG")/COUNTIFS('2_Nhat_Ky_Theo_Doi_Tuong_Lai'!$B$2:$B$1100, A11, '2_Nhat_Ky_Theo_Doi_Tuong_Lai'!$AE$2:$AE$1100, "&lt;&gt;CHỜ T+3"), 0)</f>
        <v/>
      </c>
      <c r="H11">
        <f>IF(D11&gt;0, E11/D11, 0)</f>
        <v/>
      </c>
      <c r="I11">
        <f>IFERROR(AVERAGEIFS('2_Nhat_Ky_Theo_Doi_Tuong_Lai'!$AA$2:$AA$1100, '2_Nhat_Ky_Theo_Doi_Tuong_Lai'!$B$2:$B$1100, A11, '2_Nhat_Ky_Theo_Doi_Tuong_Lai'!$AF$2:$AF$1100, "THẮNG"), 0)</f>
        <v/>
      </c>
      <c r="J11">
        <f>IFERROR(AVERAGEIFS('2_Nhat_Ky_Theo_Doi_Tuong_Lai'!$AA$2:$AA$1100, '2_Nhat_Ky_Theo_Doi_Tuong_Lai'!$B$2:$B$1100, A11, '2_Nhat_Ky_Theo_Doi_Tuong_Lai'!$AF$2:$AF$1100, "THUA"), 0)</f>
        <v/>
      </c>
      <c r="K11">
        <f>IF(AND(F11&gt;0, ABS(J11)&gt;0), I11/ABS(J11), IF(E11&gt;0, 5.0, 0))</f>
        <v/>
      </c>
      <c r="L11">
        <f>IF(ABS(SUMIFS('2_Nhat_Ky_Theo_Doi_Tuong_Lai'!$AA$2:$AA$1100, '2_Nhat_Ky_Theo_Doi_Tuong_Lai'!$B$2:$B$1100, A11, '2_Nhat_Ky_Theo_Doi_Tuong_Lai'!$AF$2:$AF$1100, "THUA"))&gt;0, SUMIFS('2_Nhat_Ky_Theo_Doi_Tuong_Lai'!$AA$2:$AA$1100, '2_Nhat_Ky_Theo_Doi_Tuong_Lai'!$B$2:$B$1100, A11, '2_Nhat_Ky_Theo_Doi_Tuong_Lai'!$AF$2:$AF$1100, "THẮNG")/ABS(SUMIFS('2_Nhat_Ky_Theo_Doi_Tuong_Lai'!$AA$2:$AA$1100, '2_Nhat_Ky_Theo_Doi_Tuong_Lai'!$B$2:$B$1100, A11, '2_Nhat_Ky_Theo_Doi_Tuong_Lai'!$AF$2:$AF$1100, "THUA")), IF(E11&gt;0, 5.0, 0))</f>
        <v/>
      </c>
      <c r="M11">
        <f>IF(D11&gt;0, (H11*I11)+((1-H11)*J11), 0)</f>
        <v/>
      </c>
      <c r="N11">
        <f>IFERROR(AVERAGEIFS('2_Nhat_Ky_Theo_Doi_Tuong_Lai'!$AB$2:$AB$1100, '2_Nhat_Ky_Theo_Doi_Tuong_Lai'!$B$2:$B$1100, A11, '2_Nhat_Ky_Theo_Doi_Tuong_Lai'!$AF$2:$AF$1100,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COUNTIF('2_Nhat_Ky_Theo_Doi_Tuong_Lai'!$B$2:$B$1100, A12)</f>
        <v/>
      </c>
      <c r="D12">
        <f>E12+F12</f>
        <v/>
      </c>
      <c r="E12">
        <f>COUNTIFS('2_Nhat_Ky_Theo_Doi_Tuong_Lai'!$B$2:$B$1100, A12, '2_Nhat_Ky_Theo_Doi_Tuong_Lai'!$AF$2:$AF$1100, "THẮNG")</f>
        <v/>
      </c>
      <c r="F12">
        <f>COUNTIFS('2_Nhat_Ky_Theo_Doi_Tuong_Lai'!$B$2:$B$1100, A12, '2_Nhat_Ky_Theo_Doi_Tuong_Lai'!$AF$2:$AF$1100, "THUA")</f>
        <v/>
      </c>
      <c r="G12">
        <f>IFERROR(COUNTIFS('2_Nhat_Ky_Theo_Doi_Tuong_Lai'!$B$2:$B$1100, A12, '2_Nhat_Ky_Theo_Doi_Tuong_Lai'!$AE$2:$AE$1100, "THẮNG")/COUNTIFS('2_Nhat_Ky_Theo_Doi_Tuong_Lai'!$B$2:$B$1100, A12, '2_Nhat_Ky_Theo_Doi_Tuong_Lai'!$AE$2:$AE$1100, "&lt;&gt;CHỜ T+3"), 0)</f>
        <v/>
      </c>
      <c r="H12">
        <f>IF(D12&gt;0, E12/D12, 0)</f>
        <v/>
      </c>
      <c r="I12">
        <f>IFERROR(AVERAGEIFS('2_Nhat_Ky_Theo_Doi_Tuong_Lai'!$AA$2:$AA$1100, '2_Nhat_Ky_Theo_Doi_Tuong_Lai'!$B$2:$B$1100, A12, '2_Nhat_Ky_Theo_Doi_Tuong_Lai'!$AF$2:$AF$1100, "THẮNG"), 0)</f>
        <v/>
      </c>
      <c r="J12">
        <f>IFERROR(AVERAGEIFS('2_Nhat_Ky_Theo_Doi_Tuong_Lai'!$AA$2:$AA$1100, '2_Nhat_Ky_Theo_Doi_Tuong_Lai'!$B$2:$B$1100, A12, '2_Nhat_Ky_Theo_Doi_Tuong_Lai'!$AF$2:$AF$1100, "THUA"), 0)</f>
        <v/>
      </c>
      <c r="K12">
        <f>IF(AND(F12&gt;0, ABS(J12)&gt;0), I12/ABS(J12), IF(E12&gt;0, 5.0, 0))</f>
        <v/>
      </c>
      <c r="L12">
        <f>IF(ABS(SUMIFS('2_Nhat_Ky_Theo_Doi_Tuong_Lai'!$AA$2:$AA$1100, '2_Nhat_Ky_Theo_Doi_Tuong_Lai'!$B$2:$B$1100, A12, '2_Nhat_Ky_Theo_Doi_Tuong_Lai'!$AF$2:$AF$1100, "THUA"))&gt;0, SUMIFS('2_Nhat_Ky_Theo_Doi_Tuong_Lai'!$AA$2:$AA$1100, '2_Nhat_Ky_Theo_Doi_Tuong_Lai'!$B$2:$B$1100, A12, '2_Nhat_Ky_Theo_Doi_Tuong_Lai'!$AF$2:$AF$1100, "THẮNG")/ABS(SUMIFS('2_Nhat_Ky_Theo_Doi_Tuong_Lai'!$AA$2:$AA$1100, '2_Nhat_Ky_Theo_Doi_Tuong_Lai'!$B$2:$B$1100, A12, '2_Nhat_Ky_Theo_Doi_Tuong_Lai'!$AF$2:$AF$1100, "THUA")), IF(E12&gt;0, 5.0, 0))</f>
        <v/>
      </c>
      <c r="M12">
        <f>IF(D12&gt;0, (H12*I12)+((1-H12)*J12), 0)</f>
        <v/>
      </c>
      <c r="N12">
        <f>IFERROR(AVERAGEIFS('2_Nhat_Ky_Theo_Doi_Tuong_Lai'!$AB$2:$AB$1100, '2_Nhat_Ky_Theo_Doi_Tuong_Lai'!$B$2:$B$1100, A12, '2_Nhat_Ky_Theo_Doi_Tuong_Lai'!$AF$2:$AF$1100,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COUNTIF('2_Nhat_Ky_Theo_Doi_Tuong_Lai'!$B$2:$B$1100, A13)</f>
        <v/>
      </c>
      <c r="D13">
        <f>E13+F13</f>
        <v/>
      </c>
      <c r="E13">
        <f>COUNTIFS('2_Nhat_Ky_Theo_Doi_Tuong_Lai'!$B$2:$B$1100, A13, '2_Nhat_Ky_Theo_Doi_Tuong_Lai'!$AF$2:$AF$1100, "THẮNG")</f>
        <v/>
      </c>
      <c r="F13">
        <f>COUNTIFS('2_Nhat_Ky_Theo_Doi_Tuong_Lai'!$B$2:$B$1100, A13, '2_Nhat_Ky_Theo_Doi_Tuong_Lai'!$AF$2:$AF$1100, "THUA")</f>
        <v/>
      </c>
      <c r="G13">
        <f>IFERROR(COUNTIFS('2_Nhat_Ky_Theo_Doi_Tuong_Lai'!$B$2:$B$1100, A13, '2_Nhat_Ky_Theo_Doi_Tuong_Lai'!$AE$2:$AE$1100, "THẮNG")/COUNTIFS('2_Nhat_Ky_Theo_Doi_Tuong_Lai'!$B$2:$B$1100, A13, '2_Nhat_Ky_Theo_Doi_Tuong_Lai'!$AE$2:$AE$1100, "&lt;&gt;CHỜ T+3"), 0)</f>
        <v/>
      </c>
      <c r="H13">
        <f>IF(D13&gt;0, E13/D13, 0)</f>
        <v/>
      </c>
      <c r="I13">
        <f>IFERROR(AVERAGEIFS('2_Nhat_Ky_Theo_Doi_Tuong_Lai'!$AA$2:$AA$1100, '2_Nhat_Ky_Theo_Doi_Tuong_Lai'!$B$2:$B$1100, A13, '2_Nhat_Ky_Theo_Doi_Tuong_Lai'!$AF$2:$AF$1100, "THẮNG"), 0)</f>
        <v/>
      </c>
      <c r="J13">
        <f>IFERROR(AVERAGEIFS('2_Nhat_Ky_Theo_Doi_Tuong_Lai'!$AA$2:$AA$1100, '2_Nhat_Ky_Theo_Doi_Tuong_Lai'!$B$2:$B$1100, A13, '2_Nhat_Ky_Theo_Doi_Tuong_Lai'!$AF$2:$AF$1100, "THUA"), 0)</f>
        <v/>
      </c>
      <c r="K13">
        <f>IF(AND(F13&gt;0, ABS(J13)&gt;0), I13/ABS(J13), IF(E13&gt;0, 5.0, 0))</f>
        <v/>
      </c>
      <c r="L13">
        <f>IF(ABS(SUMIFS('2_Nhat_Ky_Theo_Doi_Tuong_Lai'!$AA$2:$AA$1100, '2_Nhat_Ky_Theo_Doi_Tuong_Lai'!$B$2:$B$1100, A13, '2_Nhat_Ky_Theo_Doi_Tuong_Lai'!$AF$2:$AF$1100, "THUA"))&gt;0, SUMIFS('2_Nhat_Ky_Theo_Doi_Tuong_Lai'!$AA$2:$AA$1100, '2_Nhat_Ky_Theo_Doi_Tuong_Lai'!$B$2:$B$1100, A13, '2_Nhat_Ky_Theo_Doi_Tuong_Lai'!$AF$2:$AF$1100, "THẮNG")/ABS(SUMIFS('2_Nhat_Ky_Theo_Doi_Tuong_Lai'!$AA$2:$AA$1100, '2_Nhat_Ky_Theo_Doi_Tuong_Lai'!$B$2:$B$1100, A13, '2_Nhat_Ky_Theo_Doi_Tuong_Lai'!$AF$2:$AF$1100, "THUA")), IF(E13&gt;0, 5.0, 0))</f>
        <v/>
      </c>
      <c r="M13">
        <f>IF(D13&gt;0, (H13*I13)+((1-H13)*J13), 0)</f>
        <v/>
      </c>
      <c r="N13">
        <f>IFERROR(AVERAGEIFS('2_Nhat_Ky_Theo_Doi_Tuong_Lai'!$AB$2:$AB$1100, '2_Nhat_Ky_Theo_Doi_Tuong_Lai'!$B$2:$B$1100, A13, '2_Nhat_Ky_Theo_Doi_Tuong_Lai'!$AF$2:$AF$1100,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COUNTIF('2_Nhat_Ky_Theo_Doi_Tuong_Lai'!$B$2:$B$1100, A14)</f>
        <v/>
      </c>
      <c r="D14">
        <f>E14+F14</f>
        <v/>
      </c>
      <c r="E14">
        <f>COUNTIFS('2_Nhat_Ky_Theo_Doi_Tuong_Lai'!$B$2:$B$1100, A14, '2_Nhat_Ky_Theo_Doi_Tuong_Lai'!$AF$2:$AF$1100, "THẮNG")</f>
        <v/>
      </c>
      <c r="F14">
        <f>COUNTIFS('2_Nhat_Ky_Theo_Doi_Tuong_Lai'!$B$2:$B$1100, A14, '2_Nhat_Ky_Theo_Doi_Tuong_Lai'!$AF$2:$AF$1100, "THUA")</f>
        <v/>
      </c>
      <c r="G14">
        <f>IFERROR(COUNTIFS('2_Nhat_Ky_Theo_Doi_Tuong_Lai'!$B$2:$B$1100, A14, '2_Nhat_Ky_Theo_Doi_Tuong_Lai'!$AE$2:$AE$1100, "THẮNG")/COUNTIFS('2_Nhat_Ky_Theo_Doi_Tuong_Lai'!$B$2:$B$1100, A14, '2_Nhat_Ky_Theo_Doi_Tuong_Lai'!$AE$2:$AE$1100, "&lt;&gt;CHỜ T+3"), 0)</f>
        <v/>
      </c>
      <c r="H14">
        <f>IF(D14&gt;0, E14/D14, 0)</f>
        <v/>
      </c>
      <c r="I14">
        <f>IFERROR(AVERAGEIFS('2_Nhat_Ky_Theo_Doi_Tuong_Lai'!$AA$2:$AA$1100, '2_Nhat_Ky_Theo_Doi_Tuong_Lai'!$B$2:$B$1100, A14, '2_Nhat_Ky_Theo_Doi_Tuong_Lai'!$AF$2:$AF$1100, "THẮNG"), 0)</f>
        <v/>
      </c>
      <c r="J14">
        <f>IFERROR(AVERAGEIFS('2_Nhat_Ky_Theo_Doi_Tuong_Lai'!$AA$2:$AA$1100, '2_Nhat_Ky_Theo_Doi_Tuong_Lai'!$B$2:$B$1100, A14, '2_Nhat_Ky_Theo_Doi_Tuong_Lai'!$AF$2:$AF$1100, "THUA"), 0)</f>
        <v/>
      </c>
      <c r="K14">
        <f>IF(AND(F14&gt;0, ABS(J14)&gt;0), I14/ABS(J14), IF(E14&gt;0, 5.0, 0))</f>
        <v/>
      </c>
      <c r="L14">
        <f>IF(ABS(SUMIFS('2_Nhat_Ky_Theo_Doi_Tuong_Lai'!$AA$2:$AA$1100, '2_Nhat_Ky_Theo_Doi_Tuong_Lai'!$B$2:$B$1100, A14, '2_Nhat_Ky_Theo_Doi_Tuong_Lai'!$AF$2:$AF$1100, "THUA"))&gt;0, SUMIFS('2_Nhat_Ky_Theo_Doi_Tuong_Lai'!$AA$2:$AA$1100, '2_Nhat_Ky_Theo_Doi_Tuong_Lai'!$B$2:$B$1100, A14, '2_Nhat_Ky_Theo_Doi_Tuong_Lai'!$AF$2:$AF$1100, "THẮNG")/ABS(SUMIFS('2_Nhat_Ky_Theo_Doi_Tuong_Lai'!$AA$2:$AA$1100, '2_Nhat_Ky_Theo_Doi_Tuong_Lai'!$B$2:$B$1100, A14, '2_Nhat_Ky_Theo_Doi_Tuong_Lai'!$AF$2:$AF$1100, "THUA")), IF(E14&gt;0, 5.0, 0))</f>
        <v/>
      </c>
      <c r="M14">
        <f>IF(D14&gt;0, (H14*I14)+((1-H14)*J14), 0)</f>
        <v/>
      </c>
      <c r="N14">
        <f>IFERROR(AVERAGEIFS('2_Nhat_Ky_Theo_Doi_Tuong_Lai'!$AB$2:$AB$1100, '2_Nhat_Ky_Theo_Doi_Tuong_Lai'!$B$2:$B$1100, A14, '2_Nhat_Ky_Theo_Doi_Tuong_Lai'!$AF$2:$AF$1100,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COUNTIF('2_Nhat_Ky_Theo_Doi_Tuong_Lai'!$B$2:$B$1100, A15)</f>
        <v/>
      </c>
      <c r="D15">
        <f>E15+F15</f>
        <v/>
      </c>
      <c r="E15">
        <f>COUNTIFS('2_Nhat_Ky_Theo_Doi_Tuong_Lai'!$B$2:$B$1100, A15, '2_Nhat_Ky_Theo_Doi_Tuong_Lai'!$AF$2:$AF$1100, "THẮNG")</f>
        <v/>
      </c>
      <c r="F15">
        <f>COUNTIFS('2_Nhat_Ky_Theo_Doi_Tuong_Lai'!$B$2:$B$1100, A15, '2_Nhat_Ky_Theo_Doi_Tuong_Lai'!$AF$2:$AF$1100, "THUA")</f>
        <v/>
      </c>
      <c r="G15">
        <f>IFERROR(COUNTIFS('2_Nhat_Ky_Theo_Doi_Tuong_Lai'!$B$2:$B$1100, A15, '2_Nhat_Ky_Theo_Doi_Tuong_Lai'!$AE$2:$AE$1100, "THẮNG")/COUNTIFS('2_Nhat_Ky_Theo_Doi_Tuong_Lai'!$B$2:$B$1100, A15, '2_Nhat_Ky_Theo_Doi_Tuong_Lai'!$AE$2:$AE$1100, "&lt;&gt;CHỜ T+3"), 0)</f>
        <v/>
      </c>
      <c r="H15">
        <f>IF(D15&gt;0, E15/D15, 0)</f>
        <v/>
      </c>
      <c r="I15">
        <f>IFERROR(AVERAGEIFS('2_Nhat_Ky_Theo_Doi_Tuong_Lai'!$AA$2:$AA$1100, '2_Nhat_Ky_Theo_Doi_Tuong_Lai'!$B$2:$B$1100, A15, '2_Nhat_Ky_Theo_Doi_Tuong_Lai'!$AF$2:$AF$1100, "THẮNG"), 0)</f>
        <v/>
      </c>
      <c r="J15">
        <f>IFERROR(AVERAGEIFS('2_Nhat_Ky_Theo_Doi_Tuong_Lai'!$AA$2:$AA$1100, '2_Nhat_Ky_Theo_Doi_Tuong_Lai'!$B$2:$B$1100, A15, '2_Nhat_Ky_Theo_Doi_Tuong_Lai'!$AF$2:$AF$1100, "THUA"), 0)</f>
        <v/>
      </c>
      <c r="K15">
        <f>IF(AND(F15&gt;0, ABS(J15)&gt;0), I15/ABS(J15), IF(E15&gt;0, 5.0, 0))</f>
        <v/>
      </c>
      <c r="L15">
        <f>IF(ABS(SUMIFS('2_Nhat_Ky_Theo_Doi_Tuong_Lai'!$AA$2:$AA$1100, '2_Nhat_Ky_Theo_Doi_Tuong_Lai'!$B$2:$B$1100, A15, '2_Nhat_Ky_Theo_Doi_Tuong_Lai'!$AF$2:$AF$1100, "THUA"))&gt;0, SUMIFS('2_Nhat_Ky_Theo_Doi_Tuong_Lai'!$AA$2:$AA$1100, '2_Nhat_Ky_Theo_Doi_Tuong_Lai'!$B$2:$B$1100, A15, '2_Nhat_Ky_Theo_Doi_Tuong_Lai'!$AF$2:$AF$1100, "THẮNG")/ABS(SUMIFS('2_Nhat_Ky_Theo_Doi_Tuong_Lai'!$AA$2:$AA$1100, '2_Nhat_Ky_Theo_Doi_Tuong_Lai'!$B$2:$B$1100, A15, '2_Nhat_Ky_Theo_Doi_Tuong_Lai'!$AF$2:$AF$1100, "THUA")), IF(E15&gt;0, 5.0, 0))</f>
        <v/>
      </c>
      <c r="M15">
        <f>IF(D15&gt;0, (H15*I15)+((1-H15)*J15), 0)</f>
        <v/>
      </c>
      <c r="N15">
        <f>IFERROR(AVERAGEIFS('2_Nhat_Ky_Theo_Doi_Tuong_Lai'!$AB$2:$AB$1100, '2_Nhat_Ky_Theo_Doi_Tuong_Lai'!$B$2:$B$1100, A15, '2_Nhat_Ky_Theo_Doi_Tuong_Lai'!$AF$2:$AF$1100,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COUNTIF('2_Nhat_Ky_Theo_Doi_Tuong_Lai'!$B$2:$B$1100, A16)</f>
        <v/>
      </c>
      <c r="D16">
        <f>E16+F16</f>
        <v/>
      </c>
      <c r="E16">
        <f>COUNTIFS('2_Nhat_Ky_Theo_Doi_Tuong_Lai'!$B$2:$B$1100, A16, '2_Nhat_Ky_Theo_Doi_Tuong_Lai'!$AF$2:$AF$1100, "THẮNG")</f>
        <v/>
      </c>
      <c r="F16">
        <f>COUNTIFS('2_Nhat_Ky_Theo_Doi_Tuong_Lai'!$B$2:$B$1100, A16, '2_Nhat_Ky_Theo_Doi_Tuong_Lai'!$AF$2:$AF$1100, "THUA")</f>
        <v/>
      </c>
      <c r="G16">
        <f>IFERROR(COUNTIFS('2_Nhat_Ky_Theo_Doi_Tuong_Lai'!$B$2:$B$1100, A16, '2_Nhat_Ky_Theo_Doi_Tuong_Lai'!$AE$2:$AE$1100, "THẮNG")/COUNTIFS('2_Nhat_Ky_Theo_Doi_Tuong_Lai'!$B$2:$B$1100, A16, '2_Nhat_Ky_Theo_Doi_Tuong_Lai'!$AE$2:$AE$1100, "&lt;&gt;CHỜ T+3"), 0)</f>
        <v/>
      </c>
      <c r="H16">
        <f>IF(D16&gt;0, E16/D16, 0)</f>
        <v/>
      </c>
      <c r="I16">
        <f>IFERROR(AVERAGEIFS('2_Nhat_Ky_Theo_Doi_Tuong_Lai'!$AA$2:$AA$1100, '2_Nhat_Ky_Theo_Doi_Tuong_Lai'!$B$2:$B$1100, A16, '2_Nhat_Ky_Theo_Doi_Tuong_Lai'!$AF$2:$AF$1100, "THẮNG"), 0)</f>
        <v/>
      </c>
      <c r="J16">
        <f>IFERROR(AVERAGEIFS('2_Nhat_Ky_Theo_Doi_Tuong_Lai'!$AA$2:$AA$1100, '2_Nhat_Ky_Theo_Doi_Tuong_Lai'!$B$2:$B$1100, A16, '2_Nhat_Ky_Theo_Doi_Tuong_Lai'!$AF$2:$AF$1100, "THUA"), 0)</f>
        <v/>
      </c>
      <c r="K16">
        <f>IF(AND(F16&gt;0, ABS(J16)&gt;0), I16/ABS(J16), IF(E16&gt;0, 5.0, 0))</f>
        <v/>
      </c>
      <c r="L16">
        <f>IF(ABS(SUMIFS('2_Nhat_Ky_Theo_Doi_Tuong_Lai'!$AA$2:$AA$1100, '2_Nhat_Ky_Theo_Doi_Tuong_Lai'!$B$2:$B$1100, A16, '2_Nhat_Ky_Theo_Doi_Tuong_Lai'!$AF$2:$AF$1100, "THUA"))&gt;0, SUMIFS('2_Nhat_Ky_Theo_Doi_Tuong_Lai'!$AA$2:$AA$1100, '2_Nhat_Ky_Theo_Doi_Tuong_Lai'!$B$2:$B$1100, A16, '2_Nhat_Ky_Theo_Doi_Tuong_Lai'!$AF$2:$AF$1100, "THẮNG")/ABS(SUMIFS('2_Nhat_Ky_Theo_Doi_Tuong_Lai'!$AA$2:$AA$1100, '2_Nhat_Ky_Theo_Doi_Tuong_Lai'!$B$2:$B$1100, A16, '2_Nhat_Ky_Theo_Doi_Tuong_Lai'!$AF$2:$AF$1100, "THUA")), IF(E16&gt;0, 5.0, 0))</f>
        <v/>
      </c>
      <c r="M16">
        <f>IF(D16&gt;0, (H16*I16)+((1-H16)*J16), 0)</f>
        <v/>
      </c>
      <c r="N16">
        <f>IFERROR(AVERAGEIFS('2_Nhat_Ky_Theo_Doi_Tuong_Lai'!$AB$2:$AB$1100, '2_Nhat_Ky_Theo_Doi_Tuong_Lai'!$B$2:$B$1100, A16, '2_Nhat_Ky_Theo_Doi_Tuong_Lai'!$AF$2:$AF$1100,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COUNTIF('2_Nhat_Ky_Theo_Doi_Tuong_Lai'!$B$2:$B$1100, A17)</f>
        <v/>
      </c>
      <c r="D17">
        <f>E17+F17</f>
        <v/>
      </c>
      <c r="E17">
        <f>COUNTIFS('2_Nhat_Ky_Theo_Doi_Tuong_Lai'!$B$2:$B$1100, A17, '2_Nhat_Ky_Theo_Doi_Tuong_Lai'!$AF$2:$AF$1100, "THẮNG")</f>
        <v/>
      </c>
      <c r="F17">
        <f>COUNTIFS('2_Nhat_Ky_Theo_Doi_Tuong_Lai'!$B$2:$B$1100, A17, '2_Nhat_Ky_Theo_Doi_Tuong_Lai'!$AF$2:$AF$1100, "THUA")</f>
        <v/>
      </c>
      <c r="G17">
        <f>IFERROR(COUNTIFS('2_Nhat_Ky_Theo_Doi_Tuong_Lai'!$B$2:$B$1100, A17, '2_Nhat_Ky_Theo_Doi_Tuong_Lai'!$AE$2:$AE$1100, "THẮNG")/COUNTIFS('2_Nhat_Ky_Theo_Doi_Tuong_Lai'!$B$2:$B$1100, A17, '2_Nhat_Ky_Theo_Doi_Tuong_Lai'!$AE$2:$AE$1100, "&lt;&gt;CHỜ T+3"), 0)</f>
        <v/>
      </c>
      <c r="H17">
        <f>IF(D17&gt;0, E17/D17, 0)</f>
        <v/>
      </c>
      <c r="I17">
        <f>IFERROR(AVERAGEIFS('2_Nhat_Ky_Theo_Doi_Tuong_Lai'!$AA$2:$AA$1100, '2_Nhat_Ky_Theo_Doi_Tuong_Lai'!$B$2:$B$1100, A17, '2_Nhat_Ky_Theo_Doi_Tuong_Lai'!$AF$2:$AF$1100, "THẮNG"), 0)</f>
        <v/>
      </c>
      <c r="J17">
        <f>IFERROR(AVERAGEIFS('2_Nhat_Ky_Theo_Doi_Tuong_Lai'!$AA$2:$AA$1100, '2_Nhat_Ky_Theo_Doi_Tuong_Lai'!$B$2:$B$1100, A17, '2_Nhat_Ky_Theo_Doi_Tuong_Lai'!$AF$2:$AF$1100, "THUA"), 0)</f>
        <v/>
      </c>
      <c r="K17">
        <f>IF(AND(F17&gt;0, ABS(J17)&gt;0), I17/ABS(J17), IF(E17&gt;0, 5.0, 0))</f>
        <v/>
      </c>
      <c r="L17">
        <f>IF(ABS(SUMIFS('2_Nhat_Ky_Theo_Doi_Tuong_Lai'!$AA$2:$AA$1100, '2_Nhat_Ky_Theo_Doi_Tuong_Lai'!$B$2:$B$1100, A17, '2_Nhat_Ky_Theo_Doi_Tuong_Lai'!$AF$2:$AF$1100, "THUA"))&gt;0, SUMIFS('2_Nhat_Ky_Theo_Doi_Tuong_Lai'!$AA$2:$AA$1100, '2_Nhat_Ky_Theo_Doi_Tuong_Lai'!$B$2:$B$1100, A17, '2_Nhat_Ky_Theo_Doi_Tuong_Lai'!$AF$2:$AF$1100, "THẮNG")/ABS(SUMIFS('2_Nhat_Ky_Theo_Doi_Tuong_Lai'!$AA$2:$AA$1100, '2_Nhat_Ky_Theo_Doi_Tuong_Lai'!$B$2:$B$1100, A17, '2_Nhat_Ky_Theo_Doi_Tuong_Lai'!$AF$2:$AF$1100, "THUA")), IF(E17&gt;0, 5.0, 0))</f>
        <v/>
      </c>
      <c r="M17">
        <f>IF(D17&gt;0, (H17*I17)+((1-H17)*J17), 0)</f>
        <v/>
      </c>
      <c r="N17">
        <f>IFERROR(AVERAGEIFS('2_Nhat_Ky_Theo_Doi_Tuong_Lai'!$AB$2:$AB$1100, '2_Nhat_Ky_Theo_Doi_Tuong_Lai'!$B$2:$B$1100, A17, '2_Nhat_Ky_Theo_Doi_Tuong_Lai'!$AF$2:$AF$1100,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COUNTIF('2_Nhat_Ky_Theo_Doi_Tuong_Lai'!$B$2:$B$1100, A18)</f>
        <v/>
      </c>
      <c r="D18">
        <f>E18+F18</f>
        <v/>
      </c>
      <c r="E18">
        <f>COUNTIFS('2_Nhat_Ky_Theo_Doi_Tuong_Lai'!$B$2:$B$1100, A18, '2_Nhat_Ky_Theo_Doi_Tuong_Lai'!$AF$2:$AF$1100, "THẮNG")</f>
        <v/>
      </c>
      <c r="F18">
        <f>COUNTIFS('2_Nhat_Ky_Theo_Doi_Tuong_Lai'!$B$2:$B$1100, A18, '2_Nhat_Ky_Theo_Doi_Tuong_Lai'!$AF$2:$AF$1100, "THUA")</f>
        <v/>
      </c>
      <c r="G18">
        <f>IFERROR(COUNTIFS('2_Nhat_Ky_Theo_Doi_Tuong_Lai'!$B$2:$B$1100, A18, '2_Nhat_Ky_Theo_Doi_Tuong_Lai'!$AE$2:$AE$1100, "THẮNG")/COUNTIFS('2_Nhat_Ky_Theo_Doi_Tuong_Lai'!$B$2:$B$1100, A18, '2_Nhat_Ky_Theo_Doi_Tuong_Lai'!$AE$2:$AE$1100, "&lt;&gt;CHỜ T+3"), 0)</f>
        <v/>
      </c>
      <c r="H18">
        <f>IF(D18&gt;0, E18/D18, 0)</f>
        <v/>
      </c>
      <c r="I18">
        <f>IFERROR(AVERAGEIFS('2_Nhat_Ky_Theo_Doi_Tuong_Lai'!$AA$2:$AA$1100, '2_Nhat_Ky_Theo_Doi_Tuong_Lai'!$B$2:$B$1100, A18, '2_Nhat_Ky_Theo_Doi_Tuong_Lai'!$AF$2:$AF$1100, "THẮNG"), 0)</f>
        <v/>
      </c>
      <c r="J18">
        <f>IFERROR(AVERAGEIFS('2_Nhat_Ky_Theo_Doi_Tuong_Lai'!$AA$2:$AA$1100, '2_Nhat_Ky_Theo_Doi_Tuong_Lai'!$B$2:$B$1100, A18, '2_Nhat_Ky_Theo_Doi_Tuong_Lai'!$AF$2:$AF$1100, "THUA"), 0)</f>
        <v/>
      </c>
      <c r="K18">
        <f>IF(AND(F18&gt;0, ABS(J18)&gt;0), I18/ABS(J18), IF(E18&gt;0, 5.0, 0))</f>
        <v/>
      </c>
      <c r="L18">
        <f>IF(ABS(SUMIFS('2_Nhat_Ky_Theo_Doi_Tuong_Lai'!$AA$2:$AA$1100, '2_Nhat_Ky_Theo_Doi_Tuong_Lai'!$B$2:$B$1100, A18, '2_Nhat_Ky_Theo_Doi_Tuong_Lai'!$AF$2:$AF$1100, "THUA"))&gt;0, SUMIFS('2_Nhat_Ky_Theo_Doi_Tuong_Lai'!$AA$2:$AA$1100, '2_Nhat_Ky_Theo_Doi_Tuong_Lai'!$B$2:$B$1100, A18, '2_Nhat_Ky_Theo_Doi_Tuong_Lai'!$AF$2:$AF$1100, "THẮNG")/ABS(SUMIFS('2_Nhat_Ky_Theo_Doi_Tuong_Lai'!$AA$2:$AA$1100, '2_Nhat_Ky_Theo_Doi_Tuong_Lai'!$B$2:$B$1100, A18, '2_Nhat_Ky_Theo_Doi_Tuong_Lai'!$AF$2:$AF$1100, "THUA")), IF(E18&gt;0, 5.0, 0))</f>
        <v/>
      </c>
      <c r="M18">
        <f>IF(D18&gt;0, (H18*I18)+((1-H18)*J18), 0)</f>
        <v/>
      </c>
      <c r="N18">
        <f>IFERROR(AVERAGEIFS('2_Nhat_Ky_Theo_Doi_Tuong_Lai'!$AB$2:$AB$1100, '2_Nhat_Ky_Theo_Doi_Tuong_Lai'!$B$2:$B$1100, A18, '2_Nhat_Ky_Theo_Doi_Tuong_Lai'!$AF$2:$AF$1100,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COUNTIF('2_Nhat_Ky_Theo_Doi_Tuong_Lai'!$B$2:$B$1100, A19)</f>
        <v/>
      </c>
      <c r="D19">
        <f>E19+F19</f>
        <v/>
      </c>
      <c r="E19">
        <f>COUNTIFS('2_Nhat_Ky_Theo_Doi_Tuong_Lai'!$B$2:$B$1100, A19, '2_Nhat_Ky_Theo_Doi_Tuong_Lai'!$AF$2:$AF$1100, "THẮNG")</f>
        <v/>
      </c>
      <c r="F19">
        <f>COUNTIFS('2_Nhat_Ky_Theo_Doi_Tuong_Lai'!$B$2:$B$1100, A19, '2_Nhat_Ky_Theo_Doi_Tuong_Lai'!$AF$2:$AF$1100, "THUA")</f>
        <v/>
      </c>
      <c r="G19">
        <f>IFERROR(COUNTIFS('2_Nhat_Ky_Theo_Doi_Tuong_Lai'!$B$2:$B$1100, A19, '2_Nhat_Ky_Theo_Doi_Tuong_Lai'!$AE$2:$AE$1100, "THẮNG")/COUNTIFS('2_Nhat_Ky_Theo_Doi_Tuong_Lai'!$B$2:$B$1100, A19, '2_Nhat_Ky_Theo_Doi_Tuong_Lai'!$AE$2:$AE$1100, "&lt;&gt;CHỜ T+3"), 0)</f>
        <v/>
      </c>
      <c r="H19">
        <f>IF(D19&gt;0, E19/D19, 0)</f>
        <v/>
      </c>
      <c r="I19">
        <f>IFERROR(AVERAGEIFS('2_Nhat_Ky_Theo_Doi_Tuong_Lai'!$AA$2:$AA$1100, '2_Nhat_Ky_Theo_Doi_Tuong_Lai'!$B$2:$B$1100, A19, '2_Nhat_Ky_Theo_Doi_Tuong_Lai'!$AF$2:$AF$1100, "THẮNG"), 0)</f>
        <v/>
      </c>
      <c r="J19">
        <f>IFERROR(AVERAGEIFS('2_Nhat_Ky_Theo_Doi_Tuong_Lai'!$AA$2:$AA$1100, '2_Nhat_Ky_Theo_Doi_Tuong_Lai'!$B$2:$B$1100, A19, '2_Nhat_Ky_Theo_Doi_Tuong_Lai'!$AF$2:$AF$1100, "THUA"), 0)</f>
        <v/>
      </c>
      <c r="K19">
        <f>IF(AND(F19&gt;0, ABS(J19)&gt;0), I19/ABS(J19), IF(E19&gt;0, 5.0, 0))</f>
        <v/>
      </c>
      <c r="L19">
        <f>IF(ABS(SUMIFS('2_Nhat_Ky_Theo_Doi_Tuong_Lai'!$AA$2:$AA$1100, '2_Nhat_Ky_Theo_Doi_Tuong_Lai'!$B$2:$B$1100, A19, '2_Nhat_Ky_Theo_Doi_Tuong_Lai'!$AF$2:$AF$1100, "THUA"))&gt;0, SUMIFS('2_Nhat_Ky_Theo_Doi_Tuong_Lai'!$AA$2:$AA$1100, '2_Nhat_Ky_Theo_Doi_Tuong_Lai'!$B$2:$B$1100, A19, '2_Nhat_Ky_Theo_Doi_Tuong_Lai'!$AF$2:$AF$1100, "THẮNG")/ABS(SUMIFS('2_Nhat_Ky_Theo_Doi_Tuong_Lai'!$AA$2:$AA$1100, '2_Nhat_Ky_Theo_Doi_Tuong_Lai'!$B$2:$B$1100, A19, '2_Nhat_Ky_Theo_Doi_Tuong_Lai'!$AF$2:$AF$1100, "THUA")), IF(E19&gt;0, 5.0, 0))</f>
        <v/>
      </c>
      <c r="M19">
        <f>IF(D19&gt;0, (H19*I19)+((1-H19)*J19), 0)</f>
        <v/>
      </c>
      <c r="N19">
        <f>IFERROR(AVERAGEIFS('2_Nhat_Ky_Theo_Doi_Tuong_Lai'!$AB$2:$AB$1100, '2_Nhat_Ky_Theo_Doi_Tuong_Lai'!$B$2:$B$1100, A19, '2_Nhat_Ky_Theo_Doi_Tuong_Lai'!$AF$2:$AF$1100,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COUNTIF('2_Nhat_Ky_Theo_Doi_Tuong_Lai'!$B$2:$B$1100, A20)</f>
        <v/>
      </c>
      <c r="D20">
        <f>E20+F20</f>
        <v/>
      </c>
      <c r="E20">
        <f>COUNTIFS('2_Nhat_Ky_Theo_Doi_Tuong_Lai'!$B$2:$B$1100, A20, '2_Nhat_Ky_Theo_Doi_Tuong_Lai'!$AF$2:$AF$1100, "THẮNG")</f>
        <v/>
      </c>
      <c r="F20">
        <f>COUNTIFS('2_Nhat_Ky_Theo_Doi_Tuong_Lai'!$B$2:$B$1100, A20, '2_Nhat_Ky_Theo_Doi_Tuong_Lai'!$AF$2:$AF$1100, "THUA")</f>
        <v/>
      </c>
      <c r="G20">
        <f>IFERROR(COUNTIFS('2_Nhat_Ky_Theo_Doi_Tuong_Lai'!$B$2:$B$1100, A20, '2_Nhat_Ky_Theo_Doi_Tuong_Lai'!$AE$2:$AE$1100, "THẮNG")/COUNTIFS('2_Nhat_Ky_Theo_Doi_Tuong_Lai'!$B$2:$B$1100, A20, '2_Nhat_Ky_Theo_Doi_Tuong_Lai'!$AE$2:$AE$1100, "&lt;&gt;CHỜ T+3"), 0)</f>
        <v/>
      </c>
      <c r="H20">
        <f>IF(D20&gt;0, E20/D20, 0)</f>
        <v/>
      </c>
      <c r="I20">
        <f>IFERROR(AVERAGEIFS('2_Nhat_Ky_Theo_Doi_Tuong_Lai'!$AA$2:$AA$1100, '2_Nhat_Ky_Theo_Doi_Tuong_Lai'!$B$2:$B$1100, A20, '2_Nhat_Ky_Theo_Doi_Tuong_Lai'!$AF$2:$AF$1100, "THẮNG"), 0)</f>
        <v/>
      </c>
      <c r="J20">
        <f>IFERROR(AVERAGEIFS('2_Nhat_Ky_Theo_Doi_Tuong_Lai'!$AA$2:$AA$1100, '2_Nhat_Ky_Theo_Doi_Tuong_Lai'!$B$2:$B$1100, A20, '2_Nhat_Ky_Theo_Doi_Tuong_Lai'!$AF$2:$AF$1100, "THUA"), 0)</f>
        <v/>
      </c>
      <c r="K20">
        <f>IF(AND(F20&gt;0, ABS(J20)&gt;0), I20/ABS(J20), IF(E20&gt;0, 5.0, 0))</f>
        <v/>
      </c>
      <c r="L20">
        <f>IF(ABS(SUMIFS('2_Nhat_Ky_Theo_Doi_Tuong_Lai'!$AA$2:$AA$1100, '2_Nhat_Ky_Theo_Doi_Tuong_Lai'!$B$2:$B$1100, A20, '2_Nhat_Ky_Theo_Doi_Tuong_Lai'!$AF$2:$AF$1100, "THUA"))&gt;0, SUMIFS('2_Nhat_Ky_Theo_Doi_Tuong_Lai'!$AA$2:$AA$1100, '2_Nhat_Ky_Theo_Doi_Tuong_Lai'!$B$2:$B$1100, A20, '2_Nhat_Ky_Theo_Doi_Tuong_Lai'!$AF$2:$AF$1100, "THẮNG")/ABS(SUMIFS('2_Nhat_Ky_Theo_Doi_Tuong_Lai'!$AA$2:$AA$1100, '2_Nhat_Ky_Theo_Doi_Tuong_Lai'!$B$2:$B$1100, A20, '2_Nhat_Ky_Theo_Doi_Tuong_Lai'!$AF$2:$AF$1100, "THUA")), IF(E20&gt;0, 5.0, 0))</f>
        <v/>
      </c>
      <c r="M20">
        <f>IF(D20&gt;0, (H20*I20)+((1-H20)*J20), 0)</f>
        <v/>
      </c>
      <c r="N20">
        <f>IFERROR(AVERAGEIFS('2_Nhat_Ky_Theo_Doi_Tuong_Lai'!$AB$2:$AB$1100, '2_Nhat_Ky_Theo_Doi_Tuong_Lai'!$B$2:$B$1100, A20, '2_Nhat_Ky_Theo_Doi_Tuong_Lai'!$AF$2:$AF$1100,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COUNTIF('2_Nhat_Ky_Theo_Doi_Tuong_Lai'!$B$2:$B$1100, A21)</f>
        <v/>
      </c>
      <c r="D21">
        <f>E21+F21</f>
        <v/>
      </c>
      <c r="E21">
        <f>COUNTIFS('2_Nhat_Ky_Theo_Doi_Tuong_Lai'!$B$2:$B$1100, A21, '2_Nhat_Ky_Theo_Doi_Tuong_Lai'!$AF$2:$AF$1100, "THẮNG")</f>
        <v/>
      </c>
      <c r="F21">
        <f>COUNTIFS('2_Nhat_Ky_Theo_Doi_Tuong_Lai'!$B$2:$B$1100, A21, '2_Nhat_Ky_Theo_Doi_Tuong_Lai'!$AF$2:$AF$1100, "THUA")</f>
        <v/>
      </c>
      <c r="G21">
        <f>IFERROR(COUNTIFS('2_Nhat_Ky_Theo_Doi_Tuong_Lai'!$B$2:$B$1100, A21, '2_Nhat_Ky_Theo_Doi_Tuong_Lai'!$AE$2:$AE$1100, "THẮNG")/COUNTIFS('2_Nhat_Ky_Theo_Doi_Tuong_Lai'!$B$2:$B$1100, A21, '2_Nhat_Ky_Theo_Doi_Tuong_Lai'!$AE$2:$AE$1100, "&lt;&gt;CHỜ T+3"), 0)</f>
        <v/>
      </c>
      <c r="H21">
        <f>IF(D21&gt;0, E21/D21, 0)</f>
        <v/>
      </c>
      <c r="I21">
        <f>IFERROR(AVERAGEIFS('2_Nhat_Ky_Theo_Doi_Tuong_Lai'!$AA$2:$AA$1100, '2_Nhat_Ky_Theo_Doi_Tuong_Lai'!$B$2:$B$1100, A21, '2_Nhat_Ky_Theo_Doi_Tuong_Lai'!$AF$2:$AF$1100, "THẮNG"), 0)</f>
        <v/>
      </c>
      <c r="J21">
        <f>IFERROR(AVERAGEIFS('2_Nhat_Ky_Theo_Doi_Tuong_Lai'!$AA$2:$AA$1100, '2_Nhat_Ky_Theo_Doi_Tuong_Lai'!$B$2:$B$1100, A21, '2_Nhat_Ky_Theo_Doi_Tuong_Lai'!$AF$2:$AF$1100, "THUA"), 0)</f>
        <v/>
      </c>
      <c r="K21">
        <f>IF(AND(F21&gt;0, ABS(J21)&gt;0), I21/ABS(J21), IF(E21&gt;0, 5.0, 0))</f>
        <v/>
      </c>
      <c r="L21">
        <f>IF(ABS(SUMIFS('2_Nhat_Ky_Theo_Doi_Tuong_Lai'!$AA$2:$AA$1100, '2_Nhat_Ky_Theo_Doi_Tuong_Lai'!$B$2:$B$1100, A21, '2_Nhat_Ky_Theo_Doi_Tuong_Lai'!$AF$2:$AF$1100, "THUA"))&gt;0, SUMIFS('2_Nhat_Ky_Theo_Doi_Tuong_Lai'!$AA$2:$AA$1100, '2_Nhat_Ky_Theo_Doi_Tuong_Lai'!$B$2:$B$1100, A21, '2_Nhat_Ky_Theo_Doi_Tuong_Lai'!$AF$2:$AF$1100, "THẮNG")/ABS(SUMIFS('2_Nhat_Ky_Theo_Doi_Tuong_Lai'!$AA$2:$AA$1100, '2_Nhat_Ky_Theo_Doi_Tuong_Lai'!$B$2:$B$1100, A21, '2_Nhat_Ky_Theo_Doi_Tuong_Lai'!$AF$2:$AF$1100, "THUA")), IF(E21&gt;0, 5.0, 0))</f>
        <v/>
      </c>
      <c r="M21">
        <f>IF(D21&gt;0, (H21*I21)+((1-H21)*J21), 0)</f>
        <v/>
      </c>
      <c r="N21">
        <f>IFERROR(AVERAGEIFS('2_Nhat_Ky_Theo_Doi_Tuong_Lai'!$AB$2:$AB$1100, '2_Nhat_Ky_Theo_Doi_Tuong_Lai'!$B$2:$B$1100, A21, '2_Nhat_Ky_Theo_Doi_Tuong_Lai'!$AF$2:$AF$1100,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COUNTIF('2_Nhat_Ky_Theo_Doi_Tuong_Lai'!$B$2:$B$1100, A22)</f>
        <v/>
      </c>
      <c r="D22">
        <f>E22+F22</f>
        <v/>
      </c>
      <c r="E22">
        <f>COUNTIFS('2_Nhat_Ky_Theo_Doi_Tuong_Lai'!$B$2:$B$1100, A22, '2_Nhat_Ky_Theo_Doi_Tuong_Lai'!$AF$2:$AF$1100, "THẮNG")</f>
        <v/>
      </c>
      <c r="F22">
        <f>COUNTIFS('2_Nhat_Ky_Theo_Doi_Tuong_Lai'!$B$2:$B$1100, A22, '2_Nhat_Ky_Theo_Doi_Tuong_Lai'!$AF$2:$AF$1100, "THUA")</f>
        <v/>
      </c>
      <c r="G22">
        <f>IFERROR(COUNTIFS('2_Nhat_Ky_Theo_Doi_Tuong_Lai'!$B$2:$B$1100, A22, '2_Nhat_Ky_Theo_Doi_Tuong_Lai'!$AE$2:$AE$1100, "THẮNG")/COUNTIFS('2_Nhat_Ky_Theo_Doi_Tuong_Lai'!$B$2:$B$1100, A22, '2_Nhat_Ky_Theo_Doi_Tuong_Lai'!$AE$2:$AE$1100, "&lt;&gt;CHỜ T+3"), 0)</f>
        <v/>
      </c>
      <c r="H22">
        <f>IF(D22&gt;0, E22/D22, 0)</f>
        <v/>
      </c>
      <c r="I22">
        <f>IFERROR(AVERAGEIFS('2_Nhat_Ky_Theo_Doi_Tuong_Lai'!$AA$2:$AA$1100, '2_Nhat_Ky_Theo_Doi_Tuong_Lai'!$B$2:$B$1100, A22, '2_Nhat_Ky_Theo_Doi_Tuong_Lai'!$AF$2:$AF$1100, "THẮNG"), 0)</f>
        <v/>
      </c>
      <c r="J22">
        <f>IFERROR(AVERAGEIFS('2_Nhat_Ky_Theo_Doi_Tuong_Lai'!$AA$2:$AA$1100, '2_Nhat_Ky_Theo_Doi_Tuong_Lai'!$B$2:$B$1100, A22, '2_Nhat_Ky_Theo_Doi_Tuong_Lai'!$AF$2:$AF$1100, "THUA"), 0)</f>
        <v/>
      </c>
      <c r="K22">
        <f>IF(AND(F22&gt;0, ABS(J22)&gt;0), I22/ABS(J22), IF(E22&gt;0, 5.0, 0))</f>
        <v/>
      </c>
      <c r="L22">
        <f>IF(ABS(SUMIFS('2_Nhat_Ky_Theo_Doi_Tuong_Lai'!$AA$2:$AA$1100, '2_Nhat_Ky_Theo_Doi_Tuong_Lai'!$B$2:$B$1100, A22, '2_Nhat_Ky_Theo_Doi_Tuong_Lai'!$AF$2:$AF$1100, "THUA"))&gt;0, SUMIFS('2_Nhat_Ky_Theo_Doi_Tuong_Lai'!$AA$2:$AA$1100, '2_Nhat_Ky_Theo_Doi_Tuong_Lai'!$B$2:$B$1100, A22, '2_Nhat_Ky_Theo_Doi_Tuong_Lai'!$AF$2:$AF$1100, "THẮNG")/ABS(SUMIFS('2_Nhat_Ky_Theo_Doi_Tuong_Lai'!$AA$2:$AA$1100, '2_Nhat_Ky_Theo_Doi_Tuong_Lai'!$B$2:$B$1100, A22, '2_Nhat_Ky_Theo_Doi_Tuong_Lai'!$AF$2:$AF$1100, "THUA")), IF(E22&gt;0, 5.0, 0))</f>
        <v/>
      </c>
      <c r="M22">
        <f>IF(D22&gt;0, (H22*I22)+((1-H22)*J22), 0)</f>
        <v/>
      </c>
      <c r="N22">
        <f>IFERROR(AVERAGEIFS('2_Nhat_Ky_Theo_Doi_Tuong_Lai'!$AB$2:$AB$1100, '2_Nhat_Ky_Theo_Doi_Tuong_Lai'!$B$2:$B$1100, A22, '2_Nhat_Ky_Theo_Doi_Tuong_Lai'!$AF$2:$AF$1100,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COUNTIF('2_Nhat_Ky_Theo_Doi_Tuong_Lai'!$B$2:$B$1100, A23)</f>
        <v/>
      </c>
      <c r="D23">
        <f>E23+F23</f>
        <v/>
      </c>
      <c r="E23">
        <f>COUNTIFS('2_Nhat_Ky_Theo_Doi_Tuong_Lai'!$B$2:$B$1100, A23, '2_Nhat_Ky_Theo_Doi_Tuong_Lai'!$AF$2:$AF$1100, "THẮNG")</f>
        <v/>
      </c>
      <c r="F23">
        <f>COUNTIFS('2_Nhat_Ky_Theo_Doi_Tuong_Lai'!$B$2:$B$1100, A23, '2_Nhat_Ky_Theo_Doi_Tuong_Lai'!$AF$2:$AF$1100, "THUA")</f>
        <v/>
      </c>
      <c r="G23">
        <f>IFERROR(COUNTIFS('2_Nhat_Ky_Theo_Doi_Tuong_Lai'!$B$2:$B$1100, A23, '2_Nhat_Ky_Theo_Doi_Tuong_Lai'!$AE$2:$AE$1100, "THẮNG")/COUNTIFS('2_Nhat_Ky_Theo_Doi_Tuong_Lai'!$B$2:$B$1100, A23, '2_Nhat_Ky_Theo_Doi_Tuong_Lai'!$AE$2:$AE$1100, "&lt;&gt;CHỜ T+3"), 0)</f>
        <v/>
      </c>
      <c r="H23">
        <f>IF(D23&gt;0, E23/D23, 0)</f>
        <v/>
      </c>
      <c r="I23">
        <f>IFERROR(AVERAGEIFS('2_Nhat_Ky_Theo_Doi_Tuong_Lai'!$AA$2:$AA$1100, '2_Nhat_Ky_Theo_Doi_Tuong_Lai'!$B$2:$B$1100, A23, '2_Nhat_Ky_Theo_Doi_Tuong_Lai'!$AF$2:$AF$1100, "THẮNG"), 0)</f>
        <v/>
      </c>
      <c r="J23">
        <f>IFERROR(AVERAGEIFS('2_Nhat_Ky_Theo_Doi_Tuong_Lai'!$AA$2:$AA$1100, '2_Nhat_Ky_Theo_Doi_Tuong_Lai'!$B$2:$B$1100, A23, '2_Nhat_Ky_Theo_Doi_Tuong_Lai'!$AF$2:$AF$1100, "THUA"), 0)</f>
        <v/>
      </c>
      <c r="K23">
        <f>IF(AND(F23&gt;0, ABS(J23)&gt;0), I23/ABS(J23), IF(E23&gt;0, 5.0, 0))</f>
        <v/>
      </c>
      <c r="L23">
        <f>IF(ABS(SUMIFS('2_Nhat_Ky_Theo_Doi_Tuong_Lai'!$AA$2:$AA$1100, '2_Nhat_Ky_Theo_Doi_Tuong_Lai'!$B$2:$B$1100, A23, '2_Nhat_Ky_Theo_Doi_Tuong_Lai'!$AF$2:$AF$1100, "THUA"))&gt;0, SUMIFS('2_Nhat_Ky_Theo_Doi_Tuong_Lai'!$AA$2:$AA$1100, '2_Nhat_Ky_Theo_Doi_Tuong_Lai'!$B$2:$B$1100, A23, '2_Nhat_Ky_Theo_Doi_Tuong_Lai'!$AF$2:$AF$1100, "THẮNG")/ABS(SUMIFS('2_Nhat_Ky_Theo_Doi_Tuong_Lai'!$AA$2:$AA$1100, '2_Nhat_Ky_Theo_Doi_Tuong_Lai'!$B$2:$B$1100, A23, '2_Nhat_Ky_Theo_Doi_Tuong_Lai'!$AF$2:$AF$1100, "THUA")), IF(E23&gt;0, 5.0, 0))</f>
        <v/>
      </c>
      <c r="M23">
        <f>IF(D23&gt;0, (H23*I23)+((1-H23)*J23), 0)</f>
        <v/>
      </c>
      <c r="N23">
        <f>IFERROR(AVERAGEIFS('2_Nhat_Ky_Theo_Doi_Tuong_Lai'!$AB$2:$AB$1100, '2_Nhat_Ky_Theo_Doi_Tuong_Lai'!$B$2:$B$1100, A23, '2_Nhat_Ky_Theo_Doi_Tuong_Lai'!$AF$2:$AF$1100,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COUNTIF('2_Nhat_Ky_Theo_Doi_Tuong_Lai'!$B$2:$B$1100, A24)</f>
        <v/>
      </c>
      <c r="D24">
        <f>E24+F24</f>
        <v/>
      </c>
      <c r="E24">
        <f>COUNTIFS('2_Nhat_Ky_Theo_Doi_Tuong_Lai'!$B$2:$B$1100, A24, '2_Nhat_Ky_Theo_Doi_Tuong_Lai'!$AF$2:$AF$1100, "THẮNG")</f>
        <v/>
      </c>
      <c r="F24">
        <f>COUNTIFS('2_Nhat_Ky_Theo_Doi_Tuong_Lai'!$B$2:$B$1100, A24, '2_Nhat_Ky_Theo_Doi_Tuong_Lai'!$AF$2:$AF$1100, "THUA")</f>
        <v/>
      </c>
      <c r="G24">
        <f>IFERROR(COUNTIFS('2_Nhat_Ky_Theo_Doi_Tuong_Lai'!$B$2:$B$1100, A24, '2_Nhat_Ky_Theo_Doi_Tuong_Lai'!$AE$2:$AE$1100, "THẮNG")/COUNTIFS('2_Nhat_Ky_Theo_Doi_Tuong_Lai'!$B$2:$B$1100, A24, '2_Nhat_Ky_Theo_Doi_Tuong_Lai'!$AE$2:$AE$1100, "&lt;&gt;CHỜ T+3"), 0)</f>
        <v/>
      </c>
      <c r="H24">
        <f>IF(D24&gt;0, E24/D24, 0)</f>
        <v/>
      </c>
      <c r="I24">
        <f>IFERROR(AVERAGEIFS('2_Nhat_Ky_Theo_Doi_Tuong_Lai'!$AA$2:$AA$1100, '2_Nhat_Ky_Theo_Doi_Tuong_Lai'!$B$2:$B$1100, A24, '2_Nhat_Ky_Theo_Doi_Tuong_Lai'!$AF$2:$AF$1100, "THẮNG"), 0)</f>
        <v/>
      </c>
      <c r="J24">
        <f>IFERROR(AVERAGEIFS('2_Nhat_Ky_Theo_Doi_Tuong_Lai'!$AA$2:$AA$1100, '2_Nhat_Ky_Theo_Doi_Tuong_Lai'!$B$2:$B$1100, A24, '2_Nhat_Ky_Theo_Doi_Tuong_Lai'!$AF$2:$AF$1100, "THUA"), 0)</f>
        <v/>
      </c>
      <c r="K24">
        <f>IF(AND(F24&gt;0, ABS(J24)&gt;0), I24/ABS(J24), IF(E24&gt;0, 5.0, 0))</f>
        <v/>
      </c>
      <c r="L24">
        <f>IF(ABS(SUMIFS('2_Nhat_Ky_Theo_Doi_Tuong_Lai'!$AA$2:$AA$1100, '2_Nhat_Ky_Theo_Doi_Tuong_Lai'!$B$2:$B$1100, A24, '2_Nhat_Ky_Theo_Doi_Tuong_Lai'!$AF$2:$AF$1100, "THUA"))&gt;0, SUMIFS('2_Nhat_Ky_Theo_Doi_Tuong_Lai'!$AA$2:$AA$1100, '2_Nhat_Ky_Theo_Doi_Tuong_Lai'!$B$2:$B$1100, A24, '2_Nhat_Ky_Theo_Doi_Tuong_Lai'!$AF$2:$AF$1100, "THẮNG")/ABS(SUMIFS('2_Nhat_Ky_Theo_Doi_Tuong_Lai'!$AA$2:$AA$1100, '2_Nhat_Ky_Theo_Doi_Tuong_Lai'!$B$2:$B$1100, A24, '2_Nhat_Ky_Theo_Doi_Tuong_Lai'!$AF$2:$AF$1100, "THUA")), IF(E24&gt;0, 5.0, 0))</f>
        <v/>
      </c>
      <c r="M24">
        <f>IF(D24&gt;0, (H24*I24)+((1-H24)*J24), 0)</f>
        <v/>
      </c>
      <c r="N24">
        <f>IFERROR(AVERAGEIFS('2_Nhat_Ky_Theo_Doi_Tuong_Lai'!$AB$2:$AB$1100, '2_Nhat_Ky_Theo_Doi_Tuong_Lai'!$B$2:$B$1100, A24, '2_Nhat_Ky_Theo_Doi_Tuong_Lai'!$AF$2:$AF$1100,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COUNTIF('2_Nhat_Ky_Theo_Doi_Tuong_Lai'!$B$2:$B$1100, A25)</f>
        <v/>
      </c>
      <c r="D25">
        <f>E25+F25</f>
        <v/>
      </c>
      <c r="E25">
        <f>COUNTIFS('2_Nhat_Ky_Theo_Doi_Tuong_Lai'!$B$2:$B$1100, A25, '2_Nhat_Ky_Theo_Doi_Tuong_Lai'!$AF$2:$AF$1100, "THẮNG")</f>
        <v/>
      </c>
      <c r="F25">
        <f>COUNTIFS('2_Nhat_Ky_Theo_Doi_Tuong_Lai'!$B$2:$B$1100, A25, '2_Nhat_Ky_Theo_Doi_Tuong_Lai'!$AF$2:$AF$1100, "THUA")</f>
        <v/>
      </c>
      <c r="G25">
        <f>IFERROR(COUNTIFS('2_Nhat_Ky_Theo_Doi_Tuong_Lai'!$B$2:$B$1100, A25, '2_Nhat_Ky_Theo_Doi_Tuong_Lai'!$AE$2:$AE$1100, "THẮNG")/COUNTIFS('2_Nhat_Ky_Theo_Doi_Tuong_Lai'!$B$2:$B$1100, A25, '2_Nhat_Ky_Theo_Doi_Tuong_Lai'!$AE$2:$AE$1100, "&lt;&gt;CHỜ T+3"), 0)</f>
        <v/>
      </c>
      <c r="H25">
        <f>IF(D25&gt;0, E25/D25, 0)</f>
        <v/>
      </c>
      <c r="I25">
        <f>IFERROR(AVERAGEIFS('2_Nhat_Ky_Theo_Doi_Tuong_Lai'!$AA$2:$AA$1100, '2_Nhat_Ky_Theo_Doi_Tuong_Lai'!$B$2:$B$1100, A25, '2_Nhat_Ky_Theo_Doi_Tuong_Lai'!$AF$2:$AF$1100, "THẮNG"), 0)</f>
        <v/>
      </c>
      <c r="J25">
        <f>IFERROR(AVERAGEIFS('2_Nhat_Ky_Theo_Doi_Tuong_Lai'!$AA$2:$AA$1100, '2_Nhat_Ky_Theo_Doi_Tuong_Lai'!$B$2:$B$1100, A25, '2_Nhat_Ky_Theo_Doi_Tuong_Lai'!$AF$2:$AF$1100, "THUA"), 0)</f>
        <v/>
      </c>
      <c r="K25">
        <f>IF(AND(F25&gt;0, ABS(J25)&gt;0), I25/ABS(J25), IF(E25&gt;0, 5.0, 0))</f>
        <v/>
      </c>
      <c r="L25">
        <f>IF(ABS(SUMIFS('2_Nhat_Ky_Theo_Doi_Tuong_Lai'!$AA$2:$AA$1100, '2_Nhat_Ky_Theo_Doi_Tuong_Lai'!$B$2:$B$1100, A25, '2_Nhat_Ky_Theo_Doi_Tuong_Lai'!$AF$2:$AF$1100, "THUA"))&gt;0, SUMIFS('2_Nhat_Ky_Theo_Doi_Tuong_Lai'!$AA$2:$AA$1100, '2_Nhat_Ky_Theo_Doi_Tuong_Lai'!$B$2:$B$1100, A25, '2_Nhat_Ky_Theo_Doi_Tuong_Lai'!$AF$2:$AF$1100, "THẮNG")/ABS(SUMIFS('2_Nhat_Ky_Theo_Doi_Tuong_Lai'!$AA$2:$AA$1100, '2_Nhat_Ky_Theo_Doi_Tuong_Lai'!$B$2:$B$1100, A25, '2_Nhat_Ky_Theo_Doi_Tuong_Lai'!$AF$2:$AF$1100, "THUA")), IF(E25&gt;0, 5.0, 0))</f>
        <v/>
      </c>
      <c r="M25">
        <f>IF(D25&gt;0, (H25*I25)+((1-H25)*J25), 0)</f>
        <v/>
      </c>
      <c r="N25">
        <f>IFERROR(AVERAGEIFS('2_Nhat_Ky_Theo_Doi_Tuong_Lai'!$AB$2:$AB$1100, '2_Nhat_Ky_Theo_Doi_Tuong_Lai'!$B$2:$B$1100, A25, '2_Nhat_Ky_Theo_Doi_Tuong_Lai'!$AF$2:$AF$1100,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COUNTIF('2_Nhat_Ky_Theo_Doi_Tuong_Lai'!$B$2:$B$1100, A26)</f>
        <v/>
      </c>
      <c r="D26">
        <f>E26+F26</f>
        <v/>
      </c>
      <c r="E26">
        <f>COUNTIFS('2_Nhat_Ky_Theo_Doi_Tuong_Lai'!$B$2:$B$1100, A26, '2_Nhat_Ky_Theo_Doi_Tuong_Lai'!$AF$2:$AF$1100, "THẮNG")</f>
        <v/>
      </c>
      <c r="F26">
        <f>COUNTIFS('2_Nhat_Ky_Theo_Doi_Tuong_Lai'!$B$2:$B$1100, A26, '2_Nhat_Ky_Theo_Doi_Tuong_Lai'!$AF$2:$AF$1100, "THUA")</f>
        <v/>
      </c>
      <c r="G26">
        <f>IFERROR(COUNTIFS('2_Nhat_Ky_Theo_Doi_Tuong_Lai'!$B$2:$B$1100, A26, '2_Nhat_Ky_Theo_Doi_Tuong_Lai'!$AE$2:$AE$1100, "THẮNG")/COUNTIFS('2_Nhat_Ky_Theo_Doi_Tuong_Lai'!$B$2:$B$1100, A26, '2_Nhat_Ky_Theo_Doi_Tuong_Lai'!$AE$2:$AE$1100, "&lt;&gt;CHỜ T+3"), 0)</f>
        <v/>
      </c>
      <c r="H26">
        <f>IF(D26&gt;0, E26/D26, 0)</f>
        <v/>
      </c>
      <c r="I26">
        <f>IFERROR(AVERAGEIFS('2_Nhat_Ky_Theo_Doi_Tuong_Lai'!$AA$2:$AA$1100, '2_Nhat_Ky_Theo_Doi_Tuong_Lai'!$B$2:$B$1100, A26, '2_Nhat_Ky_Theo_Doi_Tuong_Lai'!$AF$2:$AF$1100, "THẮNG"), 0)</f>
        <v/>
      </c>
      <c r="J26">
        <f>IFERROR(AVERAGEIFS('2_Nhat_Ky_Theo_Doi_Tuong_Lai'!$AA$2:$AA$1100, '2_Nhat_Ky_Theo_Doi_Tuong_Lai'!$B$2:$B$1100, A26, '2_Nhat_Ky_Theo_Doi_Tuong_Lai'!$AF$2:$AF$1100, "THUA"), 0)</f>
        <v/>
      </c>
      <c r="K26">
        <f>IF(AND(F26&gt;0, ABS(J26)&gt;0), I26/ABS(J26), IF(E26&gt;0, 5.0, 0))</f>
        <v/>
      </c>
      <c r="L26">
        <f>IF(ABS(SUMIFS('2_Nhat_Ky_Theo_Doi_Tuong_Lai'!$AA$2:$AA$1100, '2_Nhat_Ky_Theo_Doi_Tuong_Lai'!$B$2:$B$1100, A26, '2_Nhat_Ky_Theo_Doi_Tuong_Lai'!$AF$2:$AF$1100, "THUA"))&gt;0, SUMIFS('2_Nhat_Ky_Theo_Doi_Tuong_Lai'!$AA$2:$AA$1100, '2_Nhat_Ky_Theo_Doi_Tuong_Lai'!$B$2:$B$1100, A26, '2_Nhat_Ky_Theo_Doi_Tuong_Lai'!$AF$2:$AF$1100, "THẮNG")/ABS(SUMIFS('2_Nhat_Ky_Theo_Doi_Tuong_Lai'!$AA$2:$AA$1100, '2_Nhat_Ky_Theo_Doi_Tuong_Lai'!$B$2:$B$1100, A26, '2_Nhat_Ky_Theo_Doi_Tuong_Lai'!$AF$2:$AF$1100, "THUA")), IF(E26&gt;0, 5.0, 0))</f>
        <v/>
      </c>
      <c r="M26">
        <f>IF(D26&gt;0, (H26*I26)+((1-H26)*J26), 0)</f>
        <v/>
      </c>
      <c r="N26">
        <f>IFERROR(AVERAGEIFS('2_Nhat_Ky_Theo_Doi_Tuong_Lai'!$AB$2:$AB$1100, '2_Nhat_Ky_Theo_Doi_Tuong_Lai'!$B$2:$B$1100, A26, '2_Nhat_Ky_Theo_Doi_Tuong_Lai'!$AF$2:$AF$1100,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COUNTIF('2_Nhat_Ky_Theo_Doi_Tuong_Lai'!$B$2:$B$1100, A27)</f>
        <v/>
      </c>
      <c r="D27">
        <f>E27+F27</f>
        <v/>
      </c>
      <c r="E27">
        <f>COUNTIFS('2_Nhat_Ky_Theo_Doi_Tuong_Lai'!$B$2:$B$1100, A27, '2_Nhat_Ky_Theo_Doi_Tuong_Lai'!$AF$2:$AF$1100, "THẮNG")</f>
        <v/>
      </c>
      <c r="F27">
        <f>COUNTIFS('2_Nhat_Ky_Theo_Doi_Tuong_Lai'!$B$2:$B$1100, A27, '2_Nhat_Ky_Theo_Doi_Tuong_Lai'!$AF$2:$AF$1100, "THUA")</f>
        <v/>
      </c>
      <c r="G27">
        <f>IFERROR(COUNTIFS('2_Nhat_Ky_Theo_Doi_Tuong_Lai'!$B$2:$B$1100, A27, '2_Nhat_Ky_Theo_Doi_Tuong_Lai'!$AE$2:$AE$1100, "THẮNG")/COUNTIFS('2_Nhat_Ky_Theo_Doi_Tuong_Lai'!$B$2:$B$1100, A27, '2_Nhat_Ky_Theo_Doi_Tuong_Lai'!$AE$2:$AE$1100, "&lt;&gt;CHỜ T+3"), 0)</f>
        <v/>
      </c>
      <c r="H27">
        <f>IF(D27&gt;0, E27/D27, 0)</f>
        <v/>
      </c>
      <c r="I27">
        <f>IFERROR(AVERAGEIFS('2_Nhat_Ky_Theo_Doi_Tuong_Lai'!$AA$2:$AA$1100, '2_Nhat_Ky_Theo_Doi_Tuong_Lai'!$B$2:$B$1100, A27, '2_Nhat_Ky_Theo_Doi_Tuong_Lai'!$AF$2:$AF$1100, "THẮNG"), 0)</f>
        <v/>
      </c>
      <c r="J27">
        <f>IFERROR(AVERAGEIFS('2_Nhat_Ky_Theo_Doi_Tuong_Lai'!$AA$2:$AA$1100, '2_Nhat_Ky_Theo_Doi_Tuong_Lai'!$B$2:$B$1100, A27, '2_Nhat_Ky_Theo_Doi_Tuong_Lai'!$AF$2:$AF$1100, "THUA"), 0)</f>
        <v/>
      </c>
      <c r="K27">
        <f>IF(AND(F27&gt;0, ABS(J27)&gt;0), I27/ABS(J27), IF(E27&gt;0, 5.0, 0))</f>
        <v/>
      </c>
      <c r="L27">
        <f>IF(ABS(SUMIFS('2_Nhat_Ky_Theo_Doi_Tuong_Lai'!$AA$2:$AA$1100, '2_Nhat_Ky_Theo_Doi_Tuong_Lai'!$B$2:$B$1100, A27, '2_Nhat_Ky_Theo_Doi_Tuong_Lai'!$AF$2:$AF$1100, "THUA"))&gt;0, SUMIFS('2_Nhat_Ky_Theo_Doi_Tuong_Lai'!$AA$2:$AA$1100, '2_Nhat_Ky_Theo_Doi_Tuong_Lai'!$B$2:$B$1100, A27, '2_Nhat_Ky_Theo_Doi_Tuong_Lai'!$AF$2:$AF$1100, "THẮNG")/ABS(SUMIFS('2_Nhat_Ky_Theo_Doi_Tuong_Lai'!$AA$2:$AA$1100, '2_Nhat_Ky_Theo_Doi_Tuong_Lai'!$B$2:$B$1100, A27, '2_Nhat_Ky_Theo_Doi_Tuong_Lai'!$AF$2:$AF$1100, "THUA")), IF(E27&gt;0, 5.0, 0))</f>
        <v/>
      </c>
      <c r="M27">
        <f>IF(D27&gt;0, (H27*I27)+((1-H27)*J27), 0)</f>
        <v/>
      </c>
      <c r="N27">
        <f>IFERROR(AVERAGEIFS('2_Nhat_Ky_Theo_Doi_Tuong_Lai'!$AB$2:$AB$1100, '2_Nhat_Ky_Theo_Doi_Tuong_Lai'!$B$2:$B$1100, A27, '2_Nhat_Ky_Theo_Doi_Tuong_Lai'!$AF$2:$AF$1100,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COUNTIF('2_Nhat_Ky_Theo_Doi_Tuong_Lai'!$B$2:$B$1100, A28)</f>
        <v/>
      </c>
      <c r="D28">
        <f>E28+F28</f>
        <v/>
      </c>
      <c r="E28">
        <f>COUNTIFS('2_Nhat_Ky_Theo_Doi_Tuong_Lai'!$B$2:$B$1100, A28, '2_Nhat_Ky_Theo_Doi_Tuong_Lai'!$AF$2:$AF$1100, "THẮNG")</f>
        <v/>
      </c>
      <c r="F28">
        <f>COUNTIFS('2_Nhat_Ky_Theo_Doi_Tuong_Lai'!$B$2:$B$1100, A28, '2_Nhat_Ky_Theo_Doi_Tuong_Lai'!$AF$2:$AF$1100, "THUA")</f>
        <v/>
      </c>
      <c r="G28">
        <f>IFERROR(COUNTIFS('2_Nhat_Ky_Theo_Doi_Tuong_Lai'!$B$2:$B$1100, A28, '2_Nhat_Ky_Theo_Doi_Tuong_Lai'!$AE$2:$AE$1100, "THẮNG")/COUNTIFS('2_Nhat_Ky_Theo_Doi_Tuong_Lai'!$B$2:$B$1100, A28, '2_Nhat_Ky_Theo_Doi_Tuong_Lai'!$AE$2:$AE$1100, "&lt;&gt;CHỜ T+3"), 0)</f>
        <v/>
      </c>
      <c r="H28">
        <f>IF(D28&gt;0, E28/D28, 0)</f>
        <v/>
      </c>
      <c r="I28">
        <f>IFERROR(AVERAGEIFS('2_Nhat_Ky_Theo_Doi_Tuong_Lai'!$AA$2:$AA$1100, '2_Nhat_Ky_Theo_Doi_Tuong_Lai'!$B$2:$B$1100, A28, '2_Nhat_Ky_Theo_Doi_Tuong_Lai'!$AF$2:$AF$1100, "THẮNG"), 0)</f>
        <v/>
      </c>
      <c r="J28">
        <f>IFERROR(AVERAGEIFS('2_Nhat_Ky_Theo_Doi_Tuong_Lai'!$AA$2:$AA$1100, '2_Nhat_Ky_Theo_Doi_Tuong_Lai'!$B$2:$B$1100, A28, '2_Nhat_Ky_Theo_Doi_Tuong_Lai'!$AF$2:$AF$1100, "THUA"), 0)</f>
        <v/>
      </c>
      <c r="K28">
        <f>IF(AND(F28&gt;0, ABS(J28)&gt;0), I28/ABS(J28), IF(E28&gt;0, 5.0, 0))</f>
        <v/>
      </c>
      <c r="L28">
        <f>IF(ABS(SUMIFS('2_Nhat_Ky_Theo_Doi_Tuong_Lai'!$AA$2:$AA$1100, '2_Nhat_Ky_Theo_Doi_Tuong_Lai'!$B$2:$B$1100, A28, '2_Nhat_Ky_Theo_Doi_Tuong_Lai'!$AF$2:$AF$1100, "THUA"))&gt;0, SUMIFS('2_Nhat_Ky_Theo_Doi_Tuong_Lai'!$AA$2:$AA$1100, '2_Nhat_Ky_Theo_Doi_Tuong_Lai'!$B$2:$B$1100, A28, '2_Nhat_Ky_Theo_Doi_Tuong_Lai'!$AF$2:$AF$1100, "THẮNG")/ABS(SUMIFS('2_Nhat_Ky_Theo_Doi_Tuong_Lai'!$AA$2:$AA$1100, '2_Nhat_Ky_Theo_Doi_Tuong_Lai'!$B$2:$B$1100, A28, '2_Nhat_Ky_Theo_Doi_Tuong_Lai'!$AF$2:$AF$1100, "THUA")), IF(E28&gt;0, 5.0, 0))</f>
        <v/>
      </c>
      <c r="M28">
        <f>IF(D28&gt;0, (H28*I28)+((1-H28)*J28), 0)</f>
        <v/>
      </c>
      <c r="N28">
        <f>IFERROR(AVERAGEIFS('2_Nhat_Ky_Theo_Doi_Tuong_Lai'!$AB$2:$AB$1100, '2_Nhat_Ky_Theo_Doi_Tuong_Lai'!$B$2:$B$1100, A28, '2_Nhat_Ky_Theo_Doi_Tuong_Lai'!$AF$2:$AF$1100,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COUNTIF('2_Nhat_Ky_Theo_Doi_Tuong_Lai'!$B$2:$B$1100, A29)</f>
        <v/>
      </c>
      <c r="D29">
        <f>E29+F29</f>
        <v/>
      </c>
      <c r="E29">
        <f>COUNTIFS('2_Nhat_Ky_Theo_Doi_Tuong_Lai'!$B$2:$B$1100, A29, '2_Nhat_Ky_Theo_Doi_Tuong_Lai'!$AF$2:$AF$1100, "THẮNG")</f>
        <v/>
      </c>
      <c r="F29">
        <f>COUNTIFS('2_Nhat_Ky_Theo_Doi_Tuong_Lai'!$B$2:$B$1100, A29, '2_Nhat_Ky_Theo_Doi_Tuong_Lai'!$AF$2:$AF$1100, "THUA")</f>
        <v/>
      </c>
      <c r="G29">
        <f>IFERROR(COUNTIFS('2_Nhat_Ky_Theo_Doi_Tuong_Lai'!$B$2:$B$1100, A29, '2_Nhat_Ky_Theo_Doi_Tuong_Lai'!$AE$2:$AE$1100, "THẮNG")/COUNTIFS('2_Nhat_Ky_Theo_Doi_Tuong_Lai'!$B$2:$B$1100, A29, '2_Nhat_Ky_Theo_Doi_Tuong_Lai'!$AE$2:$AE$1100, "&lt;&gt;CHỜ T+3"), 0)</f>
        <v/>
      </c>
      <c r="H29">
        <f>IF(D29&gt;0, E29/D29, 0)</f>
        <v/>
      </c>
      <c r="I29">
        <f>IFERROR(AVERAGEIFS('2_Nhat_Ky_Theo_Doi_Tuong_Lai'!$AA$2:$AA$1100, '2_Nhat_Ky_Theo_Doi_Tuong_Lai'!$B$2:$B$1100, A29, '2_Nhat_Ky_Theo_Doi_Tuong_Lai'!$AF$2:$AF$1100, "THẮNG"), 0)</f>
        <v/>
      </c>
      <c r="J29">
        <f>IFERROR(AVERAGEIFS('2_Nhat_Ky_Theo_Doi_Tuong_Lai'!$AA$2:$AA$1100, '2_Nhat_Ky_Theo_Doi_Tuong_Lai'!$B$2:$B$1100, A29, '2_Nhat_Ky_Theo_Doi_Tuong_Lai'!$AF$2:$AF$1100, "THUA"), 0)</f>
        <v/>
      </c>
      <c r="K29">
        <f>IF(AND(F29&gt;0, ABS(J29)&gt;0), I29/ABS(J29), IF(E29&gt;0, 5.0, 0))</f>
        <v/>
      </c>
      <c r="L29">
        <f>IF(ABS(SUMIFS('2_Nhat_Ky_Theo_Doi_Tuong_Lai'!$AA$2:$AA$1100, '2_Nhat_Ky_Theo_Doi_Tuong_Lai'!$B$2:$B$1100, A29, '2_Nhat_Ky_Theo_Doi_Tuong_Lai'!$AF$2:$AF$1100, "THUA"))&gt;0, SUMIFS('2_Nhat_Ky_Theo_Doi_Tuong_Lai'!$AA$2:$AA$1100, '2_Nhat_Ky_Theo_Doi_Tuong_Lai'!$B$2:$B$1100, A29, '2_Nhat_Ky_Theo_Doi_Tuong_Lai'!$AF$2:$AF$1100, "THẮNG")/ABS(SUMIFS('2_Nhat_Ky_Theo_Doi_Tuong_Lai'!$AA$2:$AA$1100, '2_Nhat_Ky_Theo_Doi_Tuong_Lai'!$B$2:$B$1100, A29, '2_Nhat_Ky_Theo_Doi_Tuong_Lai'!$AF$2:$AF$1100, "THUA")), IF(E29&gt;0, 5.0, 0))</f>
        <v/>
      </c>
      <c r="M29">
        <f>IF(D29&gt;0, (H29*I29)+((1-H29)*J29), 0)</f>
        <v/>
      </c>
      <c r="N29">
        <f>IFERROR(AVERAGEIFS('2_Nhat_Ky_Theo_Doi_Tuong_Lai'!$AB$2:$AB$1100, '2_Nhat_Ky_Theo_Doi_Tuong_Lai'!$B$2:$B$1100, A29, '2_Nhat_Ky_Theo_Doi_Tuong_Lai'!$AF$2:$AF$1100,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COUNTIF('2_Nhat_Ky_Theo_Doi_Tuong_Lai'!$B$2:$B$1100, A30)</f>
        <v/>
      </c>
      <c r="D30">
        <f>E30+F30</f>
        <v/>
      </c>
      <c r="E30">
        <f>COUNTIFS('2_Nhat_Ky_Theo_Doi_Tuong_Lai'!$B$2:$B$1100, A30, '2_Nhat_Ky_Theo_Doi_Tuong_Lai'!$AF$2:$AF$1100, "THẮNG")</f>
        <v/>
      </c>
      <c r="F30">
        <f>COUNTIFS('2_Nhat_Ky_Theo_Doi_Tuong_Lai'!$B$2:$B$1100, A30, '2_Nhat_Ky_Theo_Doi_Tuong_Lai'!$AF$2:$AF$1100, "THUA")</f>
        <v/>
      </c>
      <c r="G30">
        <f>IFERROR(COUNTIFS('2_Nhat_Ky_Theo_Doi_Tuong_Lai'!$B$2:$B$1100, A30, '2_Nhat_Ky_Theo_Doi_Tuong_Lai'!$AE$2:$AE$1100, "THẮNG")/COUNTIFS('2_Nhat_Ky_Theo_Doi_Tuong_Lai'!$B$2:$B$1100, A30, '2_Nhat_Ky_Theo_Doi_Tuong_Lai'!$AE$2:$AE$1100, "&lt;&gt;CHỜ T+3"), 0)</f>
        <v/>
      </c>
      <c r="H30">
        <f>IF(D30&gt;0, E30/D30, 0)</f>
        <v/>
      </c>
      <c r="I30">
        <f>IFERROR(AVERAGEIFS('2_Nhat_Ky_Theo_Doi_Tuong_Lai'!$AA$2:$AA$1100, '2_Nhat_Ky_Theo_Doi_Tuong_Lai'!$B$2:$B$1100, A30, '2_Nhat_Ky_Theo_Doi_Tuong_Lai'!$AF$2:$AF$1100, "THẮNG"), 0)</f>
        <v/>
      </c>
      <c r="J30">
        <f>IFERROR(AVERAGEIFS('2_Nhat_Ky_Theo_Doi_Tuong_Lai'!$AA$2:$AA$1100, '2_Nhat_Ky_Theo_Doi_Tuong_Lai'!$B$2:$B$1100, A30, '2_Nhat_Ky_Theo_Doi_Tuong_Lai'!$AF$2:$AF$1100, "THUA"), 0)</f>
        <v/>
      </c>
      <c r="K30">
        <f>IF(AND(F30&gt;0, ABS(J30)&gt;0), I30/ABS(J30), IF(E30&gt;0, 5.0, 0))</f>
        <v/>
      </c>
      <c r="L30">
        <f>IF(ABS(SUMIFS('2_Nhat_Ky_Theo_Doi_Tuong_Lai'!$AA$2:$AA$1100, '2_Nhat_Ky_Theo_Doi_Tuong_Lai'!$B$2:$B$1100, A30, '2_Nhat_Ky_Theo_Doi_Tuong_Lai'!$AF$2:$AF$1100, "THUA"))&gt;0, SUMIFS('2_Nhat_Ky_Theo_Doi_Tuong_Lai'!$AA$2:$AA$1100, '2_Nhat_Ky_Theo_Doi_Tuong_Lai'!$B$2:$B$1100, A30, '2_Nhat_Ky_Theo_Doi_Tuong_Lai'!$AF$2:$AF$1100, "THẮNG")/ABS(SUMIFS('2_Nhat_Ky_Theo_Doi_Tuong_Lai'!$AA$2:$AA$1100, '2_Nhat_Ky_Theo_Doi_Tuong_Lai'!$B$2:$B$1100, A30, '2_Nhat_Ky_Theo_Doi_Tuong_Lai'!$AF$2:$AF$1100, "THUA")), IF(E30&gt;0, 5.0, 0))</f>
        <v/>
      </c>
      <c r="M30">
        <f>IF(D30&gt;0, (H30*I30)+((1-H30)*J30), 0)</f>
        <v/>
      </c>
      <c r="N30">
        <f>IFERROR(AVERAGEIFS('2_Nhat_Ky_Theo_Doi_Tuong_Lai'!$AB$2:$AB$1100, '2_Nhat_Ky_Theo_Doi_Tuong_Lai'!$B$2:$B$1100, A30, '2_Nhat_Ky_Theo_Doi_Tuong_Lai'!$AF$2:$AF$1100,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COUNTIF('2_Nhat_Ky_Theo_Doi_Tuong_Lai'!$B$2:$B$1100, A31)</f>
        <v/>
      </c>
      <c r="D31">
        <f>E31+F31</f>
        <v/>
      </c>
      <c r="E31">
        <f>COUNTIFS('2_Nhat_Ky_Theo_Doi_Tuong_Lai'!$B$2:$B$1100, A31, '2_Nhat_Ky_Theo_Doi_Tuong_Lai'!$AF$2:$AF$1100, "THẮNG")</f>
        <v/>
      </c>
      <c r="F31">
        <f>COUNTIFS('2_Nhat_Ky_Theo_Doi_Tuong_Lai'!$B$2:$B$1100, A31, '2_Nhat_Ky_Theo_Doi_Tuong_Lai'!$AF$2:$AF$1100, "THUA")</f>
        <v/>
      </c>
      <c r="G31">
        <f>IFERROR(COUNTIFS('2_Nhat_Ky_Theo_Doi_Tuong_Lai'!$B$2:$B$1100, A31, '2_Nhat_Ky_Theo_Doi_Tuong_Lai'!$AE$2:$AE$1100, "THẮNG")/COUNTIFS('2_Nhat_Ky_Theo_Doi_Tuong_Lai'!$B$2:$B$1100, A31, '2_Nhat_Ky_Theo_Doi_Tuong_Lai'!$AE$2:$AE$1100, "&lt;&gt;CHỜ T+3"), 0)</f>
        <v/>
      </c>
      <c r="H31">
        <f>IF(D31&gt;0, E31/D31, 0)</f>
        <v/>
      </c>
      <c r="I31">
        <f>IFERROR(AVERAGEIFS('2_Nhat_Ky_Theo_Doi_Tuong_Lai'!$AA$2:$AA$1100, '2_Nhat_Ky_Theo_Doi_Tuong_Lai'!$B$2:$B$1100, A31, '2_Nhat_Ky_Theo_Doi_Tuong_Lai'!$AF$2:$AF$1100, "THẮNG"), 0)</f>
        <v/>
      </c>
      <c r="J31">
        <f>IFERROR(AVERAGEIFS('2_Nhat_Ky_Theo_Doi_Tuong_Lai'!$AA$2:$AA$1100, '2_Nhat_Ky_Theo_Doi_Tuong_Lai'!$B$2:$B$1100, A31, '2_Nhat_Ky_Theo_Doi_Tuong_Lai'!$AF$2:$AF$1100, "THUA"), 0)</f>
        <v/>
      </c>
      <c r="K31">
        <f>IF(AND(F31&gt;0, ABS(J31)&gt;0), I31/ABS(J31), IF(E31&gt;0, 5.0, 0))</f>
        <v/>
      </c>
      <c r="L31">
        <f>IF(ABS(SUMIFS('2_Nhat_Ky_Theo_Doi_Tuong_Lai'!$AA$2:$AA$1100, '2_Nhat_Ky_Theo_Doi_Tuong_Lai'!$B$2:$B$1100, A31, '2_Nhat_Ky_Theo_Doi_Tuong_Lai'!$AF$2:$AF$1100, "THUA"))&gt;0, SUMIFS('2_Nhat_Ky_Theo_Doi_Tuong_Lai'!$AA$2:$AA$1100, '2_Nhat_Ky_Theo_Doi_Tuong_Lai'!$B$2:$B$1100, A31, '2_Nhat_Ky_Theo_Doi_Tuong_Lai'!$AF$2:$AF$1100, "THẮNG")/ABS(SUMIFS('2_Nhat_Ky_Theo_Doi_Tuong_Lai'!$AA$2:$AA$1100, '2_Nhat_Ky_Theo_Doi_Tuong_Lai'!$B$2:$B$1100, A31, '2_Nhat_Ky_Theo_Doi_Tuong_Lai'!$AF$2:$AF$1100, "THUA")), IF(E31&gt;0, 5.0, 0))</f>
        <v/>
      </c>
      <c r="M31">
        <f>IF(D31&gt;0, (H31*I31)+((1-H31)*J31), 0)</f>
        <v/>
      </c>
      <c r="N31">
        <f>IFERROR(AVERAGEIFS('2_Nhat_Ky_Theo_Doi_Tuong_Lai'!$AB$2:$AB$1100, '2_Nhat_Ky_Theo_Doi_Tuong_Lai'!$B$2:$B$1100, A31, '2_Nhat_Ky_Theo_Doi_Tuong_Lai'!$AF$2:$AF$1100,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</v>
      </c>
      <c r="O2" t="n">
        <v>1764.41</v>
      </c>
      <c r="P2" t="n">
        <v>4</v>
      </c>
      <c r="Q2" t="n">
        <v>52.3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(T+4)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1764.41</v>
      </c>
      <c r="P3" t="n">
        <v>4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(T+4)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150.9</v>
      </c>
      <c r="O4" t="n">
        <v>1764.41</v>
      </c>
      <c r="P4" t="n">
        <v>4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(T+4)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56.6</v>
      </c>
      <c r="O5" t="n">
        <v>1764.41</v>
      </c>
      <c r="P5" t="n">
        <v>4</v>
      </c>
      <c r="Q5" t="n">
        <v>56.6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11</v>
      </c>
      <c r="O6" t="n">
        <v>1764.41</v>
      </c>
      <c r="P6" t="n">
        <v>4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(T+4)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55.4</v>
      </c>
      <c r="O7" t="n">
        <v>1764.41</v>
      </c>
      <c r="P7" t="n">
        <v>4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(T+4)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10.1</v>
      </c>
      <c r="O8" t="n">
        <v>1764.41</v>
      </c>
      <c r="P8" t="n">
        <v>4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(T+4)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34.05</v>
      </c>
      <c r="O9" t="n">
        <v>1764.41</v>
      </c>
      <c r="P9" t="n">
        <v>4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(T+4)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3.2</v>
      </c>
      <c r="O10" t="n">
        <v>1764.41</v>
      </c>
      <c r="P10" t="n">
        <v>4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12.5</v>
      </c>
      <c r="O11" t="n">
        <v>1764.41</v>
      </c>
      <c r="P11" t="n">
        <v>4</v>
      </c>
      <c r="Q11" t="n">
        <v>13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(T+4)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86</v>
      </c>
      <c r="O12" t="n">
        <v>1764.41</v>
      </c>
      <c r="P12" t="n">
        <v>4</v>
      </c>
      <c r="Q12" t="n">
        <v>86.09999999999999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(T+4)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1764.41</v>
      </c>
      <c r="P13" t="n">
        <v>4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1764.41</v>
      </c>
      <c r="P14" t="n">
        <v>4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(T+4)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31.1</v>
      </c>
      <c r="O15" t="n">
        <v>1764.41</v>
      </c>
      <c r="P15" t="n">
        <v>4</v>
      </c>
      <c r="Q15" t="n">
        <v>31.6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(T+4)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15.45</v>
      </c>
      <c r="O16" t="n">
        <v>1764.41</v>
      </c>
      <c r="P16" t="n">
        <v>4</v>
      </c>
      <c r="Q16" t="n">
        <v>15.6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(T+4)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38.7</v>
      </c>
      <c r="O17" t="n">
        <v>1764.41</v>
      </c>
      <c r="P17" t="n">
        <v>4</v>
      </c>
      <c r="Q17" t="n">
        <v>39.5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(T+4)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21.35</v>
      </c>
      <c r="O18" t="n">
        <v>1764.41</v>
      </c>
      <c r="P18" t="n">
        <v>4</v>
      </c>
      <c r="Q18" t="n">
        <v>23.15</v>
      </c>
      <c r="R18" t="n">
        <v>20.95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23.5</v>
      </c>
      <c r="O19" t="n">
        <v>1764.41</v>
      </c>
      <c r="P19" t="n">
        <v>4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(T+4)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15.3</v>
      </c>
      <c r="O20" t="n">
        <v>1764.41</v>
      </c>
      <c r="P20" t="n">
        <v>4</v>
      </c>
      <c r="Q20" t="n">
        <v>16.2</v>
      </c>
      <c r="R20" t="n">
        <v>14.9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(T+4)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74.3</v>
      </c>
      <c r="O21" t="n">
        <v>1764.41</v>
      </c>
      <c r="P21" t="n">
        <v>4</v>
      </c>
      <c r="Q21" t="n">
        <v>75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(T+4)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11.95</v>
      </c>
      <c r="O22" t="n">
        <v>1764.41</v>
      </c>
      <c r="P22" t="n">
        <v>4</v>
      </c>
      <c r="Q22" t="n">
        <v>12</v>
      </c>
      <c r="R22" t="n">
        <v>10.35</v>
      </c>
      <c r="S22" t="n">
        <v>11.6</v>
      </c>
      <c r="T22" t="inlineStr"/>
      <c r="U22" t="inlineStr"/>
      <c r="V22" t="inlineStr"/>
      <c r="W22" t="n">
        <v>11.95</v>
      </c>
      <c r="X22" t="inlineStr">
        <is>
          <t>🎯 ĐÃ CHỐT LỜI (ATR)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</v>
      </c>
      <c r="O23" t="n">
        <v>1764.41</v>
      </c>
      <c r="P23" t="n">
        <v>4</v>
      </c>
      <c r="Q23" t="n">
        <v>52.3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(T+4)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1764.41</v>
      </c>
      <c r="P24" t="n">
        <v>4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(T+4)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31.1</v>
      </c>
      <c r="O25" t="n">
        <v>1764.41</v>
      </c>
      <c r="P25" t="n">
        <v>4</v>
      </c>
      <c r="Q25" t="n">
        <v>31.6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(T+4)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19.1</v>
      </c>
      <c r="O26" t="n">
        <v>1764.41</v>
      </c>
      <c r="P26" t="n">
        <v>4</v>
      </c>
      <c r="Q26" t="n">
        <v>19.4</v>
      </c>
      <c r="R26" t="n">
        <v>18.05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(T+4)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</v>
      </c>
      <c r="O27" t="n">
        <v>1764.41</v>
      </c>
      <c r="P27" t="n">
        <v>4</v>
      </c>
      <c r="Q27" t="n">
        <v>52.3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(T+4)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13.5</v>
      </c>
      <c r="O28" t="n">
        <v>1764.41</v>
      </c>
      <c r="P28" t="n">
        <v>4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(T+4)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1764.41</v>
      </c>
      <c r="P29" t="n">
        <v>4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(T+4)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31.1</v>
      </c>
      <c r="O30" t="n">
        <v>1764.41</v>
      </c>
      <c r="P30" t="n">
        <v>4</v>
      </c>
      <c r="Q30" t="n">
        <v>31.6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(T+4)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10.5</v>
      </c>
      <c r="O31" t="n">
        <v>1764.41</v>
      </c>
      <c r="P31" t="n">
        <v>4</v>
      </c>
      <c r="Q31" t="n">
        <v>10.6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(T+4)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26.95</v>
      </c>
      <c r="O32" t="n">
        <v>1764.41</v>
      </c>
      <c r="P32" t="n">
        <v>4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(T+4)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20.95</v>
      </c>
      <c r="O33" t="n">
        <v>1764.41</v>
      </c>
      <c r="P33" t="n">
        <v>4</v>
      </c>
      <c r="Q33" t="n">
        <v>21.5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(T+4)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</v>
      </c>
      <c r="O34" t="n">
        <v>1764.41</v>
      </c>
      <c r="P34" t="n">
        <v>4</v>
      </c>
      <c r="Q34" t="n">
        <v>52.3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(T+4)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54.3</v>
      </c>
      <c r="O35" t="n">
        <v>1764.41</v>
      </c>
      <c r="P35" t="n">
        <v>4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(T+4)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1764.41</v>
      </c>
      <c r="P36" t="n">
        <v>4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(T+4)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</v>
      </c>
      <c r="O37" t="n">
        <v>1764.41</v>
      </c>
      <c r="P37" t="n">
        <v>4</v>
      </c>
      <c r="Q37" t="n">
        <v>52.3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(T+4)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64.2</v>
      </c>
      <c r="O38" t="n">
        <v>1764.41</v>
      </c>
      <c r="P38" t="n">
        <v>4</v>
      </c>
      <c r="Q38" t="n">
        <v>66.3</v>
      </c>
      <c r="R38" t="n">
        <v>60</v>
      </c>
      <c r="S38" t="n">
        <v>62.7</v>
      </c>
      <c r="T38" t="inlineStr"/>
      <c r="U38" t="inlineStr"/>
      <c r="V38" t="inlineStr"/>
      <c r="W38" t="n">
        <v>61.24</v>
      </c>
      <c r="X38" t="inlineStr">
        <is>
          <t>🛑 ĐÃ CẮT LỖ (ATR)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31.1</v>
      </c>
      <c r="O39" t="n">
        <v>1764.41</v>
      </c>
      <c r="P39" t="n">
        <v>4</v>
      </c>
      <c r="Q39" t="n">
        <v>31.6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(T+4)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15.45</v>
      </c>
      <c r="O40" t="n">
        <v>1764.41</v>
      </c>
      <c r="P40" t="n">
        <v>4</v>
      </c>
      <c r="Q40" t="n">
        <v>15.6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(T+4)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17.8</v>
      </c>
      <c r="O41" t="n">
        <v>1764.41</v>
      </c>
      <c r="P41" t="n">
        <v>4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(T+4)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1764.41</v>
      </c>
      <c r="P42" t="n">
        <v>4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(T+4)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150.9</v>
      </c>
      <c r="O43" t="n">
        <v>1764.41</v>
      </c>
      <c r="P43" t="n">
        <v>4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(T+4)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</v>
      </c>
      <c r="O44" t="n">
        <v>1764.41</v>
      </c>
      <c r="P44" t="n">
        <v>4</v>
      </c>
      <c r="Q44" t="n">
        <v>52.3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(T+4)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20.95</v>
      </c>
      <c r="O45" t="n">
        <v>1764.41</v>
      </c>
      <c r="P45" t="n">
        <v>4</v>
      </c>
      <c r="Q45" t="n">
        <v>21.5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(T+4)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150.9</v>
      </c>
      <c r="O46" t="n">
        <v>1764.41</v>
      </c>
      <c r="P46" t="n">
        <v>4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(T+4)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1764.41</v>
      </c>
      <c r="P47" t="n">
        <v>4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(T+4)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10.25</v>
      </c>
      <c r="O48" t="n">
        <v>1764.41</v>
      </c>
      <c r="P48" t="n">
        <v>4</v>
      </c>
      <c r="Q48" t="n">
        <v>10.5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(T+4)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</v>
      </c>
      <c r="O49" t="n">
        <v>1764.41</v>
      </c>
      <c r="P49" t="n">
        <v>4</v>
      </c>
      <c r="Q49" t="n">
        <v>52.3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(T+4)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19.1</v>
      </c>
      <c r="O50" t="n">
        <v>1764.41</v>
      </c>
      <c r="P50" t="n">
        <v>4</v>
      </c>
      <c r="Q50" t="n">
        <v>19.4</v>
      </c>
      <c r="R50" t="n">
        <v>18.05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(T+4)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19.1</v>
      </c>
      <c r="O51" t="n">
        <v>1764.41</v>
      </c>
      <c r="P51" t="n">
        <v>4</v>
      </c>
      <c r="Q51" t="n">
        <v>19.5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(T+4)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64.2</v>
      </c>
      <c r="O52" t="n">
        <v>1764.41</v>
      </c>
      <c r="P52" t="n">
        <v>4</v>
      </c>
      <c r="Q52" t="n">
        <v>66.3</v>
      </c>
      <c r="R52" t="n">
        <v>60</v>
      </c>
      <c r="S52" t="n">
        <v>62.7</v>
      </c>
      <c r="T52" t="inlineStr"/>
      <c r="U52" t="inlineStr"/>
      <c r="V52" t="inlineStr"/>
      <c r="W52" t="n">
        <v>61.24</v>
      </c>
      <c r="X52" t="inlineStr">
        <is>
          <t>🛑 ĐÃ CẮT LỖ (ATR)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10.5</v>
      </c>
      <c r="O53" t="n">
        <v>1764.41</v>
      </c>
      <c r="P53" t="n">
        <v>4</v>
      </c>
      <c r="Q53" t="n">
        <v>10.6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(T+4)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38.7</v>
      </c>
      <c r="O54" t="n">
        <v>1764.41</v>
      </c>
      <c r="P54" t="n">
        <v>4</v>
      </c>
      <c r="Q54" t="n">
        <v>39.5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(T+4)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31.1</v>
      </c>
      <c r="O55" t="n">
        <v>1764.41</v>
      </c>
      <c r="P55" t="n">
        <v>4</v>
      </c>
      <c r="Q55" t="n">
        <v>31.6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(T+4)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1764.41</v>
      </c>
      <c r="P56" t="n">
        <v>4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(T+4)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</v>
      </c>
      <c r="O57" t="n">
        <v>1764.41</v>
      </c>
      <c r="P57" t="n">
        <v>4</v>
      </c>
      <c r="Q57" t="n">
        <v>52.3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(T+4)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150.9</v>
      </c>
      <c r="O58" t="n">
        <v>1764.41</v>
      </c>
      <c r="P58" t="n">
        <v>4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(T+4)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37.75</v>
      </c>
      <c r="O59" t="n">
        <v>1764.41</v>
      </c>
      <c r="P59" t="n">
        <v>4</v>
      </c>
      <c r="Q59" t="n">
        <v>39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(T+4)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44.8</v>
      </c>
      <c r="O60" t="n">
        <v>1764.41</v>
      </c>
      <c r="P60" t="n">
        <v>4</v>
      </c>
      <c r="Q60" t="n">
        <v>45.45</v>
      </c>
      <c r="R60" t="n">
        <v>42.7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(T+4)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74.3</v>
      </c>
      <c r="O61" t="n">
        <v>1764.41</v>
      </c>
      <c r="P61" t="n">
        <v>4</v>
      </c>
      <c r="Q61" t="n">
        <v>75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(T+4)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1764.41</v>
      </c>
      <c r="P62" t="n">
        <v>4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(T+4)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13.5</v>
      </c>
      <c r="O63" t="n">
        <v>1764.41</v>
      </c>
      <c r="P63" t="n">
        <v>4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(T+4)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</v>
      </c>
      <c r="O64" t="n">
        <v>1764.41</v>
      </c>
      <c r="P64" t="n">
        <v>4</v>
      </c>
      <c r="Q64" t="n">
        <v>52.3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(T+4)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11.95</v>
      </c>
      <c r="O65" t="n">
        <v>1764.41</v>
      </c>
      <c r="P65" t="n">
        <v>4</v>
      </c>
      <c r="Q65" t="n">
        <v>12</v>
      </c>
      <c r="R65" t="n">
        <v>10.35</v>
      </c>
      <c r="S65" t="n">
        <v>11.6</v>
      </c>
      <c r="T65" t="inlineStr"/>
      <c r="U65" t="inlineStr"/>
      <c r="V65" t="inlineStr"/>
      <c r="W65" t="n">
        <v>11.95</v>
      </c>
      <c r="X65" t="inlineStr">
        <is>
          <t>🎯 ĐÃ CHỐT LỜI (ATR)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31.1</v>
      </c>
      <c r="O66" t="n">
        <v>1764.41</v>
      </c>
      <c r="P66" t="n">
        <v>4</v>
      </c>
      <c r="Q66" t="n">
        <v>31.6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(T+4)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37.75</v>
      </c>
      <c r="O67" t="n">
        <v>1764.41</v>
      </c>
      <c r="P67" t="n">
        <v>4</v>
      </c>
      <c r="Q67" t="n">
        <v>39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(T+4)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56.6</v>
      </c>
      <c r="O68" t="n">
        <v>1764.41</v>
      </c>
      <c r="P68" t="n">
        <v>4</v>
      </c>
      <c r="Q68" t="n">
        <v>56.6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1764.41</v>
      </c>
      <c r="P69" t="n">
        <v>4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(T+4)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55.4</v>
      </c>
      <c r="O70" t="n">
        <v>1764.41</v>
      </c>
      <c r="P70" t="n">
        <v>4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(T+4)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47</v>
      </c>
      <c r="O71" t="n">
        <v>1764.41</v>
      </c>
      <c r="P71" t="n">
        <v>4</v>
      </c>
      <c r="Q71" t="n">
        <v>53</v>
      </c>
      <c r="R71" t="n">
        <v>46.7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1764.41</v>
      </c>
      <c r="P72" t="n">
        <v>4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(T+4)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51.2</v>
      </c>
      <c r="O73" t="n">
        <v>1764.41</v>
      </c>
      <c r="P73" t="n">
        <v>4</v>
      </c>
      <c r="Q73" t="n">
        <v>57.4</v>
      </c>
      <c r="R73" t="n">
        <v>50.9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11.95</v>
      </c>
      <c r="O74" t="n">
        <v>1764.41</v>
      </c>
      <c r="P74" t="n">
        <v>4</v>
      </c>
      <c r="Q74" t="n">
        <v>12</v>
      </c>
      <c r="R74" t="n">
        <v>10.35</v>
      </c>
      <c r="S74" t="n">
        <v>11.6</v>
      </c>
      <c r="T74" t="inlineStr"/>
      <c r="U74" t="inlineStr"/>
      <c r="V74" t="inlineStr"/>
      <c r="W74" t="n">
        <v>11.95</v>
      </c>
      <c r="X74" t="inlineStr">
        <is>
          <t>🎯 ĐÃ CHỐT LỜI (ATR)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19.1</v>
      </c>
      <c r="O75" t="n">
        <v>1764.41</v>
      </c>
      <c r="P75" t="n">
        <v>4</v>
      </c>
      <c r="Q75" t="n">
        <v>19.4</v>
      </c>
      <c r="R75" t="n">
        <v>18.05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(T+4)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</v>
      </c>
      <c r="O76" t="n">
        <v>1764.41</v>
      </c>
      <c r="P76" t="n">
        <v>4</v>
      </c>
      <c r="Q76" t="n">
        <v>52.3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(T+4)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27.9</v>
      </c>
      <c r="O77" t="n">
        <v>1764.41</v>
      </c>
      <c r="P77" t="n">
        <v>4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(T+4)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150.9</v>
      </c>
      <c r="O78" t="n">
        <v>1764.41</v>
      </c>
      <c r="P78" t="n">
        <v>4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(T+4)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19.1</v>
      </c>
      <c r="O79" t="n">
        <v>1764.41</v>
      </c>
      <c r="P79" t="n">
        <v>4</v>
      </c>
      <c r="Q79" t="n">
        <v>19.5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(T+4)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</v>
      </c>
      <c r="O80" t="n">
        <v>1764.41</v>
      </c>
      <c r="P80" t="n">
        <v>4</v>
      </c>
      <c r="Q80" t="n">
        <v>52.3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(T+4)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46.1</v>
      </c>
      <c r="O81" t="n">
        <v>1764.41</v>
      </c>
      <c r="P81" t="n">
        <v>4</v>
      </c>
      <c r="Q81" t="n">
        <v>46.9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(T+4)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15.3</v>
      </c>
      <c r="O82" t="n">
        <v>1764.41</v>
      </c>
      <c r="P82" t="n">
        <v>4</v>
      </c>
      <c r="Q82" t="n">
        <v>16.2</v>
      </c>
      <c r="R82" t="n">
        <v>14.9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(T+4)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56.9</v>
      </c>
      <c r="O83" t="n">
        <v>1764.41</v>
      </c>
      <c r="P83" t="n">
        <v>4</v>
      </c>
      <c r="Q83" t="n">
        <v>57.9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(T+4)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22.25</v>
      </c>
      <c r="O84" t="n">
        <v>1764.41</v>
      </c>
      <c r="P84" t="n">
        <v>4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14.65</v>
      </c>
      <c r="O85" t="n">
        <v>1764.41</v>
      </c>
      <c r="P85" t="n">
        <v>4</v>
      </c>
      <c r="Q85" t="n">
        <v>14.75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(T+4)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20.95</v>
      </c>
      <c r="O86" t="n">
        <v>1764.41</v>
      </c>
      <c r="P86" t="n">
        <v>4</v>
      </c>
      <c r="Q86" t="n">
        <v>21.5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(T+4)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19.1</v>
      </c>
      <c r="O87" t="n">
        <v>1764.41</v>
      </c>
      <c r="P87" t="n">
        <v>4</v>
      </c>
      <c r="Q87" t="n">
        <v>19.4</v>
      </c>
      <c r="R87" t="n">
        <v>18.05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(T+4)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36.7</v>
      </c>
      <c r="O88" t="n">
        <v>1764.41</v>
      </c>
      <c r="P88" t="n">
        <v>4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(T+4)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19.1</v>
      </c>
      <c r="O89" t="n">
        <v>1764.41</v>
      </c>
      <c r="P89" t="n">
        <v>4</v>
      </c>
      <c r="Q89" t="n">
        <v>19.5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(T+4)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15.45</v>
      </c>
      <c r="O90" t="n">
        <v>1764.41</v>
      </c>
      <c r="P90" t="n">
        <v>4</v>
      </c>
      <c r="Q90" t="n">
        <v>15.6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(T+4)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51.2</v>
      </c>
      <c r="O91" t="n">
        <v>1764.41</v>
      </c>
      <c r="P91" t="n">
        <v>4</v>
      </c>
      <c r="Q91" t="n">
        <v>57.4</v>
      </c>
      <c r="R91" t="n">
        <v>50.9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10.5</v>
      </c>
      <c r="O92" t="n">
        <v>1764.41</v>
      </c>
      <c r="P92" t="n">
        <v>4</v>
      </c>
      <c r="Q92" t="n">
        <v>10.6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(T+4)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20.95</v>
      </c>
      <c r="O93" t="n">
        <v>1764.41</v>
      </c>
      <c r="P93" t="n">
        <v>4</v>
      </c>
      <c r="Q93" t="n">
        <v>21.5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(T+4)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27.9</v>
      </c>
      <c r="O94" t="n">
        <v>1764.41</v>
      </c>
      <c r="P94" t="n">
        <v>4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(T+4)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26.95</v>
      </c>
      <c r="O95" t="n">
        <v>1764.41</v>
      </c>
      <c r="P95" t="n">
        <v>4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(T+4)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47</v>
      </c>
      <c r="O96" t="n">
        <v>1764.41</v>
      </c>
      <c r="P96" t="n">
        <v>4</v>
      </c>
      <c r="Q96" t="n">
        <v>53</v>
      </c>
      <c r="R96" t="n">
        <v>46.7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10.5</v>
      </c>
      <c r="O97" t="n">
        <v>1764.41</v>
      </c>
      <c r="P97" t="n">
        <v>4</v>
      </c>
      <c r="Q97" t="n">
        <v>10.6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(T+4)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31.1</v>
      </c>
      <c r="O98" t="n">
        <v>1764.41</v>
      </c>
      <c r="P98" t="n">
        <v>4</v>
      </c>
      <c r="Q98" t="n">
        <v>31.6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(T+4)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44.8</v>
      </c>
      <c r="O99" t="n">
        <v>1764.41</v>
      </c>
      <c r="P99" t="n">
        <v>4</v>
      </c>
      <c r="Q99" t="n">
        <v>45.45</v>
      </c>
      <c r="R99" t="n">
        <v>42.7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(T+4)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55.4</v>
      </c>
      <c r="O100" t="n">
        <v>1764.41</v>
      </c>
      <c r="P100" t="n">
        <v>4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(T+4)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</v>
      </c>
      <c r="O101" t="n">
        <v>1764.41</v>
      </c>
      <c r="P101" t="n">
        <v>4</v>
      </c>
      <c r="Q101" t="n">
        <v>52.3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(T+4)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1764.41</v>
      </c>
      <c r="P102" t="n">
        <v>4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(T+4)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31.1</v>
      </c>
      <c r="O103" t="n">
        <v>1764.41</v>
      </c>
      <c r="P103" t="n">
        <v>4</v>
      </c>
      <c r="Q103" t="n">
        <v>31.6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(T+4)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38.7</v>
      </c>
      <c r="O104" t="n">
        <v>1764.41</v>
      </c>
      <c r="P104" t="n">
        <v>4</v>
      </c>
      <c r="Q104" t="n">
        <v>39.5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(T+4)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10.5</v>
      </c>
      <c r="O105" t="n">
        <v>1764.41</v>
      </c>
      <c r="P105" t="n">
        <v>4</v>
      </c>
      <c r="Q105" t="n">
        <v>10.6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(T+4)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14.1</v>
      </c>
      <c r="O106" t="n">
        <v>1764.41</v>
      </c>
      <c r="P106" t="n">
        <v>4</v>
      </c>
      <c r="Q106" t="n">
        <v>14.15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(T+4)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22.25</v>
      </c>
      <c r="O107" t="n">
        <v>1764.41</v>
      </c>
      <c r="P107" t="n">
        <v>4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34.05</v>
      </c>
      <c r="O108" t="n">
        <v>1764.41</v>
      </c>
      <c r="P108" t="n">
        <v>4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(T+4)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22.25</v>
      </c>
      <c r="O109" t="n">
        <v>1764.41</v>
      </c>
      <c r="P109" t="n">
        <v>4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23.85</v>
      </c>
      <c r="O110" t="n">
        <v>1764.41</v>
      </c>
      <c r="P110" t="n">
        <v>4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(T+4)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23.85</v>
      </c>
      <c r="O111" t="n">
        <v>1764.41</v>
      </c>
      <c r="P111" t="n">
        <v>4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(T+4)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30.7</v>
      </c>
      <c r="O112" t="n">
        <v>1764.41</v>
      </c>
      <c r="P112" t="n">
        <v>4</v>
      </c>
      <c r="Q112" t="n">
        <v>30.8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(T+4)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https://quickchart.io/chart/render/zf-f33eb8d8-2c2a-475e-82d1-a6981051ba9b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14.1</v>
      </c>
      <c r="O113" t="n">
        <v>1764.41</v>
      </c>
      <c r="P113" t="n">
        <v>4</v>
      </c>
      <c r="Q113" t="n">
        <v>14.15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(T+4)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150.9</v>
      </c>
      <c r="O114" t="n">
        <v>1764.41</v>
      </c>
      <c r="P114" t="n">
        <v>4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(T+4)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31.1</v>
      </c>
      <c r="O115" t="n">
        <v>1764.41</v>
      </c>
      <c r="P115" t="n">
        <v>4</v>
      </c>
      <c r="Q115" t="n">
        <v>31.6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(T+4)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55.6</v>
      </c>
      <c r="O116" t="n">
        <v>1764.41</v>
      </c>
      <c r="P116" t="n">
        <v>3</v>
      </c>
      <c r="Q116" t="n">
        <v>56.9</v>
      </c>
      <c r="R116" t="n">
        <v>54.8</v>
      </c>
      <c r="S116" t="n">
        <v>55.1</v>
      </c>
      <c r="T116" t="inlineStr"/>
      <c r="U116" t="inlineStr"/>
      <c r="V116" t="inlineStr"/>
      <c r="W116" t="inlineStr"/>
      <c r="X116" t="inlineStr">
        <is>
          <t>📈 Đang nắm giữ (T+3)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67</v>
      </c>
      <c r="O117" t="n">
        <v>1764.41</v>
      </c>
      <c r="P117" t="n">
        <v>3</v>
      </c>
      <c r="Q117" t="n">
        <v>67.8</v>
      </c>
      <c r="R117" t="n">
        <v>63.3</v>
      </c>
      <c r="S117" t="n">
        <v>65.5</v>
      </c>
      <c r="T117" t="inlineStr"/>
      <c r="U117" t="inlineStr"/>
      <c r="V117" t="inlineStr"/>
      <c r="W117" t="inlineStr"/>
      <c r="X117" t="inlineStr">
        <is>
          <t>📈 Đang nắm giữ (T+3)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17.7</v>
      </c>
      <c r="O118" t="n">
        <v>1764.41</v>
      </c>
      <c r="P118" t="n">
        <v>3</v>
      </c>
      <c r="Q118" t="n">
        <v>18.3</v>
      </c>
      <c r="R118" t="n">
        <v>17.1</v>
      </c>
      <c r="S118" t="n">
        <v>17.8</v>
      </c>
      <c r="T118" t="inlineStr"/>
      <c r="U118" t="inlineStr"/>
      <c r="V118" t="inlineStr"/>
      <c r="W118" t="inlineStr"/>
      <c r="X118" t="inlineStr">
        <is>
          <t>📈 Đang nắm giữ (T+3)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84.7</v>
      </c>
      <c r="O119" t="n">
        <v>1764.41</v>
      </c>
      <c r="P119" t="n">
        <v>3</v>
      </c>
      <c r="Q119" t="n">
        <v>89.7</v>
      </c>
      <c r="R119" t="n">
        <v>82.3</v>
      </c>
      <c r="S119" t="n">
        <v>84.3</v>
      </c>
      <c r="T119" t="inlineStr"/>
      <c r="U119" t="inlineStr"/>
      <c r="V119" t="inlineStr"/>
      <c r="W119" t="n">
        <v>82.69</v>
      </c>
      <c r="X119" t="inlineStr">
        <is>
          <t>🛑 ĐÃ CẮT LỖ (ATR)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24.15</v>
      </c>
      <c r="O120" t="n">
        <v>1764.41</v>
      </c>
      <c r="P120" t="n">
        <v>3</v>
      </c>
      <c r="Q120" t="n">
        <v>24.5</v>
      </c>
      <c r="R120" t="n">
        <v>23.55</v>
      </c>
      <c r="S120" t="n">
        <v>24.35</v>
      </c>
      <c r="T120" t="inlineStr"/>
      <c r="U120" t="inlineStr"/>
      <c r="V120" t="inlineStr"/>
      <c r="W120" t="inlineStr"/>
      <c r="X120" t="inlineStr">
        <is>
          <t>📈 Đang nắm giữ (T+3)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44.8</v>
      </c>
      <c r="O121" t="n">
        <v>1764.41</v>
      </c>
      <c r="P121" t="n">
        <v>3</v>
      </c>
      <c r="Q121" t="n">
        <v>45.45</v>
      </c>
      <c r="R121" t="n">
        <v>42.7</v>
      </c>
      <c r="S121" t="n">
        <v>44.2</v>
      </c>
      <c r="T121" t="inlineStr"/>
      <c r="U121" t="inlineStr"/>
      <c r="V121" t="inlineStr"/>
      <c r="W121" t="inlineStr"/>
      <c r="X121" t="inlineStr">
        <is>
          <t>📈 Đang nắm giữ (T+3)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56.9</v>
      </c>
      <c r="O122" t="n">
        <v>1764.41</v>
      </c>
      <c r="P122" t="n">
        <v>3</v>
      </c>
      <c r="Q122" t="n">
        <v>57.9</v>
      </c>
      <c r="R122" t="n">
        <v>53.7</v>
      </c>
      <c r="S122" t="n">
        <v>57.5</v>
      </c>
      <c r="T122" t="inlineStr"/>
      <c r="U122" t="inlineStr"/>
      <c r="V122" t="inlineStr"/>
      <c r="W122" t="inlineStr"/>
      <c r="X122" t="inlineStr">
        <is>
          <t>📈 Đang nắm giữ (T+3)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10.1</v>
      </c>
      <c r="O123" t="n">
        <v>1764.41</v>
      </c>
      <c r="P123" t="n">
        <v>3</v>
      </c>
      <c r="Q123" t="n">
        <v>10.5</v>
      </c>
      <c r="R123" t="n">
        <v>9.6</v>
      </c>
      <c r="S123" t="n">
        <v>10</v>
      </c>
      <c r="T123" t="inlineStr"/>
      <c r="U123" t="inlineStr"/>
      <c r="V123" t="inlineStr"/>
      <c r="W123" t="inlineStr"/>
      <c r="X123" t="inlineStr">
        <is>
          <t>📈 Đang nắm giữ (T+3)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11</v>
      </c>
      <c r="O124" t="n">
        <v>1764.41</v>
      </c>
      <c r="P124" t="n">
        <v>3</v>
      </c>
      <c r="Q124" t="n">
        <v>11.25</v>
      </c>
      <c r="R124" t="n">
        <v>10.35</v>
      </c>
      <c r="S124" t="n">
        <v>10.95</v>
      </c>
      <c r="T124" t="inlineStr"/>
      <c r="U124" t="inlineStr"/>
      <c r="V124" t="inlineStr"/>
      <c r="W124" t="inlineStr"/>
      <c r="X124" t="inlineStr">
        <is>
          <t>📈 Đang nắm giữ (T+3)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34.05</v>
      </c>
      <c r="O125" t="n">
        <v>1764.41</v>
      </c>
      <c r="P125" t="n">
        <v>3</v>
      </c>
      <c r="Q125" t="n">
        <v>34.4</v>
      </c>
      <c r="R125" t="n">
        <v>33.05</v>
      </c>
      <c r="S125" t="n">
        <v>34.15</v>
      </c>
      <c r="T125" t="inlineStr"/>
      <c r="U125" t="inlineStr"/>
      <c r="V125" t="inlineStr"/>
      <c r="W125" t="inlineStr"/>
      <c r="X125" t="inlineStr">
        <is>
          <t>📈 Đang nắm giữ (T+3)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3.2</v>
      </c>
      <c r="O126" t="n">
        <v>1764.41</v>
      </c>
      <c r="P126" t="n">
        <v>3</v>
      </c>
      <c r="Q126" t="n">
        <v>3.4</v>
      </c>
      <c r="R126" t="n">
        <v>3</v>
      </c>
      <c r="S126" t="n">
        <v>3.1</v>
      </c>
      <c r="T126" t="inlineStr"/>
      <c r="U126" t="inlineStr"/>
      <c r="V126" t="inlineStr"/>
      <c r="W126" t="inlineStr"/>
      <c r="X126" t="inlineStr">
        <is>
          <t>📈 Đang nắm giữ (T+3)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19.5</v>
      </c>
      <c r="O127" t="n">
        <v>1764.41</v>
      </c>
      <c r="P127" t="n">
        <v>3</v>
      </c>
      <c r="Q127" t="n">
        <v>19.65</v>
      </c>
      <c r="R127" t="n">
        <v>18.5</v>
      </c>
      <c r="S127" t="n">
        <v>19.5</v>
      </c>
      <c r="T127" t="inlineStr"/>
      <c r="U127" t="inlineStr"/>
      <c r="V127" t="inlineStr"/>
      <c r="W127" t="inlineStr"/>
      <c r="X127" t="inlineStr">
        <is>
          <t>📈 Đang nắm giữ (T+3)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21.65</v>
      </c>
      <c r="O128" t="n">
        <v>1764.41</v>
      </c>
      <c r="P128" t="n">
        <v>3</v>
      </c>
      <c r="Q128" t="n">
        <v>21.9</v>
      </c>
      <c r="R128" t="n">
        <v>21.2</v>
      </c>
      <c r="S128" t="n">
        <v>21.85</v>
      </c>
      <c r="T128" t="inlineStr"/>
      <c r="U128" t="inlineStr"/>
      <c r="V128" t="inlineStr"/>
      <c r="W128" t="inlineStr"/>
      <c r="X128" t="inlineStr">
        <is>
          <t>📈 Đang nắm giữ (T+3)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1764.41</v>
      </c>
      <c r="P129" t="n">
        <v>3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1764.41</v>
      </c>
      <c r="P130" t="n">
        <v>3</v>
      </c>
      <c r="Q130" t="n">
        <v>30.7</v>
      </c>
      <c r="R130" t="n">
        <v>29.9</v>
      </c>
      <c r="S130" t="n">
        <v>30.3</v>
      </c>
      <c r="T130" t="inlineStr"/>
      <c r="U130" t="inlineStr"/>
      <c r="V130" t="inlineStr"/>
      <c r="W130" t="inlineStr"/>
      <c r="X130" t="inlineStr">
        <is>
          <t>📈 Đang nắm giữ (T+3)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15.45</v>
      </c>
      <c r="O131" t="n">
        <v>1764.41</v>
      </c>
      <c r="P131" t="n">
        <v>3</v>
      </c>
      <c r="Q131" t="n">
        <v>15.6</v>
      </c>
      <c r="R131" t="n">
        <v>14.75</v>
      </c>
      <c r="S131" t="n">
        <v>15.4</v>
      </c>
      <c r="T131" t="inlineStr"/>
      <c r="U131" t="inlineStr"/>
      <c r="V131" t="inlineStr"/>
      <c r="W131" t="inlineStr"/>
      <c r="X131" t="inlineStr">
        <is>
          <t>📈 Đang nắm giữ (T+3)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55.4</v>
      </c>
      <c r="O132" t="n">
        <v>1764.41</v>
      </c>
      <c r="P132" t="n">
        <v>3</v>
      </c>
      <c r="Q132" t="n">
        <v>57.5</v>
      </c>
      <c r="R132" t="n">
        <v>55.4</v>
      </c>
      <c r="S132" t="n">
        <v>55.9</v>
      </c>
      <c r="T132" t="inlineStr"/>
      <c r="U132" t="inlineStr"/>
      <c r="V132" t="inlineStr"/>
      <c r="W132" t="inlineStr"/>
      <c r="X132" t="inlineStr">
        <is>
          <t>📈 Đang nắm giữ (T+3)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56.9</v>
      </c>
      <c r="O133" t="n">
        <v>1764.41</v>
      </c>
      <c r="P133" t="n">
        <v>3</v>
      </c>
      <c r="Q133" t="n">
        <v>57.9</v>
      </c>
      <c r="R133" t="n">
        <v>53.7</v>
      </c>
      <c r="S133" t="n">
        <v>57.5</v>
      </c>
      <c r="T133" t="inlineStr"/>
      <c r="U133" t="inlineStr"/>
      <c r="V133" t="inlineStr"/>
      <c r="W133" t="inlineStr"/>
      <c r="X133" t="inlineStr">
        <is>
          <t>📈 Đang nắm giữ (T+3)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15.3</v>
      </c>
      <c r="O134" t="n">
        <v>1764.41</v>
      </c>
      <c r="P134" t="n">
        <v>3</v>
      </c>
      <c r="Q134" t="n">
        <v>16.2</v>
      </c>
      <c r="R134" t="n">
        <v>14.9</v>
      </c>
      <c r="S134" t="n">
        <v>15.3</v>
      </c>
      <c r="T134" t="inlineStr"/>
      <c r="U134" t="inlineStr"/>
      <c r="V134" t="inlineStr"/>
      <c r="W134" t="n">
        <v>15.05</v>
      </c>
      <c r="X134" t="inlineStr">
        <is>
          <t>🛑 ĐÃ CẮT LỖ (ATR)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18.9</v>
      </c>
      <c r="O135" t="n">
        <v>1764.41</v>
      </c>
      <c r="P135" t="n">
        <v>3</v>
      </c>
      <c r="Q135" t="n">
        <v>19.5</v>
      </c>
      <c r="R135" t="n">
        <v>16.9</v>
      </c>
      <c r="S135" t="n">
        <v>18.9</v>
      </c>
      <c r="T135" t="inlineStr"/>
      <c r="U135" t="inlineStr"/>
      <c r="V135" t="inlineStr"/>
      <c r="W135" t="inlineStr"/>
      <c r="X135" t="inlineStr">
        <is>
          <t>📈 Đang nắm giữ (T+3)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24.15</v>
      </c>
      <c r="O136" t="n">
        <v>1764.41</v>
      </c>
      <c r="P136" t="n">
        <v>3</v>
      </c>
      <c r="Q136" t="n">
        <v>24.5</v>
      </c>
      <c r="R136" t="n">
        <v>23.55</v>
      </c>
      <c r="S136" t="n">
        <v>24.35</v>
      </c>
      <c r="T136" t="inlineStr"/>
      <c r="U136" t="inlineStr"/>
      <c r="V136" t="inlineStr"/>
      <c r="W136" t="inlineStr"/>
      <c r="X136" t="inlineStr">
        <is>
          <t>📈 Đang nắm giữ (T+3)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67</v>
      </c>
      <c r="O137" t="n">
        <v>1764.41</v>
      </c>
      <c r="P137" t="n">
        <v>3</v>
      </c>
      <c r="Q137" t="n">
        <v>67.8</v>
      </c>
      <c r="R137" t="n">
        <v>63.3</v>
      </c>
      <c r="S137" t="n">
        <v>65.5</v>
      </c>
      <c r="T137" t="inlineStr"/>
      <c r="U137" t="inlineStr"/>
      <c r="V137" t="inlineStr"/>
      <c r="W137" t="inlineStr"/>
      <c r="X137" t="inlineStr">
        <is>
          <t>📈 Đang nắm giữ (T+3)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11.95</v>
      </c>
      <c r="O138" t="n">
        <v>1764.41</v>
      </c>
      <c r="P138" t="n">
        <v>3</v>
      </c>
      <c r="Q138" t="n">
        <v>12</v>
      </c>
      <c r="R138" t="n">
        <v>10.6</v>
      </c>
      <c r="S138" t="n">
        <v>12</v>
      </c>
      <c r="T138" t="inlineStr"/>
      <c r="U138" t="inlineStr"/>
      <c r="V138" t="inlineStr"/>
      <c r="W138" t="inlineStr"/>
      <c r="X138" t="inlineStr">
        <is>
          <t>📈 Đang nắm giữ (T+3)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55.4</v>
      </c>
      <c r="O139" t="n">
        <v>1764.41</v>
      </c>
      <c r="P139" t="n">
        <v>3</v>
      </c>
      <c r="Q139" t="n">
        <v>57.5</v>
      </c>
      <c r="R139" t="n">
        <v>55.4</v>
      </c>
      <c r="S139" t="n">
        <v>55.9</v>
      </c>
      <c r="T139" t="inlineStr"/>
      <c r="U139" t="inlineStr"/>
      <c r="V139" t="inlineStr"/>
      <c r="W139" t="inlineStr"/>
      <c r="X139" t="inlineStr">
        <is>
          <t>📈 Đang nắm giữ (T+3)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1764.41</v>
      </c>
      <c r="P140" t="n">
        <v>3</v>
      </c>
      <c r="Q140" t="n">
        <v>15</v>
      </c>
      <c r="R140" t="n">
        <v>14.4</v>
      </c>
      <c r="S140" t="n">
        <v>14.5</v>
      </c>
      <c r="T140" t="inlineStr"/>
      <c r="U140" t="inlineStr"/>
      <c r="V140" t="inlineStr"/>
      <c r="W140" t="inlineStr"/>
      <c r="X140" t="inlineStr">
        <is>
          <t>📈 Đang nắm giữ (T+3)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55.6</v>
      </c>
      <c r="O141" t="n">
        <v>1764.41</v>
      </c>
      <c r="P141" t="n">
        <v>3</v>
      </c>
      <c r="Q141" t="n">
        <v>56.9</v>
      </c>
      <c r="R141" t="n">
        <v>54.8</v>
      </c>
      <c r="S141" t="n">
        <v>55.1</v>
      </c>
      <c r="T141" t="inlineStr"/>
      <c r="U141" t="inlineStr"/>
      <c r="V141" t="inlineStr"/>
      <c r="W141" t="inlineStr"/>
      <c r="X141" t="inlineStr">
        <is>
          <t>📈 Đang nắm giữ (T+3)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67</v>
      </c>
      <c r="O142" t="n">
        <v>1764.41</v>
      </c>
      <c r="P142" t="n">
        <v>3</v>
      </c>
      <c r="Q142" t="n">
        <v>67.8</v>
      </c>
      <c r="R142" t="n">
        <v>63.3</v>
      </c>
      <c r="S142" t="n">
        <v>65.5</v>
      </c>
      <c r="T142" t="inlineStr"/>
      <c r="U142" t="inlineStr"/>
      <c r="V142" t="inlineStr"/>
      <c r="W142" t="inlineStr"/>
      <c r="X142" t="inlineStr">
        <is>
          <t>📈 Đang nắm giữ (T+3)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17.7</v>
      </c>
      <c r="O143" t="n">
        <v>1764.41</v>
      </c>
      <c r="P143" t="n">
        <v>3</v>
      </c>
      <c r="Q143" t="n">
        <v>18.3</v>
      </c>
      <c r="R143" t="n">
        <v>17.1</v>
      </c>
      <c r="S143" t="n">
        <v>17.8</v>
      </c>
      <c r="T143" t="inlineStr"/>
      <c r="U143" t="inlineStr"/>
      <c r="V143" t="inlineStr"/>
      <c r="W143" t="inlineStr"/>
      <c r="X143" t="inlineStr">
        <is>
          <t>📈 Đang nắm giữ (T+3)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15.15</v>
      </c>
      <c r="O144" t="n">
        <v>1764.41</v>
      </c>
      <c r="P144" t="n">
        <v>3</v>
      </c>
      <c r="Q144" t="n">
        <v>15.9</v>
      </c>
      <c r="R144" t="n">
        <v>14.85</v>
      </c>
      <c r="S144" t="n">
        <v>15.3</v>
      </c>
      <c r="T144" t="inlineStr"/>
      <c r="U144" t="inlineStr"/>
      <c r="V144" t="inlineStr"/>
      <c r="W144" t="inlineStr"/>
      <c r="X144" t="inlineStr">
        <is>
          <t>📈 Đang nắm giữ (T+3)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67</v>
      </c>
      <c r="O145" t="n">
        <v>1764.41</v>
      </c>
      <c r="P145" t="n">
        <v>3</v>
      </c>
      <c r="Q145" t="n">
        <v>67.8</v>
      </c>
      <c r="R145" t="n">
        <v>63.3</v>
      </c>
      <c r="S145" t="n">
        <v>65.5</v>
      </c>
      <c r="T145" t="inlineStr"/>
      <c r="U145" t="inlineStr"/>
      <c r="V145" t="inlineStr"/>
      <c r="W145" t="inlineStr"/>
      <c r="X145" t="inlineStr">
        <is>
          <t>📈 Đang nắm giữ (T+3)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36.7</v>
      </c>
      <c r="O146" t="n">
        <v>1764.41</v>
      </c>
      <c r="P146" t="n">
        <v>3</v>
      </c>
      <c r="Q146" t="n">
        <v>37</v>
      </c>
      <c r="R146" t="n">
        <v>36.6</v>
      </c>
      <c r="S146" t="n">
        <v>36.6</v>
      </c>
      <c r="T146" t="inlineStr"/>
      <c r="U146" t="inlineStr"/>
      <c r="V146" t="inlineStr"/>
      <c r="W146" t="inlineStr"/>
      <c r="X146" t="inlineStr">
        <is>
          <t>📈 Đang nắm giữ (T+3)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16.45</v>
      </c>
      <c r="O147" t="n">
        <v>1764.41</v>
      </c>
      <c r="P147" t="n">
        <v>3</v>
      </c>
      <c r="Q147" t="n">
        <v>16.5</v>
      </c>
      <c r="R147" t="n">
        <v>15.65</v>
      </c>
      <c r="S147" t="n">
        <v>16.05</v>
      </c>
      <c r="T147" t="inlineStr"/>
      <c r="U147" t="inlineStr"/>
      <c r="V147" t="inlineStr"/>
      <c r="W147" t="inlineStr"/>
      <c r="X147" t="inlineStr">
        <is>
          <t>📈 Đang nắm giữ (T+3)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55.4</v>
      </c>
      <c r="O148" t="n">
        <v>1764.41</v>
      </c>
      <c r="P148" t="n">
        <v>3</v>
      </c>
      <c r="Q148" t="n">
        <v>57.5</v>
      </c>
      <c r="R148" t="n">
        <v>55.4</v>
      </c>
      <c r="S148" t="n">
        <v>55.9</v>
      </c>
      <c r="T148" t="inlineStr"/>
      <c r="U148" t="inlineStr"/>
      <c r="V148" t="inlineStr"/>
      <c r="W148" t="inlineStr"/>
      <c r="X148" t="inlineStr">
        <is>
          <t>📈 Đang nắm giữ (T+3)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54.3</v>
      </c>
      <c r="O149" t="n">
        <v>1764.41</v>
      </c>
      <c r="P149" t="n">
        <v>3</v>
      </c>
      <c r="Q149" t="n">
        <v>55.8</v>
      </c>
      <c r="R149" t="n">
        <v>52.9</v>
      </c>
      <c r="S149" t="n">
        <v>54.4</v>
      </c>
      <c r="T149" t="inlineStr"/>
      <c r="U149" t="inlineStr"/>
      <c r="V149" t="inlineStr"/>
      <c r="W149" t="inlineStr"/>
      <c r="X149" t="inlineStr">
        <is>
          <t>📈 Đang nắm giữ (T+3)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24.15</v>
      </c>
      <c r="O150" t="n">
        <v>1764.41</v>
      </c>
      <c r="P150" t="n">
        <v>3</v>
      </c>
      <c r="Q150" t="n">
        <v>24.5</v>
      </c>
      <c r="R150" t="n">
        <v>23.55</v>
      </c>
      <c r="S150" t="n">
        <v>24.35</v>
      </c>
      <c r="T150" t="inlineStr"/>
      <c r="U150" t="inlineStr"/>
      <c r="V150" t="inlineStr"/>
      <c r="W150" t="inlineStr"/>
      <c r="X150" t="inlineStr">
        <is>
          <t>📈 Đang nắm giữ (T+3)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47.35</v>
      </c>
      <c r="O151" t="n">
        <v>1764.41</v>
      </c>
      <c r="P151" t="n">
        <v>3</v>
      </c>
      <c r="Q151" t="n">
        <v>48.3</v>
      </c>
      <c r="R151" t="n">
        <v>46.9</v>
      </c>
      <c r="S151" t="n">
        <v>47.7</v>
      </c>
      <c r="T151" t="inlineStr"/>
      <c r="U151" t="inlineStr"/>
      <c r="V151" t="inlineStr"/>
      <c r="W151" t="inlineStr"/>
      <c r="X151" t="inlineStr">
        <is>
          <t>📈 Đang nắm giữ (T+3)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7.64</v>
      </c>
      <c r="O152" t="n">
        <v>1764.41</v>
      </c>
      <c r="P152" t="n">
        <v>3</v>
      </c>
      <c r="Q152" t="n">
        <v>8.029999999999999</v>
      </c>
      <c r="R152" t="n">
        <v>7.2</v>
      </c>
      <c r="S152" t="n">
        <v>7.55</v>
      </c>
      <c r="T152" t="inlineStr"/>
      <c r="U152" t="inlineStr"/>
      <c r="V152" t="inlineStr"/>
      <c r="W152" t="inlineStr"/>
      <c r="X152" t="inlineStr">
        <is>
          <t>📈 Đang nắm giữ (T+3)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12.2</v>
      </c>
      <c r="O153" t="n">
        <v>1764.41</v>
      </c>
      <c r="P153" t="n">
        <v>3</v>
      </c>
      <c r="Q153" t="n">
        <v>12.5</v>
      </c>
      <c r="R153" t="n">
        <v>11.7</v>
      </c>
      <c r="S153" t="n">
        <v>12.4</v>
      </c>
      <c r="T153" t="inlineStr"/>
      <c r="U153" t="inlineStr"/>
      <c r="V153" t="inlineStr"/>
      <c r="W153" t="inlineStr"/>
      <c r="X153" t="inlineStr">
        <is>
          <t>📈 Đang nắm giữ (T+3)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84.7</v>
      </c>
      <c r="O154" t="n">
        <v>1764.41</v>
      </c>
      <c r="P154" t="n">
        <v>3</v>
      </c>
      <c r="Q154" t="n">
        <v>89.7</v>
      </c>
      <c r="R154" t="n">
        <v>82.3</v>
      </c>
      <c r="S154" t="n">
        <v>84.3</v>
      </c>
      <c r="T154" t="inlineStr"/>
      <c r="U154" t="inlineStr"/>
      <c r="V154" t="inlineStr"/>
      <c r="W154" t="n">
        <v>82.69</v>
      </c>
      <c r="X154" t="inlineStr">
        <is>
          <t>🛑 ĐÃ CẮT LỖ (ATR)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55.6</v>
      </c>
      <c r="O155" t="n">
        <v>1764.41</v>
      </c>
      <c r="P155" t="n">
        <v>3</v>
      </c>
      <c r="Q155" t="n">
        <v>56.9</v>
      </c>
      <c r="R155" t="n">
        <v>54.8</v>
      </c>
      <c r="S155" t="n">
        <v>55.1</v>
      </c>
      <c r="T155" t="inlineStr"/>
      <c r="U155" t="inlineStr"/>
      <c r="V155" t="inlineStr"/>
      <c r="W155" t="inlineStr"/>
      <c r="X155" t="inlineStr">
        <is>
          <t>📈 Đang nắm giữ (T+3)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64.2</v>
      </c>
      <c r="O156" t="n">
        <v>1764.41</v>
      </c>
      <c r="P156" t="n">
        <v>3</v>
      </c>
      <c r="Q156" t="n">
        <v>66.3</v>
      </c>
      <c r="R156" t="n">
        <v>60</v>
      </c>
      <c r="S156" t="n">
        <v>63</v>
      </c>
      <c r="T156" t="inlineStr"/>
      <c r="U156" t="inlineStr"/>
      <c r="V156" t="inlineStr"/>
      <c r="W156" t="n">
        <v>60.78</v>
      </c>
      <c r="X156" t="inlineStr">
        <is>
          <t>🛑 ĐÃ CẮT LỖ (ATR)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15.45</v>
      </c>
      <c r="O157" t="n">
        <v>1764.41</v>
      </c>
      <c r="P157" t="n">
        <v>3</v>
      </c>
      <c r="Q157" t="n">
        <v>15.6</v>
      </c>
      <c r="R157" t="n">
        <v>14.75</v>
      </c>
      <c r="S157" t="n">
        <v>15.4</v>
      </c>
      <c r="T157" t="inlineStr"/>
      <c r="U157" t="inlineStr"/>
      <c r="V157" t="inlineStr"/>
      <c r="W157" t="inlineStr"/>
      <c r="X157" t="inlineStr">
        <is>
          <t>📈 Đang nắm giữ (T+3)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56.9</v>
      </c>
      <c r="O158" t="n">
        <v>1764.41</v>
      </c>
      <c r="P158" t="n">
        <v>3</v>
      </c>
      <c r="Q158" t="n">
        <v>57.9</v>
      </c>
      <c r="R158" t="n">
        <v>53.7</v>
      </c>
      <c r="S158" t="n">
        <v>57.5</v>
      </c>
      <c r="T158" t="inlineStr"/>
      <c r="U158" t="inlineStr"/>
      <c r="V158" t="inlineStr"/>
      <c r="W158" t="inlineStr"/>
      <c r="X158" t="inlineStr">
        <is>
          <t>📈 Đang nắm giữ (T+3)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55.4</v>
      </c>
      <c r="O159" t="n">
        <v>1764.41</v>
      </c>
      <c r="P159" t="n">
        <v>3</v>
      </c>
      <c r="Q159" t="n">
        <v>57.5</v>
      </c>
      <c r="R159" t="n">
        <v>55.4</v>
      </c>
      <c r="S159" t="n">
        <v>55.9</v>
      </c>
      <c r="T159" t="inlineStr"/>
      <c r="U159" t="inlineStr"/>
      <c r="V159" t="inlineStr"/>
      <c r="W159" t="inlineStr"/>
      <c r="X159" t="inlineStr">
        <is>
          <t>📈 Đang nắm giữ (T+3)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15.3</v>
      </c>
      <c r="O160" t="n">
        <v>1764.41</v>
      </c>
      <c r="P160" t="n">
        <v>3</v>
      </c>
      <c r="Q160" t="n">
        <v>16.2</v>
      </c>
      <c r="R160" t="n">
        <v>14.9</v>
      </c>
      <c r="S160" t="n">
        <v>15.3</v>
      </c>
      <c r="T160" t="inlineStr"/>
      <c r="U160" t="inlineStr"/>
      <c r="V160" t="inlineStr"/>
      <c r="W160" t="n">
        <v>15.05</v>
      </c>
      <c r="X160" t="inlineStr">
        <is>
          <t>🛑 ĐÃ CẮT LỖ (ATR)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1764.41</v>
      </c>
      <c r="P161" t="n">
        <v>3</v>
      </c>
      <c r="Q161" t="n">
        <v>2.1</v>
      </c>
      <c r="R161" t="n">
        <v>2</v>
      </c>
      <c r="S161" t="n">
        <v>2.1</v>
      </c>
      <c r="T161" t="inlineStr"/>
      <c r="U161" t="inlineStr"/>
      <c r="V161" t="inlineStr"/>
      <c r="W161" t="inlineStr"/>
      <c r="X161" t="inlineStr">
        <is>
          <t>📈 Đang nắm giữ (T+3)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17.7</v>
      </c>
      <c r="O162" t="n">
        <v>1764.41</v>
      </c>
      <c r="P162" t="n">
        <v>3</v>
      </c>
      <c r="Q162" t="n">
        <v>18.3</v>
      </c>
      <c r="R162" t="n">
        <v>17.1</v>
      </c>
      <c r="S162" t="n">
        <v>17.8</v>
      </c>
      <c r="T162" t="inlineStr"/>
      <c r="U162" t="inlineStr"/>
      <c r="V162" t="inlineStr"/>
      <c r="W162" t="inlineStr"/>
      <c r="X162" t="inlineStr">
        <is>
          <t>📈 Đang nắm giữ (T+3)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24.15</v>
      </c>
      <c r="O163" t="n">
        <v>1764.41</v>
      </c>
      <c r="P163" t="n">
        <v>3</v>
      </c>
      <c r="Q163" t="n">
        <v>24.5</v>
      </c>
      <c r="R163" t="n">
        <v>23.55</v>
      </c>
      <c r="S163" t="n">
        <v>24.35</v>
      </c>
      <c r="T163" t="inlineStr"/>
      <c r="U163" t="inlineStr"/>
      <c r="V163" t="inlineStr"/>
      <c r="W163" t="inlineStr"/>
      <c r="X163" t="inlineStr">
        <is>
          <t>📈 Đang nắm giữ (T+3)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15.15</v>
      </c>
      <c r="O164" t="n">
        <v>1764.41</v>
      </c>
      <c r="P164" t="n">
        <v>3</v>
      </c>
      <c r="Q164" t="n">
        <v>15.9</v>
      </c>
      <c r="R164" t="n">
        <v>14.85</v>
      </c>
      <c r="S164" t="n">
        <v>15.3</v>
      </c>
      <c r="T164" t="inlineStr"/>
      <c r="U164" t="inlineStr"/>
      <c r="V164" t="inlineStr"/>
      <c r="W164" t="inlineStr"/>
      <c r="X164" t="inlineStr">
        <is>
          <t>📈 Đang nắm giữ (T+3)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19.1</v>
      </c>
      <c r="O165" t="n">
        <v>1764.41</v>
      </c>
      <c r="P165" t="n">
        <v>3</v>
      </c>
      <c r="Q165" t="n">
        <v>19.5</v>
      </c>
      <c r="R165" t="n">
        <v>18.4</v>
      </c>
      <c r="S165" t="n">
        <v>19.2</v>
      </c>
      <c r="T165" t="inlineStr"/>
      <c r="U165" t="inlineStr"/>
      <c r="V165" t="inlineStr"/>
      <c r="W165" t="inlineStr"/>
      <c r="X165" t="inlineStr">
        <is>
          <t>📈 Đang nắm giữ (T+3)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55.6</v>
      </c>
      <c r="O166" t="n">
        <v>1764.41</v>
      </c>
      <c r="P166" t="n">
        <v>3</v>
      </c>
      <c r="Q166" t="n">
        <v>56.9</v>
      </c>
      <c r="R166" t="n">
        <v>54.8</v>
      </c>
      <c r="S166" t="n">
        <v>55.1</v>
      </c>
      <c r="T166" t="inlineStr"/>
      <c r="U166" t="inlineStr"/>
      <c r="V166" t="inlineStr"/>
      <c r="W166" t="inlineStr"/>
      <c r="X166" t="inlineStr">
        <is>
          <t>📈 Đang nắm giữ (T+3)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17.7</v>
      </c>
      <c r="O167" t="n">
        <v>1764.41</v>
      </c>
      <c r="P167" t="n">
        <v>3</v>
      </c>
      <c r="Q167" t="n">
        <v>18.3</v>
      </c>
      <c r="R167" t="n">
        <v>17.1</v>
      </c>
      <c r="S167" t="n">
        <v>17.8</v>
      </c>
      <c r="T167" t="inlineStr"/>
      <c r="U167" t="inlineStr"/>
      <c r="V167" t="inlineStr"/>
      <c r="W167" t="inlineStr"/>
      <c r="X167" t="inlineStr">
        <is>
          <t>📈 Đang nắm giữ (T+3)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24.15</v>
      </c>
      <c r="O168" t="n">
        <v>1764.41</v>
      </c>
      <c r="P168" t="n">
        <v>3</v>
      </c>
      <c r="Q168" t="n">
        <v>24.5</v>
      </c>
      <c r="R168" t="n">
        <v>23.55</v>
      </c>
      <c r="S168" t="n">
        <v>24.35</v>
      </c>
      <c r="T168" t="inlineStr"/>
      <c r="U168" t="inlineStr"/>
      <c r="V168" t="inlineStr"/>
      <c r="W168" t="inlineStr"/>
      <c r="X168" t="inlineStr">
        <is>
          <t>📈 Đang nắm giữ (T+3)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15.15</v>
      </c>
      <c r="O169" t="n">
        <v>1764.41</v>
      </c>
      <c r="P169" t="n">
        <v>3</v>
      </c>
      <c r="Q169" t="n">
        <v>15.9</v>
      </c>
      <c r="R169" t="n">
        <v>14.85</v>
      </c>
      <c r="S169" t="n">
        <v>15.3</v>
      </c>
      <c r="T169" t="inlineStr"/>
      <c r="U169" t="inlineStr"/>
      <c r="V169" t="inlineStr"/>
      <c r="W169" t="inlineStr"/>
      <c r="X169" t="inlineStr">
        <is>
          <t>📈 Đang nắm giữ (T+3)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19.1</v>
      </c>
      <c r="O170" t="n">
        <v>1764.41</v>
      </c>
      <c r="P170" t="n">
        <v>3</v>
      </c>
      <c r="Q170" t="n">
        <v>19.4</v>
      </c>
      <c r="R170" t="n">
        <v>18.05</v>
      </c>
      <c r="S170" t="n">
        <v>18.9</v>
      </c>
      <c r="T170" t="inlineStr"/>
      <c r="U170" t="inlineStr"/>
      <c r="V170" t="inlineStr"/>
      <c r="W170" t="n">
        <v>18.09</v>
      </c>
      <c r="X170" t="inlineStr">
        <is>
          <t>🛑 ĐÃ CẮT LỖ (ATR)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55.6</v>
      </c>
      <c r="O171" t="n">
        <v>1764.41</v>
      </c>
      <c r="P171" t="n">
        <v>3</v>
      </c>
      <c r="Q171" t="n">
        <v>56.9</v>
      </c>
      <c r="R171" t="n">
        <v>54.8</v>
      </c>
      <c r="S171" t="n">
        <v>55.1</v>
      </c>
      <c r="T171" t="inlineStr"/>
      <c r="U171" t="inlineStr"/>
      <c r="V171" t="inlineStr"/>
      <c r="W171" t="inlineStr"/>
      <c r="X171" t="inlineStr">
        <is>
          <t>📈 Đang nắm giữ (T+3)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67</v>
      </c>
      <c r="O172" t="n">
        <v>1764.41</v>
      </c>
      <c r="P172" t="n">
        <v>3</v>
      </c>
      <c r="Q172" t="n">
        <v>67.8</v>
      </c>
      <c r="R172" t="n">
        <v>63.3</v>
      </c>
      <c r="S172" t="n">
        <v>65.5</v>
      </c>
      <c r="T172" t="inlineStr"/>
      <c r="U172" t="inlineStr"/>
      <c r="V172" t="inlineStr"/>
      <c r="W172" t="inlineStr"/>
      <c r="X172" t="inlineStr">
        <is>
          <t>📈 Đang nắm giữ (T+3)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24.15</v>
      </c>
      <c r="O173" t="n">
        <v>1764.41</v>
      </c>
      <c r="P173" t="n">
        <v>3</v>
      </c>
      <c r="Q173" t="n">
        <v>24.5</v>
      </c>
      <c r="R173" t="n">
        <v>23.55</v>
      </c>
      <c r="S173" t="n">
        <v>24.35</v>
      </c>
      <c r="T173" t="inlineStr"/>
      <c r="U173" t="inlineStr"/>
      <c r="V173" t="inlineStr"/>
      <c r="W173" t="inlineStr"/>
      <c r="X173" t="inlineStr">
        <is>
          <t>📈 Đang nắm giữ (T+3)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17.7</v>
      </c>
      <c r="O174" t="n">
        <v>1764.41</v>
      </c>
      <c r="P174" t="n">
        <v>3</v>
      </c>
      <c r="Q174" t="n">
        <v>18.3</v>
      </c>
      <c r="R174" t="n">
        <v>17.1</v>
      </c>
      <c r="S174" t="n">
        <v>17.8</v>
      </c>
      <c r="T174" t="inlineStr"/>
      <c r="U174" t="inlineStr"/>
      <c r="V174" t="inlineStr"/>
      <c r="W174" t="inlineStr"/>
      <c r="X174" t="inlineStr">
        <is>
          <t>📈 Đang nắm giữ (T+3)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13.55</v>
      </c>
      <c r="O175" t="n">
        <v>1764.41</v>
      </c>
      <c r="P175" t="n">
        <v>3</v>
      </c>
      <c r="Q175" t="n">
        <v>13.75</v>
      </c>
      <c r="R175" t="n">
        <v>12.95</v>
      </c>
      <c r="S175" t="n">
        <v>13.4</v>
      </c>
      <c r="T175" t="inlineStr"/>
      <c r="U175" t="inlineStr"/>
      <c r="V175" t="inlineStr"/>
      <c r="W175" t="inlineStr"/>
      <c r="X175" t="inlineStr">
        <is>
          <t>📈 Đang nắm giữ (T+3)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55.6</v>
      </c>
      <c r="O176" t="n">
        <v>1764.41</v>
      </c>
      <c r="P176" t="n">
        <v>3</v>
      </c>
      <c r="Q176" t="n">
        <v>56.9</v>
      </c>
      <c r="R176" t="n">
        <v>54.8</v>
      </c>
      <c r="S176" t="n">
        <v>55.1</v>
      </c>
      <c r="T176" t="inlineStr"/>
      <c r="U176" t="inlineStr"/>
      <c r="V176" t="inlineStr"/>
      <c r="W176" t="inlineStr"/>
      <c r="X176" t="inlineStr">
        <is>
          <t>📈 Đang nắm giữ (T+3)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19.1</v>
      </c>
      <c r="O177" t="n">
        <v>1764.41</v>
      </c>
      <c r="P177" t="n">
        <v>3</v>
      </c>
      <c r="Q177" t="n">
        <v>19.4</v>
      </c>
      <c r="R177" t="n">
        <v>18.05</v>
      </c>
      <c r="S177" t="n">
        <v>18.9</v>
      </c>
      <c r="T177" t="inlineStr"/>
      <c r="U177" t="inlineStr"/>
      <c r="V177" t="inlineStr"/>
      <c r="W177" t="n">
        <v>18.09</v>
      </c>
      <c r="X177" t="inlineStr">
        <is>
          <t>🛑 ĐÃ CẮT LỖ (ATR)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19.1</v>
      </c>
      <c r="O178" t="n">
        <v>1764.41</v>
      </c>
      <c r="P178" t="n">
        <v>3</v>
      </c>
      <c r="Q178" t="n">
        <v>19.5</v>
      </c>
      <c r="R178" t="n">
        <v>18.4</v>
      </c>
      <c r="S178" t="n">
        <v>19.2</v>
      </c>
      <c r="T178" t="inlineStr"/>
      <c r="U178" t="inlineStr"/>
      <c r="V178" t="inlineStr"/>
      <c r="W178" t="inlineStr"/>
      <c r="X178" t="inlineStr">
        <is>
          <t>📈 Đang nắm giữ (T+3)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55.4</v>
      </c>
      <c r="O179" t="n">
        <v>1764.41</v>
      </c>
      <c r="P179" t="n">
        <v>3</v>
      </c>
      <c r="Q179" t="n">
        <v>57.5</v>
      </c>
      <c r="R179" t="n">
        <v>55.4</v>
      </c>
      <c r="S179" t="n">
        <v>55.9</v>
      </c>
      <c r="T179" t="inlineStr"/>
      <c r="U179" t="inlineStr"/>
      <c r="V179" t="inlineStr"/>
      <c r="W179" t="inlineStr"/>
      <c r="X179" t="inlineStr">
        <is>
          <t>📈 Đang nắm giữ (T+3)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15.45</v>
      </c>
      <c r="O180" t="n">
        <v>1764.41</v>
      </c>
      <c r="P180" t="n">
        <v>3</v>
      </c>
      <c r="Q180" t="n">
        <v>15.6</v>
      </c>
      <c r="R180" t="n">
        <v>14.75</v>
      </c>
      <c r="S180" t="n">
        <v>15.4</v>
      </c>
      <c r="T180" t="inlineStr"/>
      <c r="U180" t="inlineStr"/>
      <c r="V180" t="inlineStr"/>
      <c r="W180" t="inlineStr"/>
      <c r="X180" t="inlineStr">
        <is>
          <t>📈 Đang nắm giữ (T+3)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55.4</v>
      </c>
      <c r="O181" t="n">
        <v>1764.41</v>
      </c>
      <c r="P181" t="n">
        <v>3</v>
      </c>
      <c r="Q181" t="n">
        <v>57.5</v>
      </c>
      <c r="R181" t="n">
        <v>55.4</v>
      </c>
      <c r="S181" t="n">
        <v>55.9</v>
      </c>
      <c r="T181" t="inlineStr"/>
      <c r="U181" t="inlineStr"/>
      <c r="V181" t="inlineStr"/>
      <c r="W181" t="inlineStr"/>
      <c r="X181" t="inlineStr">
        <is>
          <t>📈 Đang nắm giữ (T+3)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55.6</v>
      </c>
      <c r="O182" t="n">
        <v>1764.41</v>
      </c>
      <c r="P182" t="n">
        <v>3</v>
      </c>
      <c r="Q182" t="n">
        <v>56.9</v>
      </c>
      <c r="R182" t="n">
        <v>54.8</v>
      </c>
      <c r="S182" t="n">
        <v>55.1</v>
      </c>
      <c r="T182" t="inlineStr"/>
      <c r="U182" t="inlineStr"/>
      <c r="V182" t="inlineStr"/>
      <c r="W182" t="inlineStr"/>
      <c r="X182" t="inlineStr">
        <is>
          <t>📈 Đang nắm giữ (T+3)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15.3</v>
      </c>
      <c r="O183" t="n">
        <v>1764.41</v>
      </c>
      <c r="P183" t="n">
        <v>3</v>
      </c>
      <c r="Q183" t="n">
        <v>16.2</v>
      </c>
      <c r="R183" t="n">
        <v>14.9</v>
      </c>
      <c r="S183" t="n">
        <v>15.3</v>
      </c>
      <c r="T183" t="inlineStr"/>
      <c r="U183" t="inlineStr"/>
      <c r="V183" t="inlineStr"/>
      <c r="W183" t="n">
        <v>15.05</v>
      </c>
      <c r="X183" t="inlineStr">
        <is>
          <t>🛑 ĐÃ CẮT LỖ (ATR)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10.1</v>
      </c>
      <c r="O184" t="n">
        <v>1764.41</v>
      </c>
      <c r="P184" t="n">
        <v>3</v>
      </c>
      <c r="Q184" t="n">
        <v>10.5</v>
      </c>
      <c r="R184" t="n">
        <v>9.6</v>
      </c>
      <c r="S184" t="n">
        <v>10</v>
      </c>
      <c r="T184" t="inlineStr"/>
      <c r="U184" t="inlineStr"/>
      <c r="V184" t="inlineStr"/>
      <c r="W184" t="inlineStr"/>
      <c r="X184" t="inlineStr">
        <is>
          <t>📈 Đang nắm giữ (T+3)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46.1</v>
      </c>
      <c r="O185" t="n">
        <v>1764.41</v>
      </c>
      <c r="P185" t="n">
        <v>3</v>
      </c>
      <c r="Q185" t="n">
        <v>46.9</v>
      </c>
      <c r="R185" t="n">
        <v>45</v>
      </c>
      <c r="S185" t="n">
        <v>45.7</v>
      </c>
      <c r="T185" t="inlineStr"/>
      <c r="U185" t="inlineStr"/>
      <c r="V185" t="inlineStr"/>
      <c r="W185" t="inlineStr"/>
      <c r="X185" t="inlineStr">
        <is>
          <t>📈 Đang nắm giữ (T+3)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11.8</v>
      </c>
      <c r="O186" t="n">
        <v>1764.41</v>
      </c>
      <c r="P186" t="n">
        <v>3</v>
      </c>
      <c r="Q186" t="n">
        <v>12.2</v>
      </c>
      <c r="R186" t="n">
        <v>11.4</v>
      </c>
      <c r="S186" t="n">
        <v>11.9</v>
      </c>
      <c r="T186" t="inlineStr"/>
      <c r="U186" t="inlineStr"/>
      <c r="V186" t="inlineStr"/>
      <c r="W186" t="inlineStr"/>
      <c r="X186" t="inlineStr">
        <is>
          <t>📈 Đang nắm giữ (T+3)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52.1</v>
      </c>
      <c r="O187" t="n">
        <v>1764.41</v>
      </c>
      <c r="P187" t="n">
        <v>3</v>
      </c>
      <c r="Q187" t="n">
        <v>52.6</v>
      </c>
      <c r="R187" t="n">
        <v>51.2</v>
      </c>
      <c r="S187" t="n">
        <v>51.5</v>
      </c>
      <c r="T187" t="inlineStr"/>
      <c r="U187" t="inlineStr"/>
      <c r="V187" t="inlineStr"/>
      <c r="W187" t="inlineStr"/>
      <c r="X187" t="inlineStr">
        <is>
          <t>📈 Đang nắm giữ (T+3)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17.7</v>
      </c>
      <c r="O188" t="n">
        <v>1764.41</v>
      </c>
      <c r="P188" t="n">
        <v>3</v>
      </c>
      <c r="Q188" t="n">
        <v>18.3</v>
      </c>
      <c r="R188" t="n">
        <v>17.1</v>
      </c>
      <c r="S188" t="n">
        <v>17.8</v>
      </c>
      <c r="T188" t="inlineStr"/>
      <c r="U188" t="inlineStr"/>
      <c r="V188" t="inlineStr"/>
      <c r="W188" t="inlineStr"/>
      <c r="X188" t="inlineStr">
        <is>
          <t>📈 Đang nắm giữ (T+3)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14.05</v>
      </c>
      <c r="O189" t="n">
        <v>1764.41</v>
      </c>
      <c r="P189" t="n">
        <v>3</v>
      </c>
      <c r="Q189" t="n">
        <v>14.3</v>
      </c>
      <c r="R189" t="n">
        <v>13.15</v>
      </c>
      <c r="S189" t="n">
        <v>14.05</v>
      </c>
      <c r="T189" t="inlineStr"/>
      <c r="U189" t="inlineStr"/>
      <c r="V189" t="inlineStr"/>
      <c r="W189" t="inlineStr"/>
      <c r="X189" t="inlineStr">
        <is>
          <t>📈 Đang nắm giữ (T+3)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67</v>
      </c>
      <c r="O190" t="n">
        <v>1764.41</v>
      </c>
      <c r="P190" t="n">
        <v>3</v>
      </c>
      <c r="Q190" t="n">
        <v>67.8</v>
      </c>
      <c r="R190" t="n">
        <v>63.3</v>
      </c>
      <c r="S190" t="n">
        <v>65.5</v>
      </c>
      <c r="T190" t="inlineStr"/>
      <c r="U190" t="inlineStr"/>
      <c r="V190" t="inlineStr"/>
      <c r="W190" t="inlineStr"/>
      <c r="X190" t="inlineStr">
        <is>
          <t>📈 Đang nắm giữ (T+3)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1764.41</v>
      </c>
      <c r="P191" t="n">
        <v>3</v>
      </c>
      <c r="Q191" t="n">
        <v>15</v>
      </c>
      <c r="R191" t="n">
        <v>14.4</v>
      </c>
      <c r="S191" t="n">
        <v>14.5</v>
      </c>
      <c r="T191" t="inlineStr"/>
      <c r="U191" t="inlineStr"/>
      <c r="V191" t="inlineStr"/>
      <c r="W191" t="inlineStr"/>
      <c r="X191" t="inlineStr">
        <is>
          <t>📈 Đang nắm giữ (T+3)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84.7</v>
      </c>
      <c r="O192" t="n">
        <v>1764.41</v>
      </c>
      <c r="P192" t="n">
        <v>3</v>
      </c>
      <c r="Q192" t="n">
        <v>89.7</v>
      </c>
      <c r="R192" t="n">
        <v>82.3</v>
      </c>
      <c r="S192" t="n">
        <v>84.3</v>
      </c>
      <c r="T192" t="inlineStr"/>
      <c r="U192" t="inlineStr"/>
      <c r="V192" t="inlineStr"/>
      <c r="W192" t="n">
        <v>82.69</v>
      </c>
      <c r="X192" t="inlineStr">
        <is>
          <t>🛑 ĐÃ CẮT LỖ (ATR)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15.45</v>
      </c>
      <c r="O193" t="n">
        <v>1764.41</v>
      </c>
      <c r="P193" t="n">
        <v>3</v>
      </c>
      <c r="Q193" t="n">
        <v>15.6</v>
      </c>
      <c r="R193" t="n">
        <v>14.75</v>
      </c>
      <c r="S193" t="n">
        <v>15.4</v>
      </c>
      <c r="T193" t="inlineStr"/>
      <c r="U193" t="inlineStr"/>
      <c r="V193" t="inlineStr"/>
      <c r="W193" t="inlineStr"/>
      <c r="X193" t="inlineStr">
        <is>
          <t>📈 Đang nắm giữ (T+3)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97</v>
      </c>
      <c r="O194" t="n">
        <v>1764.41</v>
      </c>
      <c r="P194" t="n">
        <v>3</v>
      </c>
      <c r="Q194" t="n">
        <v>97</v>
      </c>
      <c r="R194" t="n">
        <v>90</v>
      </c>
      <c r="S194" t="n">
        <v>92</v>
      </c>
      <c r="T194" t="inlineStr"/>
      <c r="U194" t="inlineStr"/>
      <c r="V194" t="inlineStr"/>
      <c r="W194" t="inlineStr"/>
      <c r="X194" t="inlineStr">
        <is>
          <t>📈 Đang nắm giữ (T+3)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84.7</v>
      </c>
      <c r="O195" t="n">
        <v>1764.41</v>
      </c>
      <c r="P195" t="n">
        <v>3</v>
      </c>
      <c r="Q195" t="n">
        <v>89.7</v>
      </c>
      <c r="R195" t="n">
        <v>82.3</v>
      </c>
      <c r="S195" t="n">
        <v>84.3</v>
      </c>
      <c r="T195" t="inlineStr"/>
      <c r="U195" t="inlineStr"/>
      <c r="V195" t="inlineStr"/>
      <c r="W195" t="n">
        <v>82.69</v>
      </c>
      <c r="X195" t="inlineStr">
        <is>
          <t>🛑 ĐÃ CẮT LỖ (ATR)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19.1</v>
      </c>
      <c r="O196" t="n">
        <v>1764.41</v>
      </c>
      <c r="P196" t="n">
        <v>3</v>
      </c>
      <c r="Q196" t="n">
        <v>19.4</v>
      </c>
      <c r="R196" t="n">
        <v>18.05</v>
      </c>
      <c r="S196" t="n">
        <v>18.9</v>
      </c>
      <c r="T196" t="inlineStr"/>
      <c r="U196" t="inlineStr"/>
      <c r="V196" t="inlineStr"/>
      <c r="W196" t="n">
        <v>18.09</v>
      </c>
      <c r="X196" t="inlineStr">
        <is>
          <t>🛑 ĐÃ CẮT LỖ (ATR)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24.15</v>
      </c>
      <c r="O197" t="n">
        <v>1764.41</v>
      </c>
      <c r="P197" t="n">
        <v>3</v>
      </c>
      <c r="Q197" t="n">
        <v>24.5</v>
      </c>
      <c r="R197" t="n">
        <v>23.55</v>
      </c>
      <c r="S197" t="n">
        <v>24.35</v>
      </c>
      <c r="T197" t="inlineStr"/>
      <c r="U197" t="inlineStr"/>
      <c r="V197" t="inlineStr"/>
      <c r="W197" t="inlineStr"/>
      <c r="X197" t="inlineStr">
        <is>
          <t>📈 Đang nắm giữ (T+3)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17.7</v>
      </c>
      <c r="O198" t="n">
        <v>1764.41</v>
      </c>
      <c r="P198" t="n">
        <v>3</v>
      </c>
      <c r="Q198" t="n">
        <v>18.3</v>
      </c>
      <c r="R198" t="n">
        <v>17.1</v>
      </c>
      <c r="S198" t="n">
        <v>17.8</v>
      </c>
      <c r="T198" t="inlineStr"/>
      <c r="U198" t="inlineStr"/>
      <c r="V198" t="inlineStr"/>
      <c r="W198" t="inlineStr"/>
      <c r="X198" t="inlineStr">
        <is>
          <t>📈 Đang nắm giữ (T+3)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12.2</v>
      </c>
      <c r="O199" t="n">
        <v>1764.41</v>
      </c>
      <c r="P199" t="n">
        <v>3</v>
      </c>
      <c r="Q199" t="n">
        <v>12.5</v>
      </c>
      <c r="R199" t="n">
        <v>11.7</v>
      </c>
      <c r="S199" t="n">
        <v>12.4</v>
      </c>
      <c r="T199" t="inlineStr"/>
      <c r="U199" t="inlineStr"/>
      <c r="V199" t="inlineStr"/>
      <c r="W199" t="inlineStr"/>
      <c r="X199" t="inlineStr">
        <is>
          <t>📈 Đang nắm giữ (T+3)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55.6</v>
      </c>
      <c r="O200" t="n">
        <v>1764.41</v>
      </c>
      <c r="P200" t="n">
        <v>3</v>
      </c>
      <c r="Q200" t="n">
        <v>56.9</v>
      </c>
      <c r="R200" t="n">
        <v>54.8</v>
      </c>
      <c r="S200" t="n">
        <v>55.1</v>
      </c>
      <c r="T200" t="inlineStr"/>
      <c r="U200" t="inlineStr"/>
      <c r="V200" t="inlineStr"/>
      <c r="W200" t="inlineStr"/>
      <c r="X200" t="inlineStr">
        <is>
          <t>📈 Đang nắm giữ (T+3)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16.45</v>
      </c>
      <c r="O201" t="n">
        <v>1764.41</v>
      </c>
      <c r="P201" t="n">
        <v>3</v>
      </c>
      <c r="Q201" t="n">
        <v>16.5</v>
      </c>
      <c r="R201" t="n">
        <v>15.65</v>
      </c>
      <c r="S201" t="n">
        <v>16.05</v>
      </c>
      <c r="T201" t="inlineStr"/>
      <c r="U201" t="inlineStr"/>
      <c r="V201" t="inlineStr"/>
      <c r="W201" t="inlineStr"/>
      <c r="X201" t="inlineStr">
        <is>
          <t>📈 Đang nắm giữ (T+3)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55.4</v>
      </c>
      <c r="O202" t="n">
        <v>1764.41</v>
      </c>
      <c r="P202" t="n">
        <v>3</v>
      </c>
      <c r="Q202" t="n">
        <v>57.5</v>
      </c>
      <c r="R202" t="n">
        <v>55.4</v>
      </c>
      <c r="S202" t="n">
        <v>55.9</v>
      </c>
      <c r="T202" t="inlineStr"/>
      <c r="U202" t="inlineStr"/>
      <c r="V202" t="inlineStr"/>
      <c r="W202" t="inlineStr"/>
      <c r="X202" t="inlineStr">
        <is>
          <t>📈 Đang nắm giữ (T+3)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67</v>
      </c>
      <c r="O203" t="n">
        <v>1764.41</v>
      </c>
      <c r="P203" t="n">
        <v>3</v>
      </c>
      <c r="Q203" t="n">
        <v>67.8</v>
      </c>
      <c r="R203" t="n">
        <v>63.3</v>
      </c>
      <c r="S203" t="n">
        <v>65.5</v>
      </c>
      <c r="T203" t="inlineStr"/>
      <c r="U203" t="inlineStr"/>
      <c r="V203" t="inlineStr"/>
      <c r="W203" t="inlineStr"/>
      <c r="X203" t="inlineStr">
        <is>
          <t>📈 Đang nắm giữ (T+3)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24.15</v>
      </c>
      <c r="O204" t="n">
        <v>1764.41</v>
      </c>
      <c r="P204" t="n">
        <v>3</v>
      </c>
      <c r="Q204" t="n">
        <v>24.5</v>
      </c>
      <c r="R204" t="n">
        <v>23.55</v>
      </c>
      <c r="S204" t="n">
        <v>24.35</v>
      </c>
      <c r="T204" t="inlineStr"/>
      <c r="U204" t="inlineStr"/>
      <c r="V204" t="inlineStr"/>
      <c r="W204" t="inlineStr"/>
      <c r="X204" t="inlineStr">
        <is>
          <t>📈 Đang nắm giữ (T+3)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17.7</v>
      </c>
      <c r="O205" t="n">
        <v>1764.41</v>
      </c>
      <c r="P205" t="n">
        <v>3</v>
      </c>
      <c r="Q205" t="n">
        <v>18.3</v>
      </c>
      <c r="R205" t="n">
        <v>17.1</v>
      </c>
      <c r="S205" t="n">
        <v>17.8</v>
      </c>
      <c r="T205" t="inlineStr"/>
      <c r="U205" t="inlineStr"/>
      <c r="V205" t="inlineStr"/>
      <c r="W205" t="inlineStr"/>
      <c r="X205" t="inlineStr">
        <is>
          <t>📈 Đang nắm giữ (T+3)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15.15</v>
      </c>
      <c r="O206" t="n">
        <v>1764.41</v>
      </c>
      <c r="P206" t="n">
        <v>3</v>
      </c>
      <c r="Q206" t="n">
        <v>15.9</v>
      </c>
      <c r="R206" t="n">
        <v>14.85</v>
      </c>
      <c r="S206" t="n">
        <v>15.3</v>
      </c>
      <c r="T206" t="inlineStr"/>
      <c r="U206" t="inlineStr"/>
      <c r="V206" t="inlineStr"/>
      <c r="W206" t="inlineStr"/>
      <c r="X206" t="inlineStr">
        <is>
          <t>📈 Đang nắm giữ (T+3)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15.45</v>
      </c>
      <c r="O207" t="n">
        <v>1764.41</v>
      </c>
      <c r="P207" t="n">
        <v>3</v>
      </c>
      <c r="Q207" t="n">
        <v>15.6</v>
      </c>
      <c r="R207" t="n">
        <v>14.75</v>
      </c>
      <c r="S207" t="n">
        <v>15.4</v>
      </c>
      <c r="T207" t="inlineStr"/>
      <c r="U207" t="inlineStr"/>
      <c r="V207" t="inlineStr"/>
      <c r="W207" t="inlineStr"/>
      <c r="X207" t="inlineStr">
        <is>
          <t>📈 Đang nắm giữ (T+3)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150.9</v>
      </c>
      <c r="O208" t="n">
        <v>1764.41</v>
      </c>
      <c r="P208" t="n">
        <v>3</v>
      </c>
      <c r="Q208" t="n">
        <v>154.8</v>
      </c>
      <c r="R208" t="n">
        <v>144.2</v>
      </c>
      <c r="S208" t="n">
        <v>151.5</v>
      </c>
      <c r="T208" t="inlineStr"/>
      <c r="U208" t="inlineStr"/>
      <c r="V208" t="inlineStr"/>
      <c r="W208" t="inlineStr"/>
      <c r="X208" t="inlineStr">
        <is>
          <t>📈 Đang nắm giữ (T+3)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74.3</v>
      </c>
      <c r="O209" t="n">
        <v>1764.41</v>
      </c>
      <c r="P209" t="n">
        <v>3</v>
      </c>
      <c r="Q209" t="n">
        <v>75</v>
      </c>
      <c r="R209" t="n">
        <v>71.7</v>
      </c>
      <c r="S209" t="n">
        <v>73.90000000000001</v>
      </c>
      <c r="T209" t="inlineStr"/>
      <c r="U209" t="inlineStr"/>
      <c r="V209" t="inlineStr"/>
      <c r="W209" t="inlineStr"/>
      <c r="X209" t="inlineStr">
        <is>
          <t>📈 Đang nắm giữ (T+3)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47.1</v>
      </c>
      <c r="O210" t="n">
        <v>1764.41</v>
      </c>
      <c r="P210" t="n">
        <v>3</v>
      </c>
      <c r="Q210" t="n">
        <v>48.5</v>
      </c>
      <c r="R210" t="n">
        <v>46.3</v>
      </c>
      <c r="S210" t="n">
        <v>47.6</v>
      </c>
      <c r="T210" t="inlineStr"/>
      <c r="U210" t="inlineStr"/>
      <c r="V210" t="inlineStr"/>
      <c r="W210" t="inlineStr"/>
      <c r="X210" t="inlineStr">
        <is>
          <t>📈 Đang nắm giữ (T+3)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15.3</v>
      </c>
      <c r="O211" t="n">
        <v>1764.41</v>
      </c>
      <c r="P211" t="n">
        <v>3</v>
      </c>
      <c r="Q211" t="n">
        <v>16.2</v>
      </c>
      <c r="R211" t="n">
        <v>14.9</v>
      </c>
      <c r="S211" t="n">
        <v>15.3</v>
      </c>
      <c r="T211" t="inlineStr"/>
      <c r="U211" t="inlineStr"/>
      <c r="V211" t="inlineStr"/>
      <c r="W211" t="n">
        <v>15.05</v>
      </c>
      <c r="X211" t="inlineStr">
        <is>
          <t>🛑 ĐÃ CẮT LỖ (ATR)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14.7</v>
      </c>
      <c r="O212" t="n">
        <v>1764.41</v>
      </c>
      <c r="P212" t="n">
        <v>3</v>
      </c>
      <c r="Q212" t="n">
        <v>16.4</v>
      </c>
      <c r="R212" t="n">
        <v>14</v>
      </c>
      <c r="S212" t="n">
        <v>15</v>
      </c>
      <c r="T212" t="inlineStr"/>
      <c r="U212" t="inlineStr"/>
      <c r="V212" t="inlineStr"/>
      <c r="W212" t="inlineStr"/>
      <c r="X212" t="inlineStr">
        <is>
          <t>📈 Đang nắm giữ (T+3)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24.15</v>
      </c>
      <c r="O213" t="n">
        <v>1764.41</v>
      </c>
      <c r="P213" t="n">
        <v>3</v>
      </c>
      <c r="Q213" t="n">
        <v>24.5</v>
      </c>
      <c r="R213" t="n">
        <v>23.55</v>
      </c>
      <c r="S213" t="n">
        <v>24.35</v>
      </c>
      <c r="T213" t="inlineStr"/>
      <c r="U213" t="inlineStr"/>
      <c r="V213" t="inlineStr"/>
      <c r="W213" t="inlineStr"/>
      <c r="X213" t="inlineStr">
        <is>
          <t>📈 Đang nắm giữ (T+3)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19.1</v>
      </c>
      <c r="O214" t="n">
        <v>1764.41</v>
      </c>
      <c r="P214" t="n">
        <v>3</v>
      </c>
      <c r="Q214" t="n">
        <v>19.5</v>
      </c>
      <c r="R214" t="n">
        <v>18.4</v>
      </c>
      <c r="S214" t="n">
        <v>19.2</v>
      </c>
      <c r="T214" t="inlineStr"/>
      <c r="U214" t="inlineStr"/>
      <c r="V214" t="inlineStr"/>
      <c r="W214" t="inlineStr"/>
      <c r="X214" t="inlineStr">
        <is>
          <t>📈 Đang nắm giữ (T+3)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19.1</v>
      </c>
      <c r="O215" t="n">
        <v>1764.41</v>
      </c>
      <c r="P215" t="n">
        <v>3</v>
      </c>
      <c r="Q215" t="n">
        <v>19.4</v>
      </c>
      <c r="R215" t="n">
        <v>18.05</v>
      </c>
      <c r="S215" t="n">
        <v>18.9</v>
      </c>
      <c r="T215" t="inlineStr"/>
      <c r="U215" t="inlineStr"/>
      <c r="V215" t="inlineStr"/>
      <c r="W215" t="n">
        <v>18.09</v>
      </c>
      <c r="X215" t="inlineStr">
        <is>
          <t>🛑 ĐÃ CẮT LỖ (ATR)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36.7</v>
      </c>
      <c r="O216" t="n">
        <v>1764.41</v>
      </c>
      <c r="P216" t="n">
        <v>3</v>
      </c>
      <c r="Q216" t="n">
        <v>37</v>
      </c>
      <c r="R216" t="n">
        <v>36.6</v>
      </c>
      <c r="S216" t="n">
        <v>36.6</v>
      </c>
      <c r="T216" t="inlineStr"/>
      <c r="U216" t="inlineStr"/>
      <c r="V216" t="inlineStr"/>
      <c r="W216" t="inlineStr"/>
      <c r="X216" t="inlineStr">
        <is>
          <t>📈 Đang nắm giữ (T+3)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67</v>
      </c>
      <c r="O217" t="n">
        <v>1764.41</v>
      </c>
      <c r="P217" t="n">
        <v>3</v>
      </c>
      <c r="Q217" t="n">
        <v>67.8</v>
      </c>
      <c r="R217" t="n">
        <v>63.3</v>
      </c>
      <c r="S217" t="n">
        <v>65.5</v>
      </c>
      <c r="T217" t="inlineStr"/>
      <c r="U217" t="inlineStr"/>
      <c r="V217" t="inlineStr"/>
      <c r="W217" t="inlineStr"/>
      <c r="X217" t="inlineStr">
        <is>
          <t>📈 Đang nắm giữ (T+3)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24.15</v>
      </c>
      <c r="O218" t="n">
        <v>1764.41</v>
      </c>
      <c r="P218" t="n">
        <v>3</v>
      </c>
      <c r="Q218" t="n">
        <v>24.5</v>
      </c>
      <c r="R218" t="n">
        <v>23.55</v>
      </c>
      <c r="S218" t="n">
        <v>24.35</v>
      </c>
      <c r="T218" t="inlineStr"/>
      <c r="U218" t="inlineStr"/>
      <c r="V218" t="inlineStr"/>
      <c r="W218" t="inlineStr"/>
      <c r="X218" t="inlineStr">
        <is>
          <t>📈 Đang nắm giữ (T+3)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11.95</v>
      </c>
      <c r="O219" t="n">
        <v>1764.41</v>
      </c>
      <c r="P219" t="n">
        <v>3</v>
      </c>
      <c r="Q219" t="n">
        <v>12</v>
      </c>
      <c r="R219" t="n">
        <v>10.6</v>
      </c>
      <c r="S219" t="n">
        <v>12</v>
      </c>
      <c r="T219" t="inlineStr"/>
      <c r="U219" t="inlineStr"/>
      <c r="V219" t="inlineStr"/>
      <c r="W219" t="inlineStr"/>
      <c r="X219" t="inlineStr">
        <is>
          <t>📈 Đang nắm giữ (T+3)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16.45</v>
      </c>
      <c r="O220" t="n">
        <v>1764.41</v>
      </c>
      <c r="P220" t="n">
        <v>3</v>
      </c>
      <c r="Q220" t="n">
        <v>16.5</v>
      </c>
      <c r="R220" t="n">
        <v>15.65</v>
      </c>
      <c r="S220" t="n">
        <v>16.05</v>
      </c>
      <c r="T220" t="inlineStr"/>
      <c r="U220" t="inlineStr"/>
      <c r="V220" t="inlineStr"/>
      <c r="W220" t="inlineStr"/>
      <c r="X220" t="inlineStr">
        <is>
          <t>📈 Đang nắm giữ (T+3)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19.1</v>
      </c>
      <c r="O221" t="n">
        <v>1764.41</v>
      </c>
      <c r="P221" t="n">
        <v>3</v>
      </c>
      <c r="Q221" t="n">
        <v>19.5</v>
      </c>
      <c r="R221" t="n">
        <v>18.4</v>
      </c>
      <c r="S221" t="n">
        <v>19.2</v>
      </c>
      <c r="T221" t="inlineStr"/>
      <c r="U221" t="inlineStr"/>
      <c r="V221" t="inlineStr"/>
      <c r="W221" t="inlineStr"/>
      <c r="X221" t="inlineStr">
        <is>
          <t>📈 Đang nắm giữ (T+3)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55.6</v>
      </c>
      <c r="O222" t="n">
        <v>1764.41</v>
      </c>
      <c r="P222" t="n">
        <v>3</v>
      </c>
      <c r="Q222" t="n">
        <v>56.9</v>
      </c>
      <c r="R222" t="n">
        <v>54.8</v>
      </c>
      <c r="S222" t="n">
        <v>55.1</v>
      </c>
      <c r="T222" t="inlineStr"/>
      <c r="U222" t="inlineStr"/>
      <c r="V222" t="inlineStr"/>
      <c r="W222" t="inlineStr"/>
      <c r="X222" t="inlineStr">
        <is>
          <t>📈 Đang nắm giữ (T+3)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67</v>
      </c>
      <c r="O223" t="n">
        <v>1764.41</v>
      </c>
      <c r="P223" t="n">
        <v>3</v>
      </c>
      <c r="Q223" t="n">
        <v>67.8</v>
      </c>
      <c r="R223" t="n">
        <v>63.3</v>
      </c>
      <c r="S223" t="n">
        <v>65.5</v>
      </c>
      <c r="T223" t="inlineStr"/>
      <c r="U223" t="inlineStr"/>
      <c r="V223" t="inlineStr"/>
      <c r="W223" t="inlineStr"/>
      <c r="X223" t="inlineStr">
        <is>
          <t>📈 Đang nắm giữ (T+3)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19.1</v>
      </c>
      <c r="O224" t="n">
        <v>1764.41</v>
      </c>
      <c r="P224" t="n">
        <v>3</v>
      </c>
      <c r="Q224" t="n">
        <v>19.5</v>
      </c>
      <c r="R224" t="n">
        <v>18.4</v>
      </c>
      <c r="S224" t="n">
        <v>19.2</v>
      </c>
      <c r="T224" t="inlineStr"/>
      <c r="U224" t="inlineStr"/>
      <c r="V224" t="inlineStr"/>
      <c r="W224" t="inlineStr"/>
      <c r="X224" t="inlineStr">
        <is>
          <t>📈 Đang nắm giữ (T+3)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19.1</v>
      </c>
      <c r="O225" t="n">
        <v>1764.41</v>
      </c>
      <c r="P225" t="n">
        <v>3</v>
      </c>
      <c r="Q225" t="n">
        <v>19.4</v>
      </c>
      <c r="R225" t="n">
        <v>18.05</v>
      </c>
      <c r="S225" t="n">
        <v>18.9</v>
      </c>
      <c r="T225" t="inlineStr"/>
      <c r="U225" t="inlineStr"/>
      <c r="V225" t="inlineStr"/>
      <c r="W225" t="n">
        <v>18.09</v>
      </c>
      <c r="X225" t="inlineStr">
        <is>
          <t>🛑 ĐÃ CẮT LỖ (ATR)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13.55</v>
      </c>
      <c r="O226" t="n">
        <v>1764.41</v>
      </c>
      <c r="P226" t="n">
        <v>3</v>
      </c>
      <c r="Q226" t="n">
        <v>13.75</v>
      </c>
      <c r="R226" t="n">
        <v>12.95</v>
      </c>
      <c r="S226" t="n">
        <v>13.4</v>
      </c>
      <c r="T226" t="inlineStr"/>
      <c r="U226" t="inlineStr"/>
      <c r="V226" t="inlineStr"/>
      <c r="W226" t="inlineStr"/>
      <c r="X226" t="inlineStr">
        <is>
          <t>📈 Đang nắm giữ (T+3)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55.6</v>
      </c>
      <c r="O227" t="n">
        <v>1764.41</v>
      </c>
      <c r="P227" t="n">
        <v>3</v>
      </c>
      <c r="Q227" t="n">
        <v>56.9</v>
      </c>
      <c r="R227" t="n">
        <v>54.8</v>
      </c>
      <c r="S227" t="n">
        <v>55.1</v>
      </c>
      <c r="T227" t="inlineStr"/>
      <c r="U227" t="inlineStr"/>
      <c r="V227" t="inlineStr"/>
      <c r="W227" t="inlineStr"/>
      <c r="X227" t="inlineStr">
        <is>
          <t>📈 Đang nắm giữ (T+3)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55.4</v>
      </c>
      <c r="O228" t="n">
        <v>1764.41</v>
      </c>
      <c r="P228" t="n">
        <v>3</v>
      </c>
      <c r="Q228" t="n">
        <v>57.5</v>
      </c>
      <c r="R228" t="n">
        <v>55.4</v>
      </c>
      <c r="S228" t="n">
        <v>55.9</v>
      </c>
      <c r="T228" t="inlineStr"/>
      <c r="U228" t="inlineStr"/>
      <c r="V228" t="inlineStr"/>
      <c r="W228" t="inlineStr"/>
      <c r="X228" t="inlineStr">
        <is>
          <t>📈 Đang nắm giữ (T+3)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24.15</v>
      </c>
      <c r="O229" t="n">
        <v>1764.41</v>
      </c>
      <c r="P229" t="n">
        <v>3</v>
      </c>
      <c r="Q229" t="n">
        <v>24.5</v>
      </c>
      <c r="R229" t="n">
        <v>23.55</v>
      </c>
      <c r="S229" t="n">
        <v>24.35</v>
      </c>
      <c r="T229" t="inlineStr"/>
      <c r="U229" t="inlineStr"/>
      <c r="V229" t="inlineStr"/>
      <c r="W229" t="inlineStr"/>
      <c r="X229" t="inlineStr">
        <is>
          <t>📈 Đang nắm giữ (T+3)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17.7</v>
      </c>
      <c r="O230" t="n">
        <v>1764.41</v>
      </c>
      <c r="P230" t="n">
        <v>3</v>
      </c>
      <c r="Q230" t="n">
        <v>18.3</v>
      </c>
      <c r="R230" t="n">
        <v>17.1</v>
      </c>
      <c r="S230" t="n">
        <v>17.8</v>
      </c>
      <c r="T230" t="inlineStr"/>
      <c r="U230" t="inlineStr"/>
      <c r="V230" t="inlineStr"/>
      <c r="W230" t="inlineStr"/>
      <c r="X230" t="inlineStr">
        <is>
          <t>📈 Đang nắm giữ (T+3)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67</v>
      </c>
      <c r="O231" t="n">
        <v>1764.41</v>
      </c>
      <c r="P231" t="n">
        <v>3</v>
      </c>
      <c r="Q231" t="n">
        <v>67.8</v>
      </c>
      <c r="R231" t="n">
        <v>63.3</v>
      </c>
      <c r="S231" t="n">
        <v>65.5</v>
      </c>
      <c r="T231" t="inlineStr"/>
      <c r="U231" t="inlineStr"/>
      <c r="V231" t="inlineStr"/>
      <c r="W231" t="inlineStr"/>
      <c r="X231" t="inlineStr">
        <is>
          <t>📈 Đang nắm giữ (T+3)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22.1</v>
      </c>
      <c r="O232" t="n">
        <v>1764.41</v>
      </c>
      <c r="P232" t="n">
        <v>3</v>
      </c>
      <c r="Q232" t="n">
        <v>22.2</v>
      </c>
      <c r="R232" t="n">
        <v>20.8</v>
      </c>
      <c r="S232" t="n">
        <v>21.65</v>
      </c>
      <c r="T232" t="inlineStr"/>
      <c r="U232" t="inlineStr"/>
      <c r="V232" t="inlineStr"/>
      <c r="W232" t="inlineStr"/>
      <c r="X232" t="inlineStr">
        <is>
          <t>📈 Đang nắm giữ (T+3)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30.7</v>
      </c>
      <c r="O233" t="n">
        <v>1764.41</v>
      </c>
      <c r="P233" t="n">
        <v>3</v>
      </c>
      <c r="Q233" t="n">
        <v>31.25</v>
      </c>
      <c r="R233" t="n">
        <v>27.35</v>
      </c>
      <c r="S233" t="n">
        <v>30.4</v>
      </c>
      <c r="T233" t="inlineStr"/>
      <c r="U233" t="inlineStr"/>
      <c r="V233" t="inlineStr"/>
      <c r="W233" t="inlineStr"/>
      <c r="X233" t="inlineStr">
        <is>
          <t>📈 Đang nắm giữ (T+3)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10.1</v>
      </c>
      <c r="O234" t="n">
        <v>1764.41</v>
      </c>
      <c r="P234" t="n">
        <v>3</v>
      </c>
      <c r="Q234" t="n">
        <v>10.5</v>
      </c>
      <c r="R234" t="n">
        <v>9.6</v>
      </c>
      <c r="S234" t="n">
        <v>10</v>
      </c>
      <c r="T234" t="inlineStr"/>
      <c r="U234" t="inlineStr"/>
      <c r="V234" t="inlineStr"/>
      <c r="W234" t="inlineStr"/>
      <c r="X234" t="inlineStr">
        <is>
          <t>📈 Đang nắm giữ (T+3)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15.15</v>
      </c>
      <c r="O235" t="n">
        <v>1764.41</v>
      </c>
      <c r="P235" t="n">
        <v>3</v>
      </c>
      <c r="Q235" t="n">
        <v>15.9</v>
      </c>
      <c r="R235" t="n">
        <v>14.85</v>
      </c>
      <c r="S235" t="n">
        <v>15.3</v>
      </c>
      <c r="T235" t="inlineStr"/>
      <c r="U235" t="inlineStr"/>
      <c r="V235" t="inlineStr"/>
      <c r="W235" t="inlineStr"/>
      <c r="X235" t="inlineStr">
        <is>
          <t>📈 Đang nắm giữ (T+3)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13.5</v>
      </c>
      <c r="O236" t="n">
        <v>1764.41</v>
      </c>
      <c r="P236" t="n">
        <v>3</v>
      </c>
      <c r="Q236" t="n">
        <v>13.9</v>
      </c>
      <c r="R236" t="n">
        <v>13.45</v>
      </c>
      <c r="S236" t="n">
        <v>13.5</v>
      </c>
      <c r="T236" t="inlineStr"/>
      <c r="U236" t="inlineStr"/>
      <c r="V236" t="inlineStr"/>
      <c r="W236" t="inlineStr"/>
      <c r="X236" t="inlineStr">
        <is>
          <t>📈 Đang nắm giữ (T+3)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52.1</v>
      </c>
      <c r="O237" t="n">
        <v>1764.41</v>
      </c>
      <c r="P237" t="n">
        <v>3</v>
      </c>
      <c r="Q237" t="n">
        <v>52.6</v>
      </c>
      <c r="R237" t="n">
        <v>51.2</v>
      </c>
      <c r="S237" t="n">
        <v>51.5</v>
      </c>
      <c r="T237" t="inlineStr"/>
      <c r="U237" t="inlineStr"/>
      <c r="V237" t="inlineStr"/>
      <c r="W237" t="inlineStr"/>
      <c r="X237" t="inlineStr">
        <is>
          <t>📈 Đang nắm giữ (T+3)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14.1</v>
      </c>
      <c r="O238" t="n">
        <v>1764.41</v>
      </c>
      <c r="P238" t="n">
        <v>3</v>
      </c>
      <c r="Q238" t="n">
        <v>14.15</v>
      </c>
      <c r="R238" t="n">
        <v>13.6</v>
      </c>
      <c r="S238" t="n">
        <v>14.05</v>
      </c>
      <c r="T238" t="inlineStr"/>
      <c r="U238" t="inlineStr"/>
      <c r="V238" t="inlineStr"/>
      <c r="W238" t="inlineStr"/>
      <c r="X238" t="inlineStr">
        <is>
          <t>📈 Đang nắm giữ (T+3)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10.4</v>
      </c>
      <c r="O239" t="n">
        <v>1764.41</v>
      </c>
      <c r="P239" t="n">
        <v>3</v>
      </c>
      <c r="Q239" t="n">
        <v>10.5</v>
      </c>
      <c r="R239" t="n">
        <v>9.630000000000001</v>
      </c>
      <c r="S239" t="n">
        <v>10.4</v>
      </c>
      <c r="T239" t="inlineStr"/>
      <c r="U239" t="inlineStr"/>
      <c r="V239" t="inlineStr"/>
      <c r="W239" t="inlineStr"/>
      <c r="X239" t="inlineStr">
        <is>
          <t>📈 Đang nắm giữ (T+3)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7.13</v>
      </c>
      <c r="O240" t="n">
        <v>1764.41</v>
      </c>
      <c r="P240" t="n">
        <v>3</v>
      </c>
      <c r="Q240" t="n">
        <v>7.33</v>
      </c>
      <c r="R240" t="n">
        <v>6.8</v>
      </c>
      <c r="S240" t="n">
        <v>7.15</v>
      </c>
      <c r="T240" t="inlineStr"/>
      <c r="U240" t="inlineStr"/>
      <c r="V240" t="inlineStr"/>
      <c r="W240" t="inlineStr"/>
      <c r="X240" t="inlineStr">
        <is>
          <t>📈 Đang nắm giữ (T+3)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64.2</v>
      </c>
      <c r="O241" t="n">
        <v>1764.41</v>
      </c>
      <c r="P241" t="n">
        <v>3</v>
      </c>
      <c r="Q241" t="n">
        <v>66.3</v>
      </c>
      <c r="R241" t="n">
        <v>60</v>
      </c>
      <c r="S241" t="n">
        <v>63</v>
      </c>
      <c r="T241" t="inlineStr"/>
      <c r="U241" t="inlineStr"/>
      <c r="V241" t="inlineStr"/>
      <c r="W241" t="n">
        <v>61.15</v>
      </c>
      <c r="X241" t="inlineStr">
        <is>
          <t>🛑 ĐÃ CẮT LỖ (ATR)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21.35</v>
      </c>
      <c r="O242" t="n">
        <v>1764.41</v>
      </c>
      <c r="P242" t="n">
        <v>3</v>
      </c>
      <c r="Q242" t="n">
        <v>23.15</v>
      </c>
      <c r="R242" t="n">
        <v>20.95</v>
      </c>
      <c r="S242" t="n">
        <v>21.7</v>
      </c>
      <c r="T242" t="inlineStr"/>
      <c r="U242" t="inlineStr"/>
      <c r="V242" t="inlineStr"/>
      <c r="W242" t="n">
        <v>21.41</v>
      </c>
      <c r="X242" t="inlineStr">
        <is>
          <t>🛑 ĐÃ CẮT LỖ (ATR)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21.3</v>
      </c>
      <c r="O243" t="n">
        <v>1764.41</v>
      </c>
      <c r="P243" t="n">
        <v>3</v>
      </c>
      <c r="Q243" t="n">
        <v>21.8</v>
      </c>
      <c r="R243" t="n">
        <v>20.4</v>
      </c>
      <c r="S243" t="n">
        <v>21.4</v>
      </c>
      <c r="T243" t="inlineStr"/>
      <c r="U243" t="inlineStr"/>
      <c r="V243" t="inlineStr"/>
      <c r="W243" t="inlineStr"/>
      <c r="X243" t="inlineStr">
        <is>
          <t>📈 Đang nắm giữ (T+3)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15.15</v>
      </c>
      <c r="O244" t="n">
        <v>1764.41</v>
      </c>
      <c r="P244" t="n">
        <v>3</v>
      </c>
      <c r="Q244" t="n">
        <v>15.9</v>
      </c>
      <c r="R244" t="n">
        <v>14.85</v>
      </c>
      <c r="S244" t="n">
        <v>15.3</v>
      </c>
      <c r="T244" t="inlineStr"/>
      <c r="U244" t="inlineStr"/>
      <c r="V244" t="inlineStr"/>
      <c r="W244" t="inlineStr"/>
      <c r="X244" t="inlineStr">
        <is>
          <t>📈 Đang nắm giữ (T+3)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30.7</v>
      </c>
      <c r="O245" t="n">
        <v>1764.41</v>
      </c>
      <c r="P245" t="n">
        <v>3</v>
      </c>
      <c r="Q245" t="n">
        <v>31.25</v>
      </c>
      <c r="R245" t="n">
        <v>27.35</v>
      </c>
      <c r="S245" t="n">
        <v>30.4</v>
      </c>
      <c r="T245" t="inlineStr"/>
      <c r="U245" t="inlineStr"/>
      <c r="V245" t="inlineStr"/>
      <c r="W245" t="inlineStr"/>
      <c r="X245" t="inlineStr">
        <is>
          <t>📈 Đang nắm giữ (T+3)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21.05</v>
      </c>
      <c r="O246" t="n">
        <v>1764.41</v>
      </c>
      <c r="P246" t="n">
        <v>3</v>
      </c>
      <c r="Q246" t="n">
        <v>21.5</v>
      </c>
      <c r="R246" t="n">
        <v>20.55</v>
      </c>
      <c r="S246" t="n">
        <v>21.25</v>
      </c>
      <c r="T246" t="inlineStr"/>
      <c r="U246" t="inlineStr"/>
      <c r="V246" t="inlineStr"/>
      <c r="W246" t="inlineStr"/>
      <c r="X246" t="inlineStr">
        <is>
          <t>📈 Đang nắm giữ (T+3)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22.1</v>
      </c>
      <c r="O247" t="n">
        <v>1764.41</v>
      </c>
      <c r="P247" t="n">
        <v>3</v>
      </c>
      <c r="Q247" t="n">
        <v>22.2</v>
      </c>
      <c r="R247" t="n">
        <v>20.8</v>
      </c>
      <c r="S247" t="n">
        <v>21.65</v>
      </c>
      <c r="T247" t="inlineStr"/>
      <c r="U247" t="inlineStr"/>
      <c r="V247" t="inlineStr"/>
      <c r="W247" t="inlineStr"/>
      <c r="X247" t="inlineStr">
        <is>
          <t>📈 Đang nắm giữ (T+3)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34.45</v>
      </c>
      <c r="O248" t="n">
        <v>1764.41</v>
      </c>
      <c r="P248" t="n">
        <v>3</v>
      </c>
      <c r="Q248" t="n">
        <v>34.45</v>
      </c>
      <c r="R248" t="n">
        <v>31.7</v>
      </c>
      <c r="S248" t="n">
        <v>33.5</v>
      </c>
      <c r="T248" t="inlineStr"/>
      <c r="U248" t="inlineStr"/>
      <c r="V248" t="inlineStr"/>
      <c r="W248" t="inlineStr"/>
      <c r="X248" t="inlineStr">
        <is>
          <t>📈 Đang nắm giữ (T+3)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21.05</v>
      </c>
      <c r="O249" t="n">
        <v>1764.41</v>
      </c>
      <c r="P249" t="n">
        <v>3</v>
      </c>
      <c r="Q249" t="n">
        <v>21.5</v>
      </c>
      <c r="R249" t="n">
        <v>20.55</v>
      </c>
      <c r="S249" t="n">
        <v>21.25</v>
      </c>
      <c r="T249" t="inlineStr"/>
      <c r="U249" t="inlineStr"/>
      <c r="V249" t="inlineStr"/>
      <c r="W249" t="inlineStr"/>
      <c r="X249" t="inlineStr">
        <is>
          <t>📈 Đang nắm giữ (T+3)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34.05</v>
      </c>
      <c r="O250" t="n">
        <v>1764.41</v>
      </c>
      <c r="P250" t="n">
        <v>3</v>
      </c>
      <c r="Q250" t="n">
        <v>34.4</v>
      </c>
      <c r="R250" t="n">
        <v>33.05</v>
      </c>
      <c r="S250" t="n">
        <v>34.15</v>
      </c>
      <c r="T250" t="inlineStr"/>
      <c r="U250" t="inlineStr"/>
      <c r="V250" t="inlineStr"/>
      <c r="W250" t="inlineStr"/>
      <c r="X250" t="inlineStr">
        <is>
          <t>📈 Đang nắm giữ (T+3)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1764.41</v>
      </c>
      <c r="P251" t="n">
        <v>3</v>
      </c>
      <c r="Q251" t="n">
        <v>9.6</v>
      </c>
      <c r="R251" t="n">
        <v>8.9</v>
      </c>
      <c r="S251" t="n">
        <v>9.1</v>
      </c>
      <c r="T251" t="inlineStr"/>
      <c r="U251" t="inlineStr"/>
      <c r="V251" t="inlineStr"/>
      <c r="W251" t="inlineStr"/>
      <c r="X251" t="inlineStr">
        <is>
          <t>📈 Đang nắm giữ (T+3)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67</v>
      </c>
      <c r="O252" t="n">
        <v>1764.41</v>
      </c>
      <c r="P252" t="n">
        <v>3</v>
      </c>
      <c r="Q252" t="n">
        <v>67.8</v>
      </c>
      <c r="R252" t="n">
        <v>63.3</v>
      </c>
      <c r="S252" t="n">
        <v>65.5</v>
      </c>
      <c r="T252" t="inlineStr"/>
      <c r="U252" t="inlineStr"/>
      <c r="V252" t="inlineStr"/>
      <c r="W252" t="inlineStr"/>
      <c r="X252" t="inlineStr">
        <is>
          <t>📈 Đang nắm giữ (T+3)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22.1</v>
      </c>
      <c r="O253" t="n">
        <v>1764.41</v>
      </c>
      <c r="P253" t="n">
        <v>3</v>
      </c>
      <c r="Q253" t="n">
        <v>22.2</v>
      </c>
      <c r="R253" t="n">
        <v>20.8</v>
      </c>
      <c r="S253" t="n">
        <v>21.65</v>
      </c>
      <c r="T253" t="inlineStr"/>
      <c r="U253" t="inlineStr"/>
      <c r="V253" t="inlineStr"/>
      <c r="W253" t="inlineStr"/>
      <c r="X253" t="inlineStr">
        <is>
          <t>📈 Đang nắm giữ (T+3)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21.35</v>
      </c>
      <c r="O254" t="n">
        <v>1764.41</v>
      </c>
      <c r="P254" t="n">
        <v>3</v>
      </c>
      <c r="Q254" t="n">
        <v>23.15</v>
      </c>
      <c r="R254" t="n">
        <v>20.95</v>
      </c>
      <c r="S254" t="n">
        <v>21.7</v>
      </c>
      <c r="T254" t="inlineStr"/>
      <c r="U254" t="inlineStr"/>
      <c r="V254" t="inlineStr"/>
      <c r="W254" t="n">
        <v>21.41</v>
      </c>
      <c r="X254" t="inlineStr">
        <is>
          <t>🛑 ĐÃ CẮT LỖ (ATR)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22.4</v>
      </c>
      <c r="O255" t="n">
        <v>1764.41</v>
      </c>
      <c r="P255" t="n">
        <v>3</v>
      </c>
      <c r="Q255" t="n">
        <v>23.95</v>
      </c>
      <c r="R255" t="n">
        <v>21.2</v>
      </c>
      <c r="S255" t="n">
        <v>22.6</v>
      </c>
      <c r="T255" t="inlineStr"/>
      <c r="U255" t="inlineStr"/>
      <c r="V255" t="inlineStr"/>
      <c r="W255" t="inlineStr"/>
      <c r="X255" t="inlineStr">
        <is>
          <t>📈 Đang nắm giữ (T+3)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67</v>
      </c>
      <c r="O256" t="n">
        <v>1764.41</v>
      </c>
      <c r="P256" t="n">
        <v>3</v>
      </c>
      <c r="Q256" t="n">
        <v>67.8</v>
      </c>
      <c r="R256" t="n">
        <v>63.3</v>
      </c>
      <c r="S256" t="n">
        <v>65.5</v>
      </c>
      <c r="T256" t="inlineStr"/>
      <c r="U256" t="inlineStr"/>
      <c r="V256" t="inlineStr"/>
      <c r="W256" t="inlineStr"/>
      <c r="X256" t="inlineStr">
        <is>
          <t>📈 Đang nắm giữ (T+3)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22.1</v>
      </c>
      <c r="O257" t="n">
        <v>1764.41</v>
      </c>
      <c r="P257" t="n">
        <v>3</v>
      </c>
      <c r="Q257" t="n">
        <v>22.2</v>
      </c>
      <c r="R257" t="n">
        <v>20.8</v>
      </c>
      <c r="S257" t="n">
        <v>21.65</v>
      </c>
      <c r="T257" t="inlineStr"/>
      <c r="U257" t="inlineStr"/>
      <c r="V257" t="inlineStr"/>
      <c r="W257" t="inlineStr"/>
      <c r="X257" t="inlineStr">
        <is>
          <t>📈 Đang nắm giữ (T+3)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30.7</v>
      </c>
      <c r="O258" t="n">
        <v>1764.41</v>
      </c>
      <c r="P258" t="n">
        <v>3</v>
      </c>
      <c r="Q258" t="n">
        <v>31.25</v>
      </c>
      <c r="R258" t="n">
        <v>27.35</v>
      </c>
      <c r="S258" t="n">
        <v>30.4</v>
      </c>
      <c r="T258" t="inlineStr"/>
      <c r="U258" t="inlineStr"/>
      <c r="V258" t="inlineStr"/>
      <c r="W258" t="inlineStr"/>
      <c r="X258" t="inlineStr">
        <is>
          <t>📈 Đang nắm giữ (T+3)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22.1</v>
      </c>
      <c r="O259" t="n">
        <v>1764.41</v>
      </c>
      <c r="P259" t="n">
        <v>3</v>
      </c>
      <c r="Q259" t="n">
        <v>22.2</v>
      </c>
      <c r="R259" t="n">
        <v>20.8</v>
      </c>
      <c r="S259" t="n">
        <v>21.65</v>
      </c>
      <c r="T259" t="inlineStr"/>
      <c r="U259" t="inlineStr"/>
      <c r="V259" t="inlineStr"/>
      <c r="W259" t="inlineStr"/>
      <c r="X259" t="inlineStr">
        <is>
          <t>📈 Đang nắm giữ (T+3)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34.05</v>
      </c>
      <c r="O260" t="n">
        <v>1764.41</v>
      </c>
      <c r="P260" t="n">
        <v>3</v>
      </c>
      <c r="Q260" t="n">
        <v>34.4</v>
      </c>
      <c r="R260" t="n">
        <v>33.05</v>
      </c>
      <c r="S260" t="n">
        <v>34.15</v>
      </c>
      <c r="T260" t="inlineStr"/>
      <c r="U260" t="inlineStr"/>
      <c r="V260" t="inlineStr"/>
      <c r="W260" t="inlineStr"/>
      <c r="X260" t="inlineStr">
        <is>
          <t>📈 Đang nắm giữ (T+3)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30.7</v>
      </c>
      <c r="O261" t="n">
        <v>1764.41</v>
      </c>
      <c r="P261" t="n">
        <v>3</v>
      </c>
      <c r="Q261" t="n">
        <v>31.25</v>
      </c>
      <c r="R261" t="n">
        <v>27.35</v>
      </c>
      <c r="S261" t="n">
        <v>30.4</v>
      </c>
      <c r="T261" t="inlineStr"/>
      <c r="U261" t="inlineStr"/>
      <c r="V261" t="inlineStr"/>
      <c r="W261" t="inlineStr"/>
      <c r="X261" t="inlineStr">
        <is>
          <t>📈 Đang nắm giữ (T+3)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10.1</v>
      </c>
      <c r="O262" t="n">
        <v>1764.41</v>
      </c>
      <c r="P262" t="n">
        <v>3</v>
      </c>
      <c r="Q262" t="n">
        <v>10.5</v>
      </c>
      <c r="R262" t="n">
        <v>9.6</v>
      </c>
      <c r="S262" t="n">
        <v>10</v>
      </c>
      <c r="T262" t="inlineStr"/>
      <c r="U262" t="inlineStr"/>
      <c r="V262" t="inlineStr"/>
      <c r="W262" t="inlineStr"/>
      <c r="X262" t="inlineStr">
        <is>
          <t>📈 Đang nắm giữ (T+3)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10.1</v>
      </c>
      <c r="O263" t="n">
        <v>1764.41</v>
      </c>
      <c r="P263" t="n">
        <v>3</v>
      </c>
      <c r="Q263" t="n">
        <v>10.5</v>
      </c>
      <c r="R263" t="n">
        <v>9.6</v>
      </c>
      <c r="S263" t="n">
        <v>10</v>
      </c>
      <c r="T263" t="inlineStr"/>
      <c r="U263" t="inlineStr"/>
      <c r="V263" t="inlineStr"/>
      <c r="W263" t="inlineStr"/>
      <c r="X263" t="inlineStr">
        <is>
          <t>📈 Đang nắm giữ (T+3)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34.45</v>
      </c>
      <c r="O264" t="n">
        <v>1764.41</v>
      </c>
      <c r="P264" t="n">
        <v>3</v>
      </c>
      <c r="Q264" t="n">
        <v>34.45</v>
      </c>
      <c r="R264" t="n">
        <v>31.7</v>
      </c>
      <c r="S264" t="n">
        <v>33.5</v>
      </c>
      <c r="T264" t="inlineStr"/>
      <c r="U264" t="inlineStr"/>
      <c r="V264" t="inlineStr"/>
      <c r="W264" t="inlineStr"/>
      <c r="X264" t="inlineStr">
        <is>
          <t>📈 Đang nắm giữ (T+3)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34.05</v>
      </c>
      <c r="O265" t="n">
        <v>1764.41</v>
      </c>
      <c r="P265" t="n">
        <v>3</v>
      </c>
      <c r="Q265" t="n">
        <v>34.4</v>
      </c>
      <c r="R265" t="n">
        <v>33.05</v>
      </c>
      <c r="S265" t="n">
        <v>34.15</v>
      </c>
      <c r="T265" t="inlineStr"/>
      <c r="U265" t="inlineStr"/>
      <c r="V265" t="inlineStr"/>
      <c r="W265" t="inlineStr"/>
      <c r="X265" t="inlineStr">
        <is>
          <t>📈 Đang nắm giữ (T+3)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56.9</v>
      </c>
      <c r="O266" t="n">
        <v>1764.41</v>
      </c>
      <c r="P266" t="n">
        <v>3</v>
      </c>
      <c r="Q266" t="n">
        <v>57.9</v>
      </c>
      <c r="R266" t="n">
        <v>53.7</v>
      </c>
      <c r="S266" t="n">
        <v>57.5</v>
      </c>
      <c r="T266" t="inlineStr"/>
      <c r="U266" t="inlineStr"/>
      <c r="V266" t="inlineStr"/>
      <c r="W266" t="inlineStr"/>
      <c r="X266" t="inlineStr">
        <is>
          <t>📈 Đang nắm giữ (T+3)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21.35</v>
      </c>
      <c r="O267" t="n">
        <v>1764.41</v>
      </c>
      <c r="P267" t="n">
        <v>3</v>
      </c>
      <c r="Q267" t="n">
        <v>23.15</v>
      </c>
      <c r="R267" t="n">
        <v>20.95</v>
      </c>
      <c r="S267" t="n">
        <v>21.7</v>
      </c>
      <c r="T267" t="inlineStr"/>
      <c r="U267" t="inlineStr"/>
      <c r="V267" t="inlineStr"/>
      <c r="W267" t="n">
        <v>21.41</v>
      </c>
      <c r="X267" t="inlineStr">
        <is>
          <t>🛑 ĐÃ CẮT LỖ (ATR)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38.05</v>
      </c>
      <c r="O268" t="n">
        <v>1764.41</v>
      </c>
      <c r="P268" t="n">
        <v>3</v>
      </c>
      <c r="Q268" t="n">
        <v>38.6</v>
      </c>
      <c r="R268" t="n">
        <v>36.85</v>
      </c>
      <c r="S268" t="n">
        <v>38.35</v>
      </c>
      <c r="T268" t="inlineStr"/>
      <c r="U268" t="inlineStr"/>
      <c r="V268" t="inlineStr"/>
      <c r="W268" t="inlineStr"/>
      <c r="X268" t="inlineStr">
        <is>
          <t>📈 Đang nắm giữ (T+3)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7.13</v>
      </c>
      <c r="O269" t="n">
        <v>1764.41</v>
      </c>
      <c r="P269" t="n">
        <v>3</v>
      </c>
      <c r="Q269" t="n">
        <v>7.33</v>
      </c>
      <c r="R269" t="n">
        <v>6.8</v>
      </c>
      <c r="S269" t="n">
        <v>7.15</v>
      </c>
      <c r="T269" t="inlineStr"/>
      <c r="U269" t="inlineStr"/>
      <c r="V269" t="inlineStr"/>
      <c r="W269" t="inlineStr"/>
      <c r="X269" t="inlineStr">
        <is>
          <t>📈 Đang nắm giữ (T+3)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21.35</v>
      </c>
      <c r="O270" t="n">
        <v>1764.41</v>
      </c>
      <c r="P270" t="n">
        <v>3</v>
      </c>
      <c r="Q270" t="n">
        <v>23.15</v>
      </c>
      <c r="R270" t="n">
        <v>20.95</v>
      </c>
      <c r="S270" t="n">
        <v>21.7</v>
      </c>
      <c r="T270" t="inlineStr"/>
      <c r="U270" t="inlineStr"/>
      <c r="V270" t="inlineStr"/>
      <c r="W270" t="n">
        <v>21.41</v>
      </c>
      <c r="X270" t="inlineStr">
        <is>
          <t>🛑 ĐÃ CẮT LỖ (ATR)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22.1</v>
      </c>
      <c r="O271" t="n">
        <v>1764.41</v>
      </c>
      <c r="P271" t="n">
        <v>3</v>
      </c>
      <c r="Q271" t="n">
        <v>22.2</v>
      </c>
      <c r="R271" t="n">
        <v>20.8</v>
      </c>
      <c r="S271" t="n">
        <v>21.65</v>
      </c>
      <c r="T271" t="inlineStr"/>
      <c r="U271" t="inlineStr"/>
      <c r="V271" t="inlineStr"/>
      <c r="W271" t="inlineStr"/>
      <c r="X271" t="inlineStr">
        <is>
          <t>📈 Đang nắm giữ (T+3)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11.95</v>
      </c>
      <c r="O272" t="n">
        <v>1764.41</v>
      </c>
      <c r="P272" t="n">
        <v>3</v>
      </c>
      <c r="Q272" t="n">
        <v>12</v>
      </c>
      <c r="R272" t="n">
        <v>10.6</v>
      </c>
      <c r="S272" t="n">
        <v>12</v>
      </c>
      <c r="T272" t="inlineStr"/>
      <c r="U272" t="inlineStr"/>
      <c r="V272" t="inlineStr"/>
      <c r="W272" t="inlineStr"/>
      <c r="X272" t="inlineStr">
        <is>
          <t>📈 Đang nắm giữ (T+3)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24.15</v>
      </c>
      <c r="O273" t="n">
        <v>1764.41</v>
      </c>
      <c r="P273" t="n">
        <v>3</v>
      </c>
      <c r="Q273" t="n">
        <v>24.5</v>
      </c>
      <c r="R273" t="n">
        <v>23.55</v>
      </c>
      <c r="S273" t="n">
        <v>24.35</v>
      </c>
      <c r="T273" t="inlineStr"/>
      <c r="U273" t="inlineStr"/>
      <c r="V273" t="inlineStr"/>
      <c r="W273" t="inlineStr"/>
      <c r="X273" t="inlineStr">
        <is>
          <t>📈 Đang nắm giữ (T+3)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22.1</v>
      </c>
      <c r="O274" t="n">
        <v>1764.41</v>
      </c>
      <c r="P274" t="n">
        <v>3</v>
      </c>
      <c r="Q274" t="n">
        <v>22.2</v>
      </c>
      <c r="R274" t="n">
        <v>20.8</v>
      </c>
      <c r="S274" t="n">
        <v>21.65</v>
      </c>
      <c r="T274" t="inlineStr"/>
      <c r="U274" t="inlineStr"/>
      <c r="V274" t="inlineStr"/>
      <c r="W274" t="inlineStr"/>
      <c r="X274" t="inlineStr">
        <is>
          <t>📈 Đang nắm giữ (T+3)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67</v>
      </c>
      <c r="O275" t="n">
        <v>1764.41</v>
      </c>
      <c r="P275" t="n">
        <v>3</v>
      </c>
      <c r="Q275" t="n">
        <v>67.8</v>
      </c>
      <c r="R275" t="n">
        <v>63.3</v>
      </c>
      <c r="S275" t="n">
        <v>65.5</v>
      </c>
      <c r="T275" t="inlineStr"/>
      <c r="U275" t="inlineStr"/>
      <c r="V275" t="inlineStr"/>
      <c r="W275" t="inlineStr"/>
      <c r="X275" t="inlineStr">
        <is>
          <t>📈 Đang nắm giữ (T+3)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10.1</v>
      </c>
      <c r="O276" t="n">
        <v>1764.41</v>
      </c>
      <c r="P276" t="n">
        <v>3</v>
      </c>
      <c r="Q276" t="n">
        <v>10.5</v>
      </c>
      <c r="R276" t="n">
        <v>9.6</v>
      </c>
      <c r="S276" t="n">
        <v>10</v>
      </c>
      <c r="T276" t="inlineStr"/>
      <c r="U276" t="inlineStr"/>
      <c r="V276" t="inlineStr"/>
      <c r="W276" t="inlineStr"/>
      <c r="X276" t="inlineStr">
        <is>
          <t>📈 Đang nắm giữ (T+3)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11.95</v>
      </c>
      <c r="O277" t="n">
        <v>1764.41</v>
      </c>
      <c r="P277" t="n">
        <v>3</v>
      </c>
      <c r="Q277" t="n">
        <v>12</v>
      </c>
      <c r="R277" t="n">
        <v>10.6</v>
      </c>
      <c r="S277" t="n">
        <v>12</v>
      </c>
      <c r="T277" t="inlineStr"/>
      <c r="U277" t="inlineStr"/>
      <c r="V277" t="inlineStr"/>
      <c r="W277" t="inlineStr"/>
      <c r="X277" t="inlineStr">
        <is>
          <t>📈 Đang nắm giữ (T+3)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30.7</v>
      </c>
      <c r="O278" t="n">
        <v>1764.41</v>
      </c>
      <c r="P278" t="n">
        <v>3</v>
      </c>
      <c r="Q278" t="n">
        <v>31.25</v>
      </c>
      <c r="R278" t="n">
        <v>27.35</v>
      </c>
      <c r="S278" t="n">
        <v>30.4</v>
      </c>
      <c r="T278" t="inlineStr"/>
      <c r="U278" t="inlineStr"/>
      <c r="V278" t="inlineStr"/>
      <c r="W278" t="inlineStr"/>
      <c r="X278" t="inlineStr">
        <is>
          <t>📈 Đang nắm giữ (T+3)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20.15</v>
      </c>
      <c r="O279" t="n">
        <v>1764.41</v>
      </c>
      <c r="P279" t="n">
        <v>3</v>
      </c>
      <c r="Q279" t="n">
        <v>20.15</v>
      </c>
      <c r="R279" t="n">
        <v>17.35</v>
      </c>
      <c r="S279" t="n">
        <v>19.6</v>
      </c>
      <c r="T279" t="inlineStr"/>
      <c r="U279" t="inlineStr"/>
      <c r="V279" t="inlineStr"/>
      <c r="W279" t="n">
        <v>20</v>
      </c>
      <c r="X279" t="inlineStr">
        <is>
          <t>🎯 ĐÃ CHỐT LỜI (ATR)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21.05</v>
      </c>
      <c r="O280" t="n">
        <v>1764.41</v>
      </c>
      <c r="P280" t="n">
        <v>3</v>
      </c>
      <c r="Q280" t="n">
        <v>21.5</v>
      </c>
      <c r="R280" t="n">
        <v>20.55</v>
      </c>
      <c r="S280" t="n">
        <v>21.25</v>
      </c>
      <c r="T280" t="inlineStr"/>
      <c r="U280" t="inlineStr"/>
      <c r="V280" t="inlineStr"/>
      <c r="W280" t="inlineStr"/>
      <c r="X280" t="inlineStr">
        <is>
          <t>📈 Đang nắm giữ (T+3)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34.05</v>
      </c>
      <c r="O281" t="n">
        <v>1764.41</v>
      </c>
      <c r="P281" t="n">
        <v>3</v>
      </c>
      <c r="Q281" t="n">
        <v>34.4</v>
      </c>
      <c r="R281" t="n">
        <v>33.05</v>
      </c>
      <c r="S281" t="n">
        <v>34.15</v>
      </c>
      <c r="T281" t="inlineStr"/>
      <c r="U281" t="inlineStr"/>
      <c r="V281" t="inlineStr"/>
      <c r="W281" t="inlineStr"/>
      <c r="X281" t="inlineStr">
        <is>
          <t>📈 Đang nắm giữ (T+3)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30.7</v>
      </c>
      <c r="O282" t="n">
        <v>1764.41</v>
      </c>
      <c r="P282" t="n">
        <v>3</v>
      </c>
      <c r="Q282" t="n">
        <v>31.25</v>
      </c>
      <c r="R282" t="n">
        <v>27.35</v>
      </c>
      <c r="S282" t="n">
        <v>30.4</v>
      </c>
      <c r="T282" t="inlineStr"/>
      <c r="U282" t="inlineStr"/>
      <c r="V282" t="inlineStr"/>
      <c r="W282" t="inlineStr"/>
      <c r="X282" t="inlineStr">
        <is>
          <t>📈 Đang nắm giữ (T+3)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21.05</v>
      </c>
      <c r="O283" t="n">
        <v>1764.41</v>
      </c>
      <c r="P283" t="n">
        <v>3</v>
      </c>
      <c r="Q283" t="n">
        <v>21.5</v>
      </c>
      <c r="R283" t="n">
        <v>20.55</v>
      </c>
      <c r="S283" t="n">
        <v>21.25</v>
      </c>
      <c r="T283" t="inlineStr"/>
      <c r="U283" t="inlineStr"/>
      <c r="V283" t="inlineStr"/>
      <c r="W283" t="inlineStr"/>
      <c r="X283" t="inlineStr">
        <is>
          <t>📈 Đang nắm giữ (T+3)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13.9</v>
      </c>
      <c r="O284" t="n">
        <v>1764.41</v>
      </c>
      <c r="P284" t="n">
        <v>3</v>
      </c>
      <c r="Q284" t="n">
        <v>14.2</v>
      </c>
      <c r="R284" t="n">
        <v>13</v>
      </c>
      <c r="S284" t="n">
        <v>13.7</v>
      </c>
      <c r="T284" t="inlineStr"/>
      <c r="U284" t="inlineStr"/>
      <c r="V284" t="inlineStr"/>
      <c r="W284" t="inlineStr"/>
      <c r="X284" t="inlineStr">
        <is>
          <t>📈 Đang nắm giữ (T+3)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52.1</v>
      </c>
      <c r="O285" t="n">
        <v>1764.41</v>
      </c>
      <c r="P285" t="n">
        <v>3</v>
      </c>
      <c r="Q285" t="n">
        <v>52.6</v>
      </c>
      <c r="R285" t="n">
        <v>51.2</v>
      </c>
      <c r="S285" t="n">
        <v>51.5</v>
      </c>
      <c r="T285" t="inlineStr"/>
      <c r="U285" t="inlineStr"/>
      <c r="V285" t="inlineStr"/>
      <c r="W285" t="inlineStr"/>
      <c r="X285" t="inlineStr">
        <is>
          <t>📈 Đang nắm giữ (T+3)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14.1</v>
      </c>
      <c r="O286" t="n">
        <v>1764.41</v>
      </c>
      <c r="P286" t="n">
        <v>3</v>
      </c>
      <c r="Q286" t="n">
        <v>14.15</v>
      </c>
      <c r="R286" t="n">
        <v>13.6</v>
      </c>
      <c r="S286" t="n">
        <v>14.05</v>
      </c>
      <c r="T286" t="inlineStr"/>
      <c r="U286" t="inlineStr"/>
      <c r="V286" t="inlineStr"/>
      <c r="W286" t="inlineStr"/>
      <c r="X286" t="inlineStr">
        <is>
          <t>📈 Đang nắm giữ (T+3)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34.45</v>
      </c>
      <c r="O287" t="n">
        <v>1764.41</v>
      </c>
      <c r="P287" t="n">
        <v>3</v>
      </c>
      <c r="Q287" t="n">
        <v>34.45</v>
      </c>
      <c r="R287" t="n">
        <v>31.7</v>
      </c>
      <c r="S287" t="n">
        <v>33.5</v>
      </c>
      <c r="T287" t="inlineStr"/>
      <c r="U287" t="inlineStr"/>
      <c r="V287" t="inlineStr"/>
      <c r="W287" t="inlineStr"/>
      <c r="X287" t="inlineStr">
        <is>
          <t>📈 Đang nắm giữ (T+3)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34.85</v>
      </c>
      <c r="O288" t="n">
        <v>1764.41</v>
      </c>
      <c r="P288" t="n">
        <v>3</v>
      </c>
      <c r="Q288" t="n">
        <v>35.5</v>
      </c>
      <c r="R288" t="n">
        <v>33.8</v>
      </c>
      <c r="S288" t="n">
        <v>35.25</v>
      </c>
      <c r="T288" t="inlineStr"/>
      <c r="U288" t="inlineStr"/>
      <c r="V288" t="inlineStr"/>
      <c r="W288" t="inlineStr"/>
      <c r="X288" t="inlineStr">
        <is>
          <t>📈 Đang nắm giữ (T+3)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56.9</v>
      </c>
      <c r="O289" t="n">
        <v>1764.41</v>
      </c>
      <c r="P289" t="n">
        <v>3</v>
      </c>
      <c r="Q289" t="n">
        <v>57.9</v>
      </c>
      <c r="R289" t="n">
        <v>53.7</v>
      </c>
      <c r="S289" t="n">
        <v>57.5</v>
      </c>
      <c r="T289" t="inlineStr"/>
      <c r="U289" t="inlineStr"/>
      <c r="V289" t="inlineStr"/>
      <c r="W289" t="inlineStr"/>
      <c r="X289" t="inlineStr">
        <is>
          <t>📈 Đang nắm giữ (T+3)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22.1</v>
      </c>
      <c r="O290" t="n">
        <v>1764.41</v>
      </c>
      <c r="P290" t="n">
        <v>3</v>
      </c>
      <c r="Q290" t="n">
        <v>22.2</v>
      </c>
      <c r="R290" t="n">
        <v>20.8</v>
      </c>
      <c r="S290" t="n">
        <v>21.65</v>
      </c>
      <c r="T290" t="inlineStr"/>
      <c r="U290" t="inlineStr"/>
      <c r="V290" t="inlineStr"/>
      <c r="W290" t="inlineStr"/>
      <c r="X290" t="inlineStr">
        <is>
          <t>📈 Đang nắm giữ (T+3)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34.05</v>
      </c>
      <c r="O291" t="n">
        <v>1764.41</v>
      </c>
      <c r="P291" t="n">
        <v>3</v>
      </c>
      <c r="Q291" t="n">
        <v>34.4</v>
      </c>
      <c r="R291" t="n">
        <v>33.05</v>
      </c>
      <c r="S291" t="n">
        <v>34.15</v>
      </c>
      <c r="T291" t="inlineStr"/>
      <c r="U291" t="inlineStr"/>
      <c r="V291" t="inlineStr"/>
      <c r="W291" t="inlineStr"/>
      <c r="X291" t="inlineStr">
        <is>
          <t>📈 Đang nắm giữ (T+3)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21.05</v>
      </c>
      <c r="O292" t="n">
        <v>1764.41</v>
      </c>
      <c r="P292" t="n">
        <v>3</v>
      </c>
      <c r="Q292" t="n">
        <v>21.5</v>
      </c>
      <c r="R292" t="n">
        <v>20.55</v>
      </c>
      <c r="S292" t="n">
        <v>21.25</v>
      </c>
      <c r="T292" t="inlineStr"/>
      <c r="U292" t="inlineStr"/>
      <c r="V292" t="inlineStr"/>
      <c r="W292" t="inlineStr"/>
      <c r="X292" t="inlineStr">
        <is>
          <t>📈 Đang nắm giữ (T+3)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21.3</v>
      </c>
      <c r="O293" t="n">
        <v>1764.41</v>
      </c>
      <c r="P293" t="n">
        <v>3</v>
      </c>
      <c r="Q293" t="n">
        <v>21.8</v>
      </c>
      <c r="R293" t="n">
        <v>20.4</v>
      </c>
      <c r="S293" t="n">
        <v>21.4</v>
      </c>
      <c r="T293" t="inlineStr"/>
      <c r="U293" t="inlineStr"/>
      <c r="V293" t="inlineStr"/>
      <c r="W293" t="inlineStr"/>
      <c r="X293" t="inlineStr">
        <is>
          <t>📈 Đang nắm giữ (T+3)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10.1</v>
      </c>
      <c r="O294" t="n">
        <v>1764.41</v>
      </c>
      <c r="P294" t="n">
        <v>3</v>
      </c>
      <c r="Q294" t="n">
        <v>10.5</v>
      </c>
      <c r="R294" t="n">
        <v>9.6</v>
      </c>
      <c r="S294" t="n">
        <v>10</v>
      </c>
      <c r="T294" t="inlineStr"/>
      <c r="U294" t="inlineStr"/>
      <c r="V294" t="inlineStr"/>
      <c r="W294" t="inlineStr"/>
      <c r="X294" t="inlineStr">
        <is>
          <t>📈 Đang nắm giữ (T+3)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55.4</v>
      </c>
      <c r="O295" t="n">
        <v>1764.41</v>
      </c>
      <c r="P295" t="n">
        <v>3</v>
      </c>
      <c r="Q295" t="n">
        <v>57.5</v>
      </c>
      <c r="R295" t="n">
        <v>55.4</v>
      </c>
      <c r="S295" t="n">
        <v>55.9</v>
      </c>
      <c r="T295" t="inlineStr"/>
      <c r="U295" t="inlineStr"/>
      <c r="V295" t="inlineStr"/>
      <c r="W295" t="inlineStr"/>
      <c r="X295" t="inlineStr">
        <is>
          <t>📈 Đang nắm giữ (T+3)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15.45</v>
      </c>
      <c r="O296" t="n">
        <v>1764.41</v>
      </c>
      <c r="P296" t="n">
        <v>3</v>
      </c>
      <c r="Q296" t="n">
        <v>15.6</v>
      </c>
      <c r="R296" t="n">
        <v>14.75</v>
      </c>
      <c r="S296" t="n">
        <v>15.4</v>
      </c>
      <c r="T296" t="inlineStr"/>
      <c r="U296" t="inlineStr"/>
      <c r="V296" t="inlineStr"/>
      <c r="W296" t="inlineStr"/>
      <c r="X296" t="inlineStr">
        <is>
          <t>📈 Đang nắm giữ (T+3)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22.1</v>
      </c>
      <c r="O297" t="n">
        <v>1764.41</v>
      </c>
      <c r="P297" t="n">
        <v>3</v>
      </c>
      <c r="Q297" t="n">
        <v>22.2</v>
      </c>
      <c r="R297" t="n">
        <v>20.8</v>
      </c>
      <c r="S297" t="n">
        <v>21.65</v>
      </c>
      <c r="T297" t="inlineStr"/>
      <c r="U297" t="inlineStr"/>
      <c r="V297" t="inlineStr"/>
      <c r="W297" t="inlineStr"/>
      <c r="X297" t="inlineStr">
        <is>
          <t>📈 Đang nắm giữ (T+3)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10.1</v>
      </c>
      <c r="O298" t="n">
        <v>1764.41</v>
      </c>
      <c r="P298" t="n">
        <v>3</v>
      </c>
      <c r="Q298" t="n">
        <v>10.5</v>
      </c>
      <c r="R298" t="n">
        <v>9.6</v>
      </c>
      <c r="S298" t="n">
        <v>10</v>
      </c>
      <c r="T298" t="inlineStr"/>
      <c r="U298" t="inlineStr"/>
      <c r="V298" t="inlineStr"/>
      <c r="W298" t="inlineStr"/>
      <c r="X298" t="inlineStr">
        <is>
          <t>📈 Đang nắm giữ (T+3)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30.7</v>
      </c>
      <c r="O299" t="n">
        <v>1764.41</v>
      </c>
      <c r="P299" t="n">
        <v>3</v>
      </c>
      <c r="Q299" t="n">
        <v>31.25</v>
      </c>
      <c r="R299" t="n">
        <v>27.35</v>
      </c>
      <c r="S299" t="n">
        <v>30.4</v>
      </c>
      <c r="T299" t="inlineStr"/>
      <c r="U299" t="inlineStr"/>
      <c r="V299" t="inlineStr"/>
      <c r="W299" t="inlineStr"/>
      <c r="X299" t="inlineStr">
        <is>
          <t>📈 Đang nắm giữ (T+3)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34.05</v>
      </c>
      <c r="O300" t="n">
        <v>1764.41</v>
      </c>
      <c r="P300" t="n">
        <v>3</v>
      </c>
      <c r="Q300" t="n">
        <v>34.4</v>
      </c>
      <c r="R300" t="n">
        <v>33.05</v>
      </c>
      <c r="S300" t="n">
        <v>34.15</v>
      </c>
      <c r="T300" t="inlineStr"/>
      <c r="U300" t="inlineStr"/>
      <c r="V300" t="inlineStr"/>
      <c r="W300" t="inlineStr"/>
      <c r="X300" t="inlineStr">
        <is>
          <t>📈 Đang nắm giữ (T+3)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21.3</v>
      </c>
      <c r="O301" t="n">
        <v>1764.41</v>
      </c>
      <c r="P301" t="n">
        <v>3</v>
      </c>
      <c r="Q301" t="n">
        <v>21.8</v>
      </c>
      <c r="R301" t="n">
        <v>20.4</v>
      </c>
      <c r="S301" t="n">
        <v>21.4</v>
      </c>
      <c r="T301" t="inlineStr"/>
      <c r="U301" t="inlineStr"/>
      <c r="V301" t="inlineStr"/>
      <c r="W301" t="inlineStr"/>
      <c r="X301" t="inlineStr">
        <is>
          <t>📈 Đang nắm giữ (T+3)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41.75</v>
      </c>
      <c r="O302" t="n">
        <v>1764.41</v>
      </c>
      <c r="P302" t="n">
        <v>3</v>
      </c>
      <c r="Q302" t="n">
        <v>41.75</v>
      </c>
      <c r="R302" t="n">
        <v>38.5</v>
      </c>
      <c r="S302" t="n">
        <v>40.8</v>
      </c>
      <c r="T302" t="inlineStr"/>
      <c r="U302" t="inlineStr"/>
      <c r="V302" t="inlineStr"/>
      <c r="W302" t="inlineStr"/>
      <c r="X302" t="inlineStr">
        <is>
          <t>📈 Đang nắm giữ (T+3)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</v>
      </c>
      <c r="O303" t="n">
        <v>1764.41</v>
      </c>
      <c r="P303" t="n">
        <v>3</v>
      </c>
      <c r="Q303" t="n">
        <v>15.7</v>
      </c>
      <c r="R303" t="n">
        <v>14.85</v>
      </c>
      <c r="S303" t="n">
        <v>15.5</v>
      </c>
      <c r="T303" t="inlineStr"/>
      <c r="U303" t="inlineStr"/>
      <c r="V303" t="inlineStr"/>
      <c r="W303" t="inlineStr"/>
      <c r="X303" t="inlineStr">
        <is>
          <t>📈 Đang nắm giữ (T+3)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74.3</v>
      </c>
      <c r="O304" t="n">
        <v>1764.41</v>
      </c>
      <c r="P304" t="n">
        <v>3</v>
      </c>
      <c r="Q304" t="n">
        <v>75</v>
      </c>
      <c r="R304" t="n">
        <v>71.7</v>
      </c>
      <c r="S304" t="n">
        <v>73.90000000000001</v>
      </c>
      <c r="T304" t="inlineStr"/>
      <c r="U304" t="inlineStr"/>
      <c r="V304" t="inlineStr"/>
      <c r="W304" t="inlineStr"/>
      <c r="X304" t="inlineStr">
        <is>
          <t>📈 Đang nắm giữ (T+3)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42.6</v>
      </c>
      <c r="O305" t="n">
        <v>1764.41</v>
      </c>
      <c r="P305" t="n">
        <v>3</v>
      </c>
      <c r="Q305" t="n">
        <v>43.9</v>
      </c>
      <c r="R305" t="n">
        <v>40.6</v>
      </c>
      <c r="S305" t="n">
        <v>43</v>
      </c>
      <c r="T305" t="inlineStr"/>
      <c r="U305" t="inlineStr"/>
      <c r="V305" t="inlineStr"/>
      <c r="W305" t="inlineStr"/>
      <c r="X305" t="inlineStr">
        <is>
          <t>📈 Đang nắm giữ (T+3)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14.65</v>
      </c>
      <c r="O306" t="n">
        <v>1764.41</v>
      </c>
      <c r="P306" t="n">
        <v>3</v>
      </c>
      <c r="Q306" t="n">
        <v>14.75</v>
      </c>
      <c r="R306" t="n">
        <v>14.2</v>
      </c>
      <c r="S306" t="n">
        <v>14.7</v>
      </c>
      <c r="T306" t="inlineStr"/>
      <c r="U306" t="inlineStr"/>
      <c r="V306" t="inlineStr"/>
      <c r="W306" t="inlineStr"/>
      <c r="X306" t="inlineStr">
        <is>
          <t>📈 Đang nắm giữ (T+3)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56.2</v>
      </c>
      <c r="O307" t="n">
        <v>1764.41</v>
      </c>
      <c r="P307" t="n">
        <v>3</v>
      </c>
      <c r="Q307" t="n">
        <v>56.2</v>
      </c>
      <c r="R307" t="n">
        <v>49.9</v>
      </c>
      <c r="S307" t="n">
        <v>55.8</v>
      </c>
      <c r="T307" t="inlineStr"/>
      <c r="U307" t="inlineStr"/>
      <c r="V307" t="inlineStr"/>
      <c r="W307" t="inlineStr"/>
      <c r="X307" t="inlineStr">
        <is>
          <t>📈 Đang nắm giữ (T+3)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11.65</v>
      </c>
      <c r="O308" t="n">
        <v>1764.41</v>
      </c>
      <c r="P308" t="n">
        <v>3</v>
      </c>
      <c r="Q308" t="n">
        <v>12.05</v>
      </c>
      <c r="R308" t="n">
        <v>11.1</v>
      </c>
      <c r="S308" t="n">
        <v>11.8</v>
      </c>
      <c r="T308" t="inlineStr"/>
      <c r="U308" t="inlineStr"/>
      <c r="V308" t="inlineStr"/>
      <c r="W308" t="inlineStr"/>
      <c r="X308" t="inlineStr">
        <is>
          <t>📈 Đang nắm giữ (T+3)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24.9</v>
      </c>
      <c r="O309" t="n">
        <v>1764.41</v>
      </c>
      <c r="P309" t="n">
        <v>3</v>
      </c>
      <c r="Q309" t="n">
        <v>25.5</v>
      </c>
      <c r="R309" t="n">
        <v>22.95</v>
      </c>
      <c r="S309" t="n">
        <v>25.3</v>
      </c>
      <c r="T309" t="inlineStr"/>
      <c r="U309" t="inlineStr"/>
      <c r="V309" t="inlineStr"/>
      <c r="W309" t="inlineStr"/>
      <c r="X309" t="inlineStr">
        <is>
          <t>📈 Đang nắm giữ (T+3)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34.05</v>
      </c>
      <c r="O310" t="n">
        <v>1764.41</v>
      </c>
      <c r="P310" t="n">
        <v>3</v>
      </c>
      <c r="Q310" t="n">
        <v>34.4</v>
      </c>
      <c r="R310" t="n">
        <v>33.05</v>
      </c>
      <c r="S310" t="n">
        <v>34.15</v>
      </c>
      <c r="T310" t="inlineStr"/>
      <c r="U310" t="inlineStr"/>
      <c r="V310" t="inlineStr"/>
      <c r="W310" t="inlineStr"/>
      <c r="X310" t="inlineStr">
        <is>
          <t>📈 Đang nắm giữ (T+3)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23.5</v>
      </c>
      <c r="O311" t="n">
        <v>1764.41</v>
      </c>
      <c r="P311" t="n">
        <v>3</v>
      </c>
      <c r="Q311" t="n">
        <v>24.45</v>
      </c>
      <c r="R311" t="n">
        <v>22.75</v>
      </c>
      <c r="S311" t="n">
        <v>23.6</v>
      </c>
      <c r="T311" t="inlineStr"/>
      <c r="U311" t="inlineStr"/>
      <c r="V311" t="inlineStr"/>
      <c r="W311" t="inlineStr"/>
      <c r="X311" t="inlineStr">
        <is>
          <t>📈 Đang nắm giữ (T+3)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</v>
      </c>
      <c r="O312" t="n">
        <v>1764.41</v>
      </c>
      <c r="P312" t="n">
        <v>3</v>
      </c>
      <c r="Q312" t="n">
        <v>15.7</v>
      </c>
      <c r="R312" t="n">
        <v>14.85</v>
      </c>
      <c r="S312" t="n">
        <v>15.5</v>
      </c>
      <c r="T312" t="inlineStr"/>
      <c r="U312" t="inlineStr"/>
      <c r="V312" t="inlineStr"/>
      <c r="W312" t="inlineStr"/>
      <c r="X312" t="inlineStr">
        <is>
          <t>📈 Đang nắm giữ (T+3)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13.55</v>
      </c>
      <c r="O313" t="n">
        <v>1764.41</v>
      </c>
      <c r="P313" t="n">
        <v>3</v>
      </c>
      <c r="Q313" t="n">
        <v>13.75</v>
      </c>
      <c r="R313" t="n">
        <v>12.95</v>
      </c>
      <c r="S313" t="n">
        <v>13.4</v>
      </c>
      <c r="T313" t="inlineStr"/>
      <c r="U313" t="inlineStr"/>
      <c r="V313" t="inlineStr"/>
      <c r="W313" t="inlineStr"/>
      <c r="X313" t="inlineStr">
        <is>
          <t>📈 Đang nắm giữ (T+3)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41.75</v>
      </c>
      <c r="O314" t="n">
        <v>1764.41</v>
      </c>
      <c r="P314" t="n">
        <v>3</v>
      </c>
      <c r="Q314" t="n">
        <v>41.75</v>
      </c>
      <c r="R314" t="n">
        <v>38.5</v>
      </c>
      <c r="S314" t="n">
        <v>40.8</v>
      </c>
      <c r="T314" t="inlineStr"/>
      <c r="U314" t="inlineStr"/>
      <c r="V314" t="inlineStr"/>
      <c r="W314" t="inlineStr"/>
      <c r="X314" t="inlineStr">
        <is>
          <t>📈 Đang nắm giữ (T+3)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34.05</v>
      </c>
      <c r="O315" t="n">
        <v>1764.41</v>
      </c>
      <c r="P315" t="n">
        <v>3</v>
      </c>
      <c r="Q315" t="n">
        <v>34.4</v>
      </c>
      <c r="R315" t="n">
        <v>33.05</v>
      </c>
      <c r="S315" t="n">
        <v>34.15</v>
      </c>
      <c r="T315" t="inlineStr"/>
      <c r="U315" t="inlineStr"/>
      <c r="V315" t="inlineStr"/>
      <c r="W315" t="inlineStr"/>
      <c r="X315" t="inlineStr">
        <is>
          <t>📈 Đang nắm giữ (T+3)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56.9</v>
      </c>
      <c r="O316" t="n">
        <v>1764.41</v>
      </c>
      <c r="P316" t="n">
        <v>3</v>
      </c>
      <c r="Q316" t="n">
        <v>57.9</v>
      </c>
      <c r="R316" t="n">
        <v>53.7</v>
      </c>
      <c r="S316" t="n">
        <v>57.5</v>
      </c>
      <c r="T316" t="inlineStr"/>
      <c r="U316" t="inlineStr"/>
      <c r="V316" t="inlineStr"/>
      <c r="W316" t="inlineStr"/>
      <c r="X316" t="inlineStr">
        <is>
          <t>📈 Đang nắm giữ (T+3)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46.45</v>
      </c>
      <c r="O317" t="n">
        <v>1764.41</v>
      </c>
      <c r="P317" t="n">
        <v>3</v>
      </c>
      <c r="Q317" t="n">
        <v>46.85</v>
      </c>
      <c r="R317" t="n">
        <v>45.45</v>
      </c>
      <c r="S317" t="n">
        <v>46.75</v>
      </c>
      <c r="T317" t="inlineStr"/>
      <c r="U317" t="inlineStr"/>
      <c r="V317" t="inlineStr"/>
      <c r="W317" t="inlineStr"/>
      <c r="X317" t="inlineStr">
        <is>
          <t>📈 Đang nắm giữ (T+3)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34.05</v>
      </c>
      <c r="O318" t="n">
        <v>1764.41</v>
      </c>
      <c r="P318" t="n">
        <v>3</v>
      </c>
      <c r="Q318" t="n">
        <v>34.4</v>
      </c>
      <c r="R318" t="n">
        <v>33.05</v>
      </c>
      <c r="S318" t="n">
        <v>34.15</v>
      </c>
      <c r="T318" t="inlineStr"/>
      <c r="U318" t="inlineStr"/>
      <c r="V318" t="inlineStr"/>
      <c r="W318" t="inlineStr"/>
      <c r="X318" t="inlineStr">
        <is>
          <t>📈 Đang nắm giữ (T+3)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56.9</v>
      </c>
      <c r="O319" t="n">
        <v>1764.41</v>
      </c>
      <c r="P319" t="n">
        <v>3</v>
      </c>
      <c r="Q319" t="n">
        <v>57.9</v>
      </c>
      <c r="R319" t="n">
        <v>53.7</v>
      </c>
      <c r="S319" t="n">
        <v>57.5</v>
      </c>
      <c r="T319" t="inlineStr"/>
      <c r="U319" t="inlineStr"/>
      <c r="V319" t="inlineStr"/>
      <c r="W319" t="inlineStr"/>
      <c r="X319" t="inlineStr">
        <is>
          <t>📈 Đang nắm giữ (T+3)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</v>
      </c>
      <c r="O320" t="n">
        <v>1764.41</v>
      </c>
      <c r="P320" t="n">
        <v>3</v>
      </c>
      <c r="Q320" t="n">
        <v>15.7</v>
      </c>
      <c r="R320" t="n">
        <v>14.85</v>
      </c>
      <c r="S320" t="n">
        <v>15.5</v>
      </c>
      <c r="T320" t="inlineStr"/>
      <c r="U320" t="inlineStr"/>
      <c r="V320" t="inlineStr"/>
      <c r="W320" t="inlineStr"/>
      <c r="X320" t="inlineStr">
        <is>
          <t>📈 Đang nắm giữ (T+3)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15.75</v>
      </c>
      <c r="O321" t="n">
        <v>1764.41</v>
      </c>
      <c r="P321" t="n">
        <v>3</v>
      </c>
      <c r="Q321" t="n">
        <v>15.75</v>
      </c>
      <c r="R321" t="n">
        <v>13.4</v>
      </c>
      <c r="S321" t="n">
        <v>15.6</v>
      </c>
      <c r="T321" t="inlineStr"/>
      <c r="U321" t="inlineStr"/>
      <c r="V321" t="inlineStr"/>
      <c r="W321" t="n">
        <v>14.98</v>
      </c>
      <c r="X321" t="inlineStr">
        <is>
          <t>🎯 ĐÃ CHỐT LỜI (ATR)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21.3</v>
      </c>
      <c r="O322" t="n">
        <v>1764.41</v>
      </c>
      <c r="P322" t="n">
        <v>3</v>
      </c>
      <c r="Q322" t="n">
        <v>21.8</v>
      </c>
      <c r="R322" t="n">
        <v>20.4</v>
      </c>
      <c r="S322" t="n">
        <v>21.4</v>
      </c>
      <c r="T322" t="inlineStr"/>
      <c r="U322" t="inlineStr"/>
      <c r="V322" t="inlineStr"/>
      <c r="W322" t="inlineStr"/>
      <c r="X322" t="inlineStr">
        <is>
          <t>📈 Đang nắm giữ (T+3)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</v>
      </c>
      <c r="O323" t="n">
        <v>1764.41</v>
      </c>
      <c r="P323" t="n">
        <v>3</v>
      </c>
      <c r="Q323" t="n">
        <v>15.7</v>
      </c>
      <c r="R323" t="n">
        <v>14.85</v>
      </c>
      <c r="S323" t="n">
        <v>15.5</v>
      </c>
      <c r="T323" t="inlineStr"/>
      <c r="U323" t="inlineStr"/>
      <c r="V323" t="inlineStr"/>
      <c r="W323" t="inlineStr"/>
      <c r="X323" t="inlineStr">
        <is>
          <t>📈 Đang nắm giữ (T+3)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41.75</v>
      </c>
      <c r="O324" t="n">
        <v>1764.41</v>
      </c>
      <c r="P324" t="n">
        <v>3</v>
      </c>
      <c r="Q324" t="n">
        <v>41.75</v>
      </c>
      <c r="R324" t="n">
        <v>38.5</v>
      </c>
      <c r="S324" t="n">
        <v>40.8</v>
      </c>
      <c r="T324" t="inlineStr"/>
      <c r="U324" t="inlineStr"/>
      <c r="V324" t="inlineStr"/>
      <c r="W324" t="inlineStr"/>
      <c r="X324" t="inlineStr">
        <is>
          <t>📈 Đang nắm giữ (T+3)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56.9</v>
      </c>
      <c r="O325" t="n">
        <v>1764.41</v>
      </c>
      <c r="P325" t="n">
        <v>3</v>
      </c>
      <c r="Q325" t="n">
        <v>57.9</v>
      </c>
      <c r="R325" t="n">
        <v>53.7</v>
      </c>
      <c r="S325" t="n">
        <v>57.5</v>
      </c>
      <c r="T325" t="inlineStr"/>
      <c r="U325" t="inlineStr"/>
      <c r="V325" t="inlineStr"/>
      <c r="W325" t="inlineStr"/>
      <c r="X325" t="inlineStr">
        <is>
          <t>📈 Đang nắm giữ (T+3)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34.85</v>
      </c>
      <c r="O326" t="n">
        <v>1764.41</v>
      </c>
      <c r="P326" t="n">
        <v>3</v>
      </c>
      <c r="Q326" t="n">
        <v>35.5</v>
      </c>
      <c r="R326" t="n">
        <v>33.8</v>
      </c>
      <c r="S326" t="n">
        <v>35.25</v>
      </c>
      <c r="T326" t="inlineStr"/>
      <c r="U326" t="inlineStr"/>
      <c r="V326" t="inlineStr"/>
      <c r="W326" t="inlineStr"/>
      <c r="X326" t="inlineStr">
        <is>
          <t>📈 Đang nắm giữ (T+3)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34.05</v>
      </c>
      <c r="O327" t="n">
        <v>1764.41</v>
      </c>
      <c r="P327" t="n">
        <v>3</v>
      </c>
      <c r="Q327" t="n">
        <v>34.4</v>
      </c>
      <c r="R327" t="n">
        <v>33.05</v>
      </c>
      <c r="S327" t="n">
        <v>34.15</v>
      </c>
      <c r="T327" t="inlineStr"/>
      <c r="U327" t="inlineStr"/>
      <c r="V327" t="inlineStr"/>
      <c r="W327" t="inlineStr"/>
      <c r="X327" t="inlineStr">
        <is>
          <t>📈 Đang nắm giữ (T+3)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15.75</v>
      </c>
      <c r="O328" t="n">
        <v>1764.41</v>
      </c>
      <c r="P328" t="n">
        <v>3</v>
      </c>
      <c r="Q328" t="n">
        <v>15.75</v>
      </c>
      <c r="R328" t="n">
        <v>13.4</v>
      </c>
      <c r="S328" t="n">
        <v>15.6</v>
      </c>
      <c r="T328" t="inlineStr"/>
      <c r="U328" t="inlineStr"/>
      <c r="V328" t="inlineStr"/>
      <c r="W328" t="n">
        <v>14.98</v>
      </c>
      <c r="X328" t="inlineStr">
        <is>
          <t>🎯 ĐÃ CHỐT LỜI (ATR)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</v>
      </c>
      <c r="O329" t="n">
        <v>1764.41</v>
      </c>
      <c r="P329" t="n">
        <v>3</v>
      </c>
      <c r="Q329" t="n">
        <v>15.8</v>
      </c>
      <c r="R329" t="n">
        <v>14.6</v>
      </c>
      <c r="S329" t="n">
        <v>15.3</v>
      </c>
      <c r="T329" t="inlineStr"/>
      <c r="U329" t="inlineStr"/>
      <c r="V329" t="inlineStr"/>
      <c r="W329" t="inlineStr"/>
      <c r="X329" t="inlineStr">
        <is>
          <t>📈 Đang nắm giữ (T+3)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21.3</v>
      </c>
      <c r="O330" t="n">
        <v>1764.41</v>
      </c>
      <c r="P330" t="n">
        <v>3</v>
      </c>
      <c r="Q330" t="n">
        <v>21.8</v>
      </c>
      <c r="R330" t="n">
        <v>20.4</v>
      </c>
      <c r="S330" t="n">
        <v>21.4</v>
      </c>
      <c r="T330" t="inlineStr"/>
      <c r="U330" t="inlineStr"/>
      <c r="V330" t="inlineStr"/>
      <c r="W330" t="inlineStr"/>
      <c r="X330" t="inlineStr">
        <is>
          <t>📈 Đang nắm giữ (T+3)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19.2</v>
      </c>
      <c r="O331" t="n">
        <v>1764.41</v>
      </c>
      <c r="P331" t="n">
        <v>3</v>
      </c>
      <c r="Q331" t="n">
        <v>19.6</v>
      </c>
      <c r="R331" t="n">
        <v>18.3</v>
      </c>
      <c r="S331" t="n">
        <v>19.25</v>
      </c>
      <c r="T331" t="inlineStr"/>
      <c r="U331" t="inlineStr"/>
      <c r="V331" t="inlineStr"/>
      <c r="W331" t="inlineStr"/>
      <c r="X331" t="inlineStr">
        <is>
          <t>📈 Đang nắm giữ (T+3)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16.45</v>
      </c>
      <c r="O332" t="n">
        <v>1764.41</v>
      </c>
      <c r="P332" t="n">
        <v>3</v>
      </c>
      <c r="Q332" t="n">
        <v>16.5</v>
      </c>
      <c r="R332" t="n">
        <v>15.65</v>
      </c>
      <c r="S332" t="n">
        <v>16.05</v>
      </c>
      <c r="T332" t="inlineStr"/>
      <c r="U332" t="inlineStr"/>
      <c r="V332" t="inlineStr"/>
      <c r="W332" t="inlineStr"/>
      <c r="X332" t="inlineStr">
        <is>
          <t>📈 Đang nắm giữ (T+3)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46.45</v>
      </c>
      <c r="O333" t="n">
        <v>1764.41</v>
      </c>
      <c r="P333" t="n">
        <v>3</v>
      </c>
      <c r="Q333" t="n">
        <v>46.85</v>
      </c>
      <c r="R333" t="n">
        <v>45.45</v>
      </c>
      <c r="S333" t="n">
        <v>46.75</v>
      </c>
      <c r="T333" t="inlineStr"/>
      <c r="U333" t="inlineStr"/>
      <c r="V333" t="inlineStr"/>
      <c r="W333" t="inlineStr"/>
      <c r="X333" t="inlineStr">
        <is>
          <t>📈 Đang nắm giữ (T+3)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</v>
      </c>
      <c r="O334" t="n">
        <v>1764.41</v>
      </c>
      <c r="P334" t="n">
        <v>3</v>
      </c>
      <c r="Q334" t="n">
        <v>27.4</v>
      </c>
      <c r="R334" t="n">
        <v>26.65</v>
      </c>
      <c r="S334" t="n">
        <v>27.35</v>
      </c>
      <c r="T334" t="inlineStr"/>
      <c r="U334" t="inlineStr"/>
      <c r="V334" t="inlineStr"/>
      <c r="W334" t="inlineStr"/>
      <c r="X334" t="inlineStr">
        <is>
          <t>📈 Đang nắm giữ (T+3)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21.3</v>
      </c>
      <c r="O335" t="n">
        <v>1764.41</v>
      </c>
      <c r="P335" t="n">
        <v>3</v>
      </c>
      <c r="Q335" t="n">
        <v>21.8</v>
      </c>
      <c r="R335" t="n">
        <v>20.4</v>
      </c>
      <c r="S335" t="n">
        <v>21.4</v>
      </c>
      <c r="T335" t="inlineStr"/>
      <c r="U335" t="inlineStr"/>
      <c r="V335" t="inlineStr"/>
      <c r="W335" t="inlineStr"/>
      <c r="X335" t="inlineStr">
        <is>
          <t>📈 Đang nắm giữ (T+3)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</v>
      </c>
      <c r="O336" t="n">
        <v>1764.41</v>
      </c>
      <c r="P336" t="n">
        <v>3</v>
      </c>
      <c r="Q336" t="n">
        <v>15.8</v>
      </c>
      <c r="R336" t="n">
        <v>14.6</v>
      </c>
      <c r="S336" t="n">
        <v>15.3</v>
      </c>
      <c r="T336" t="inlineStr"/>
      <c r="U336" t="inlineStr"/>
      <c r="V336" t="inlineStr"/>
      <c r="W336" t="inlineStr"/>
      <c r="X336" t="inlineStr">
        <is>
          <t>📈 Đang nắm giữ (T+3)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113.6</v>
      </c>
      <c r="O337" t="n">
        <v>1764.41</v>
      </c>
      <c r="P337" t="n">
        <v>3</v>
      </c>
      <c r="Q337" t="n">
        <v>124.9</v>
      </c>
      <c r="R337" t="n">
        <v>112.82</v>
      </c>
      <c r="S337" t="n">
        <v>113.5</v>
      </c>
      <c r="T337" t="inlineStr"/>
      <c r="U337" t="inlineStr"/>
      <c r="V337" t="inlineStr"/>
      <c r="W337" t="inlineStr"/>
      <c r="X337" t="inlineStr">
        <is>
          <t>📈 Đang nắm giữ (T+3)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150.9</v>
      </c>
      <c r="O338" t="n">
        <v>1764.41</v>
      </c>
      <c r="P338" t="n">
        <v>3</v>
      </c>
      <c r="Q338" t="n">
        <v>154.8</v>
      </c>
      <c r="R338" t="n">
        <v>144.2</v>
      </c>
      <c r="S338" t="n">
        <v>151.5</v>
      </c>
      <c r="T338" t="inlineStr"/>
      <c r="U338" t="inlineStr"/>
      <c r="V338" t="inlineStr"/>
      <c r="W338" t="inlineStr"/>
      <c r="X338" t="inlineStr">
        <is>
          <t>📈 Đang nắm giữ (T+3)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12.1</v>
      </c>
      <c r="O339" t="n">
        <v>1764.41</v>
      </c>
      <c r="P339" t="n">
        <v>3</v>
      </c>
      <c r="Q339" t="n">
        <v>12.3</v>
      </c>
      <c r="R339" t="n">
        <v>11.35</v>
      </c>
      <c r="S339" t="n">
        <v>12.1</v>
      </c>
      <c r="T339" t="inlineStr"/>
      <c r="U339" t="inlineStr"/>
      <c r="V339" t="inlineStr"/>
      <c r="W339" t="inlineStr"/>
      <c r="X339" t="inlineStr">
        <is>
          <t>📈 Đang nắm giữ (T+3)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35.3</v>
      </c>
      <c r="O340" t="n">
        <v>1764.41</v>
      </c>
      <c r="P340" t="n">
        <v>3</v>
      </c>
      <c r="Q340" t="n">
        <v>35.8</v>
      </c>
      <c r="R340" t="n">
        <v>33</v>
      </c>
      <c r="S340" t="n">
        <v>35.8</v>
      </c>
      <c r="T340" t="inlineStr"/>
      <c r="U340" t="inlineStr"/>
      <c r="V340" t="inlineStr"/>
      <c r="W340" t="inlineStr"/>
      <c r="X340" t="inlineStr">
        <is>
          <t>📈 Đang nắm giữ (T+3)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51.1</v>
      </c>
      <c r="O341" t="n">
        <v>1764.41</v>
      </c>
      <c r="P341" t="n">
        <v>3</v>
      </c>
      <c r="Q341" t="n">
        <v>51.3</v>
      </c>
      <c r="R341" t="n">
        <v>48.65</v>
      </c>
      <c r="S341" t="n">
        <v>50.9</v>
      </c>
      <c r="T341" t="inlineStr"/>
      <c r="U341" t="inlineStr"/>
      <c r="V341" t="inlineStr"/>
      <c r="W341" t="inlineStr"/>
      <c r="X341" t="inlineStr">
        <is>
          <t>📈 Đang nắm giữ (T+3)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</v>
      </c>
      <c r="O342" t="n">
        <v>1764.41</v>
      </c>
      <c r="P342" t="n">
        <v>3</v>
      </c>
      <c r="Q342" t="n">
        <v>15.7</v>
      </c>
      <c r="R342" t="n">
        <v>14.85</v>
      </c>
      <c r="S342" t="n">
        <v>15.5</v>
      </c>
      <c r="T342" t="inlineStr"/>
      <c r="U342" t="inlineStr"/>
      <c r="V342" t="inlineStr"/>
      <c r="W342" t="inlineStr"/>
      <c r="X342" t="inlineStr">
        <is>
          <t>📈 Đang nắm giữ (T+3)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11</v>
      </c>
      <c r="O343" t="n">
        <v>1764.41</v>
      </c>
      <c r="P343" t="n">
        <v>3</v>
      </c>
      <c r="Q343" t="n">
        <v>11.25</v>
      </c>
      <c r="R343" t="n">
        <v>10.35</v>
      </c>
      <c r="S343" t="n">
        <v>10.95</v>
      </c>
      <c r="T343" t="inlineStr"/>
      <c r="U343" t="inlineStr"/>
      <c r="V343" t="inlineStr"/>
      <c r="W343" t="inlineStr"/>
      <c r="X343" t="inlineStr">
        <is>
          <t>📈 Đang nắm giữ (T+3)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</v>
      </c>
      <c r="O344" t="n">
        <v>1764.41</v>
      </c>
      <c r="P344" t="n">
        <v>3</v>
      </c>
      <c r="Q344" t="n">
        <v>29.5</v>
      </c>
      <c r="R344" t="n">
        <v>27.9</v>
      </c>
      <c r="S344" t="n">
        <v>28</v>
      </c>
      <c r="T344" t="inlineStr"/>
      <c r="U344" t="inlineStr"/>
      <c r="V344" t="inlineStr"/>
      <c r="W344" t="inlineStr"/>
      <c r="X344" t="inlineStr">
        <is>
          <t>📈 Đang nắm giữ (T+3)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150.9</v>
      </c>
      <c r="O345" t="n">
        <v>1764.41</v>
      </c>
      <c r="P345" t="n">
        <v>3</v>
      </c>
      <c r="Q345" t="n">
        <v>154.8</v>
      </c>
      <c r="R345" t="n">
        <v>144.2</v>
      </c>
      <c r="S345" t="n">
        <v>151.5</v>
      </c>
      <c r="T345" t="inlineStr"/>
      <c r="U345" t="inlineStr"/>
      <c r="V345" t="inlineStr"/>
      <c r="W345" t="inlineStr"/>
      <c r="X345" t="inlineStr">
        <is>
          <t>📈 Đang nắm giữ (T+3)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23.85</v>
      </c>
      <c r="O346" t="n">
        <v>1764.41</v>
      </c>
      <c r="P346" t="n">
        <v>3</v>
      </c>
      <c r="Q346" t="n">
        <v>24.1</v>
      </c>
      <c r="R346" t="n">
        <v>23.4</v>
      </c>
      <c r="S346" t="n">
        <v>23.95</v>
      </c>
      <c r="T346" t="inlineStr"/>
      <c r="U346" t="inlineStr"/>
      <c r="V346" t="inlineStr"/>
      <c r="W346" t="inlineStr"/>
      <c r="X346" t="inlineStr">
        <is>
          <t>📈 Đang nắm giữ (T+3)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21.3</v>
      </c>
      <c r="O347" t="n">
        <v>1764.41</v>
      </c>
      <c r="P347" t="n">
        <v>3</v>
      </c>
      <c r="Q347" t="n">
        <v>21.8</v>
      </c>
      <c r="R347" t="n">
        <v>20.4</v>
      </c>
      <c r="S347" t="n">
        <v>21.4</v>
      </c>
      <c r="T347" t="inlineStr"/>
      <c r="U347" t="inlineStr"/>
      <c r="V347" t="inlineStr"/>
      <c r="W347" t="inlineStr"/>
      <c r="X347" t="inlineStr">
        <is>
          <t>📈 Đang nắm giữ (T+3)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</v>
      </c>
      <c r="O348" t="n">
        <v>1764.41</v>
      </c>
      <c r="P348" t="n">
        <v>3</v>
      </c>
      <c r="Q348" t="n">
        <v>15.7</v>
      </c>
      <c r="R348" t="n">
        <v>14.85</v>
      </c>
      <c r="S348" t="n">
        <v>15.5</v>
      </c>
      <c r="T348" t="inlineStr"/>
      <c r="U348" t="inlineStr"/>
      <c r="V348" t="inlineStr"/>
      <c r="W348" t="inlineStr"/>
      <c r="X348" t="inlineStr">
        <is>
          <t>📈 Đang nắm giữ (T+3)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</v>
      </c>
      <c r="O349" t="n">
        <v>1764.41</v>
      </c>
      <c r="P349" t="n">
        <v>3</v>
      </c>
      <c r="Q349" t="n">
        <v>27.4</v>
      </c>
      <c r="R349" t="n">
        <v>26.65</v>
      </c>
      <c r="S349" t="n">
        <v>27.35</v>
      </c>
      <c r="T349" t="inlineStr"/>
      <c r="U349" t="inlineStr"/>
      <c r="V349" t="inlineStr"/>
      <c r="W349" t="inlineStr"/>
      <c r="X349" t="inlineStr">
        <is>
          <t>📈 Đang nắm giữ (T+3)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41.75</v>
      </c>
      <c r="O350" t="n">
        <v>1764.41</v>
      </c>
      <c r="P350" t="n">
        <v>3</v>
      </c>
      <c r="Q350" t="n">
        <v>41.75</v>
      </c>
      <c r="R350" t="n">
        <v>38.5</v>
      </c>
      <c r="S350" t="n">
        <v>40.8</v>
      </c>
      <c r="T350" t="inlineStr"/>
      <c r="U350" t="inlineStr"/>
      <c r="V350" t="inlineStr"/>
      <c r="W350" t="inlineStr"/>
      <c r="X350" t="inlineStr">
        <is>
          <t>📈 Đang nắm giữ (T+3)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19.2</v>
      </c>
      <c r="O351" t="n">
        <v>1764.41</v>
      </c>
      <c r="P351" t="n">
        <v>3</v>
      </c>
      <c r="Q351" t="n">
        <v>19.6</v>
      </c>
      <c r="R351" t="n">
        <v>18.3</v>
      </c>
      <c r="S351" t="n">
        <v>19.25</v>
      </c>
      <c r="T351" t="inlineStr"/>
      <c r="U351" t="inlineStr"/>
      <c r="V351" t="inlineStr"/>
      <c r="W351" t="inlineStr"/>
      <c r="X351" t="inlineStr">
        <is>
          <t>📈 Đang nắm giữ (T+3)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10.4</v>
      </c>
      <c r="O352" t="n">
        <v>1764.41</v>
      </c>
      <c r="P352" t="n">
        <v>3</v>
      </c>
      <c r="Q352" t="n">
        <v>10.5</v>
      </c>
      <c r="R352" t="n">
        <v>9.630000000000001</v>
      </c>
      <c r="S352" t="n">
        <v>10.4</v>
      </c>
      <c r="T352" t="inlineStr"/>
      <c r="U352" t="inlineStr"/>
      <c r="V352" t="inlineStr"/>
      <c r="W352" t="inlineStr"/>
      <c r="X352" t="inlineStr">
        <is>
          <t>📈 Đang nắm giữ (T+3)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56.9</v>
      </c>
      <c r="O353" t="n">
        <v>1764.41</v>
      </c>
      <c r="P353" t="n">
        <v>3</v>
      </c>
      <c r="Q353" t="n">
        <v>57.9</v>
      </c>
      <c r="R353" t="n">
        <v>53.7</v>
      </c>
      <c r="S353" t="n">
        <v>57.5</v>
      </c>
      <c r="T353" t="inlineStr"/>
      <c r="U353" t="inlineStr"/>
      <c r="V353" t="inlineStr"/>
      <c r="W353" t="inlineStr"/>
      <c r="X353" t="inlineStr">
        <is>
          <t>📈 Đang nắm giữ (T+3)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21.3</v>
      </c>
      <c r="O354" t="n">
        <v>1764.41</v>
      </c>
      <c r="P354" t="n">
        <v>3</v>
      </c>
      <c r="Q354" t="n">
        <v>21.8</v>
      </c>
      <c r="R354" t="n">
        <v>20.4</v>
      </c>
      <c r="S354" t="n">
        <v>21.4</v>
      </c>
      <c r="T354" t="inlineStr"/>
      <c r="U354" t="inlineStr"/>
      <c r="V354" t="inlineStr"/>
      <c r="W354" t="inlineStr"/>
      <c r="X354" t="inlineStr">
        <is>
          <t>📈 Đang nắm giữ (T+3)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22.1</v>
      </c>
      <c r="O355" t="n">
        <v>1764.41</v>
      </c>
      <c r="P355" t="n">
        <v>3</v>
      </c>
      <c r="Q355" t="n">
        <v>22.2</v>
      </c>
      <c r="R355" t="n">
        <v>20.8</v>
      </c>
      <c r="S355" t="n">
        <v>21.65</v>
      </c>
      <c r="T355" t="inlineStr"/>
      <c r="U355" t="inlineStr"/>
      <c r="V355" t="inlineStr"/>
      <c r="W355" t="inlineStr"/>
      <c r="X355" t="inlineStr">
        <is>
          <t>📈 Đang nắm giữ (T+3)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41.75</v>
      </c>
      <c r="O356" t="n">
        <v>1764.41</v>
      </c>
      <c r="P356" t="n">
        <v>3</v>
      </c>
      <c r="Q356" t="n">
        <v>41.75</v>
      </c>
      <c r="R356" t="n">
        <v>38.5</v>
      </c>
      <c r="S356" t="n">
        <v>40.8</v>
      </c>
      <c r="T356" t="inlineStr"/>
      <c r="U356" t="inlineStr"/>
      <c r="V356" t="inlineStr"/>
      <c r="W356" t="inlineStr"/>
      <c r="X356" t="inlineStr">
        <is>
          <t>📈 Đang nắm giữ (T+3)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113.6</v>
      </c>
      <c r="O357" t="n">
        <v>1764.41</v>
      </c>
      <c r="P357" t="n">
        <v>3</v>
      </c>
      <c r="Q357" t="n">
        <v>124.9</v>
      </c>
      <c r="R357" t="n">
        <v>112.82</v>
      </c>
      <c r="S357" t="n">
        <v>113.5</v>
      </c>
      <c r="T357" t="inlineStr"/>
      <c r="U357" t="inlineStr"/>
      <c r="V357" t="inlineStr"/>
      <c r="W357" t="inlineStr"/>
      <c r="X357" t="inlineStr">
        <is>
          <t>📈 Đang nắm giữ (T+3)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23.5</v>
      </c>
      <c r="O358" t="n">
        <v>1764.41</v>
      </c>
      <c r="P358" t="n">
        <v>3</v>
      </c>
      <c r="Q358" t="n">
        <v>24.45</v>
      </c>
      <c r="R358" t="n">
        <v>22.75</v>
      </c>
      <c r="S358" t="n">
        <v>23.6</v>
      </c>
      <c r="T358" t="inlineStr"/>
      <c r="U358" t="inlineStr"/>
      <c r="V358" t="inlineStr"/>
      <c r="W358" t="inlineStr"/>
      <c r="X358" t="inlineStr">
        <is>
          <t>📈 Đang nắm giữ (T+3)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14.65</v>
      </c>
      <c r="O359" t="n">
        <v>1764.41</v>
      </c>
      <c r="P359" t="n">
        <v>3</v>
      </c>
      <c r="Q359" t="n">
        <v>14.75</v>
      </c>
      <c r="R359" t="n">
        <v>14.2</v>
      </c>
      <c r="S359" t="n">
        <v>14.7</v>
      </c>
      <c r="T359" t="inlineStr"/>
      <c r="U359" t="inlineStr"/>
      <c r="V359" t="inlineStr"/>
      <c r="W359" t="inlineStr"/>
      <c r="X359" t="inlineStr">
        <is>
          <t>📈 Đang nắm giữ (T+3)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20.95</v>
      </c>
      <c r="O360" t="n">
        <v>1764.41</v>
      </c>
      <c r="P360" t="n">
        <v>3</v>
      </c>
      <c r="Q360" t="n">
        <v>21.5</v>
      </c>
      <c r="R360" t="n">
        <v>20.65</v>
      </c>
      <c r="S360" t="n">
        <v>21.05</v>
      </c>
      <c r="T360" t="inlineStr"/>
      <c r="U360" t="inlineStr"/>
      <c r="V360" t="inlineStr"/>
      <c r="W360" t="inlineStr"/>
      <c r="X360" t="inlineStr">
        <is>
          <t>📈 Đang nắm giữ (T+3)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46.45</v>
      </c>
      <c r="O361" t="n">
        <v>1764.41</v>
      </c>
      <c r="P361" t="n">
        <v>3</v>
      </c>
      <c r="Q361" t="n">
        <v>46.85</v>
      </c>
      <c r="R361" t="n">
        <v>45.45</v>
      </c>
      <c r="S361" t="n">
        <v>46.75</v>
      </c>
      <c r="T361" t="inlineStr"/>
      <c r="U361" t="inlineStr"/>
      <c r="V361" t="inlineStr"/>
      <c r="W361" t="inlineStr"/>
      <c r="X361" t="inlineStr">
        <is>
          <t>📈 Đang nắm giữ (T+3)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41.75</v>
      </c>
      <c r="O362" t="n">
        <v>1764.41</v>
      </c>
      <c r="P362" t="n">
        <v>3</v>
      </c>
      <c r="Q362" t="n">
        <v>41.75</v>
      </c>
      <c r="R362" t="n">
        <v>38.5</v>
      </c>
      <c r="S362" t="n">
        <v>40.8</v>
      </c>
      <c r="T362" t="inlineStr"/>
      <c r="U362" t="inlineStr"/>
      <c r="V362" t="inlineStr"/>
      <c r="W362" t="inlineStr"/>
      <c r="X362" t="inlineStr">
        <is>
          <t>📈 Đang nắm giữ (T+3)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46.45</v>
      </c>
      <c r="O363" t="n">
        <v>1764.41</v>
      </c>
      <c r="P363" t="n">
        <v>3</v>
      </c>
      <c r="Q363" t="n">
        <v>46.85</v>
      </c>
      <c r="R363" t="n">
        <v>45.45</v>
      </c>
      <c r="S363" t="n">
        <v>46.75</v>
      </c>
      <c r="T363" t="inlineStr"/>
      <c r="U363" t="inlineStr"/>
      <c r="V363" t="inlineStr"/>
      <c r="W363" t="inlineStr"/>
      <c r="X363" t="inlineStr">
        <is>
          <t>📈 Đang nắm giữ (T+3)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</v>
      </c>
      <c r="O364" t="n">
        <v>1764.41</v>
      </c>
      <c r="P364" t="n">
        <v>3</v>
      </c>
      <c r="Q364" t="n">
        <v>15.7</v>
      </c>
      <c r="R364" t="n">
        <v>14.85</v>
      </c>
      <c r="S364" t="n">
        <v>15.5</v>
      </c>
      <c r="T364" t="inlineStr"/>
      <c r="U364" t="inlineStr"/>
      <c r="V364" t="inlineStr"/>
      <c r="W364" t="inlineStr"/>
      <c r="X364" t="inlineStr">
        <is>
          <t>📈 Đang nắm giữ (T+3)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24.15</v>
      </c>
      <c r="O365" t="n">
        <v>1764.41</v>
      </c>
      <c r="P365" t="n">
        <v>3</v>
      </c>
      <c r="Q365" t="n">
        <v>24.5</v>
      </c>
      <c r="R365" t="n">
        <v>23.55</v>
      </c>
      <c r="S365" t="n">
        <v>24.35</v>
      </c>
      <c r="T365" t="inlineStr"/>
      <c r="U365" t="inlineStr"/>
      <c r="V365" t="inlineStr"/>
      <c r="W365" t="inlineStr"/>
      <c r="X365" t="inlineStr">
        <is>
          <t>📈 Đang nắm giữ (T+3)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56.9</v>
      </c>
      <c r="O366" t="n">
        <v>1764.41</v>
      </c>
      <c r="P366" t="n">
        <v>3</v>
      </c>
      <c r="Q366" t="n">
        <v>57.9</v>
      </c>
      <c r="R366" t="n">
        <v>53.7</v>
      </c>
      <c r="S366" t="n">
        <v>57.5</v>
      </c>
      <c r="T366" t="inlineStr"/>
      <c r="U366" t="inlineStr"/>
      <c r="V366" t="inlineStr"/>
      <c r="W366" t="inlineStr"/>
      <c r="X366" t="inlineStr">
        <is>
          <t>📈 Đang nắm giữ (T+3)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21.3</v>
      </c>
      <c r="O367" t="n">
        <v>1764.41</v>
      </c>
      <c r="P367" t="n">
        <v>3</v>
      </c>
      <c r="Q367" t="n">
        <v>21.8</v>
      </c>
      <c r="R367" t="n">
        <v>20.4</v>
      </c>
      <c r="S367" t="n">
        <v>21.4</v>
      </c>
      <c r="T367" t="inlineStr"/>
      <c r="U367" t="inlineStr"/>
      <c r="V367" t="inlineStr"/>
      <c r="W367" t="inlineStr"/>
      <c r="X367" t="inlineStr">
        <is>
          <t>📈 Đang nắm giữ (T+3)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6.66</v>
      </c>
      <c r="O368" t="n">
        <v>1764.41</v>
      </c>
      <c r="P368" t="n">
        <v>2</v>
      </c>
      <c r="Q368" t="n">
        <v>6.89</v>
      </c>
      <c r="R368" t="n">
        <v>6.66</v>
      </c>
      <c r="S368" t="inlineStr"/>
      <c r="T368" t="inlineStr"/>
      <c r="U368" t="inlineStr"/>
      <c r="V368" t="inlineStr"/>
      <c r="W368" t="inlineStr"/>
      <c r="X368" t="inlineStr">
        <is>
          <t>⏳ Chờ hàng về (T+2)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10.7</v>
      </c>
      <c r="O369" t="n">
        <v>1764.41</v>
      </c>
      <c r="P369" t="n">
        <v>2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(T+2)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11.95</v>
      </c>
      <c r="O370" t="n">
        <v>1764.41</v>
      </c>
      <c r="P370" t="n">
        <v>2</v>
      </c>
      <c r="Q370" t="n">
        <v>12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(T+2)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14.05</v>
      </c>
      <c r="O371" t="n">
        <v>1764.41</v>
      </c>
      <c r="P371" t="n">
        <v>2</v>
      </c>
      <c r="Q371" t="n">
        <v>14.3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(T+2)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11</v>
      </c>
      <c r="O372" t="n">
        <v>1764.41</v>
      </c>
      <c r="P372" t="n">
        <v>2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(T+2)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44.8</v>
      </c>
      <c r="O373" t="n">
        <v>1764.41</v>
      </c>
      <c r="P373" t="n">
        <v>2</v>
      </c>
      <c r="Q373" t="n">
        <v>45.35</v>
      </c>
      <c r="R373" t="n">
        <v>42.7</v>
      </c>
      <c r="S373" t="inlineStr"/>
      <c r="T373" t="inlineStr"/>
      <c r="U373" t="inlineStr"/>
      <c r="V373" t="inlineStr"/>
      <c r="W373" t="inlineStr"/>
      <c r="X373" t="inlineStr">
        <is>
          <t>⏳ Chờ hàng về (T+2)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12.2</v>
      </c>
      <c r="O374" t="n">
        <v>1764.41</v>
      </c>
      <c r="P374" t="n">
        <v>2</v>
      </c>
      <c r="Q374" t="n">
        <v>12.5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(T+2)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35.3</v>
      </c>
      <c r="O375" t="n">
        <v>1764.41</v>
      </c>
      <c r="P375" t="n">
        <v>2</v>
      </c>
      <c r="Q375" t="n">
        <v>35.8</v>
      </c>
      <c r="R375" t="n">
        <v>34.6</v>
      </c>
      <c r="S375" t="inlineStr"/>
      <c r="T375" t="inlineStr"/>
      <c r="U375" t="inlineStr"/>
      <c r="V375" t="inlineStr"/>
      <c r="W375" t="inlineStr"/>
      <c r="X375" t="inlineStr">
        <is>
          <t>⏳ Chờ hàng về (T+2)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52.1</v>
      </c>
      <c r="O376" t="n">
        <v>1764.41</v>
      </c>
      <c r="P376" t="n">
        <v>2</v>
      </c>
      <c r="Q376" t="n">
        <v>52.6</v>
      </c>
      <c r="R376" t="n">
        <v>51.2</v>
      </c>
      <c r="S376" t="inlineStr"/>
      <c r="T376" t="inlineStr"/>
      <c r="U376" t="inlineStr"/>
      <c r="V376" t="inlineStr"/>
      <c r="W376" t="inlineStr"/>
      <c r="X376" t="inlineStr">
        <is>
          <t>⏳ Chờ hàng về (T+2)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10.75</v>
      </c>
      <c r="O377" t="n">
        <v>1764.41</v>
      </c>
      <c r="P377" t="n">
        <v>2</v>
      </c>
      <c r="Q377" t="n">
        <v>11.5</v>
      </c>
      <c r="R377" t="n">
        <v>10.75</v>
      </c>
      <c r="S377" t="inlineStr"/>
      <c r="T377" t="inlineStr"/>
      <c r="U377" t="inlineStr"/>
      <c r="V377" t="inlineStr"/>
      <c r="W377" t="inlineStr"/>
      <c r="X377" t="inlineStr">
        <is>
          <t>⏳ Chờ hàng về (T+2)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3.2</v>
      </c>
      <c r="O378" t="n">
        <v>1764.41</v>
      </c>
      <c r="P378" t="n">
        <v>2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(T+2)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40.55</v>
      </c>
      <c r="O379" t="n">
        <v>1764.41</v>
      </c>
      <c r="P379" t="n">
        <v>2</v>
      </c>
      <c r="Q379" t="n">
        <v>42.1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(T+2)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19.8</v>
      </c>
      <c r="O380" t="n">
        <v>1764.41</v>
      </c>
      <c r="P380" t="n">
        <v>2</v>
      </c>
      <c r="Q380" t="n">
        <v>20.5</v>
      </c>
      <c r="R380" t="n">
        <v>19.75</v>
      </c>
      <c r="S380" t="inlineStr"/>
      <c r="T380" t="inlineStr"/>
      <c r="U380" t="inlineStr"/>
      <c r="V380" t="inlineStr"/>
      <c r="W380" t="inlineStr"/>
      <c r="X380" t="inlineStr">
        <is>
          <t>⏳ Chờ hàng về (T+2)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29.5</v>
      </c>
      <c r="O381" t="n">
        <v>1764.41</v>
      </c>
      <c r="P381" t="n">
        <v>2</v>
      </c>
      <c r="Q381" t="n">
        <v>29.95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(T+2)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23.65</v>
      </c>
      <c r="O382" t="n">
        <v>1764.41</v>
      </c>
      <c r="P382" t="n">
        <v>2</v>
      </c>
      <c r="Q382" t="n">
        <v>23.65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(T+2)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</v>
      </c>
      <c r="O383" t="n">
        <v>1764.41</v>
      </c>
      <c r="P383" t="n">
        <v>2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(T+2)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</v>
      </c>
      <c r="O384" t="n">
        <v>1764.41</v>
      </c>
      <c r="P384" t="n">
        <v>2</v>
      </c>
      <c r="Q384" t="n">
        <v>52.3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(T+2)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16.95</v>
      </c>
      <c r="O385" t="n">
        <v>1764.41</v>
      </c>
      <c r="P385" t="n">
        <v>2</v>
      </c>
      <c r="Q385" t="n">
        <v>16.95</v>
      </c>
      <c r="R385" t="n">
        <v>15.8</v>
      </c>
      <c r="S385" t="inlineStr"/>
      <c r="T385" t="inlineStr"/>
      <c r="U385" t="inlineStr"/>
      <c r="V385" t="inlineStr"/>
      <c r="W385" t="inlineStr"/>
      <c r="X385" t="inlineStr">
        <is>
          <t>⏳ Chờ hàng về (T+2)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7.75</v>
      </c>
      <c r="O386" t="n">
        <v>1764.41</v>
      </c>
      <c r="P386" t="n">
        <v>2</v>
      </c>
      <c r="Q386" t="n">
        <v>7.76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(T+2)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74.3</v>
      </c>
      <c r="O387" t="n">
        <v>1764.41</v>
      </c>
      <c r="P387" t="n">
        <v>2</v>
      </c>
      <c r="Q387" t="n">
        <v>75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(T+2)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8.15</v>
      </c>
      <c r="O388" t="n">
        <v>1764.41</v>
      </c>
      <c r="P388" t="n">
        <v>2</v>
      </c>
      <c r="Q388" t="n">
        <v>8.289999999999999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(T+2)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23.5</v>
      </c>
      <c r="O389" t="n">
        <v>1764.41</v>
      </c>
      <c r="P389" t="n">
        <v>2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(T+2)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11.95</v>
      </c>
      <c r="O390" t="n">
        <v>1764.41</v>
      </c>
      <c r="P390" t="n">
        <v>2</v>
      </c>
      <c r="Q390" t="n">
        <v>12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(T+2)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</v>
      </c>
      <c r="O391" t="n">
        <v>1764.41</v>
      </c>
      <c r="P391" t="n">
        <v>2</v>
      </c>
      <c r="Q391" t="n">
        <v>52.3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(T+2)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34.45</v>
      </c>
      <c r="O392" t="n">
        <v>1764.41</v>
      </c>
      <c r="P392" t="n">
        <v>2</v>
      </c>
      <c r="Q392" t="n">
        <v>34.45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(T+2)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11</v>
      </c>
      <c r="O393" t="n">
        <v>1764.41</v>
      </c>
      <c r="P393" t="n">
        <v>2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(T+2)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30.7</v>
      </c>
      <c r="O394" t="n">
        <v>1764.41</v>
      </c>
      <c r="P394" t="n">
        <v>2</v>
      </c>
      <c r="Q394" t="n">
        <v>31.25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(T+2)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10.7</v>
      </c>
      <c r="O395" t="n">
        <v>1764.41</v>
      </c>
      <c r="P395" t="n">
        <v>2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(T+2)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6.66</v>
      </c>
      <c r="O396" t="n">
        <v>1764.41</v>
      </c>
      <c r="P396" t="n">
        <v>2</v>
      </c>
      <c r="Q396" t="n">
        <v>6.89</v>
      </c>
      <c r="R396" t="n">
        <v>6.66</v>
      </c>
      <c r="S396" t="inlineStr"/>
      <c r="T396" t="inlineStr"/>
      <c r="U396" t="inlineStr"/>
      <c r="V396" t="inlineStr"/>
      <c r="W396" t="inlineStr"/>
      <c r="X396" t="inlineStr">
        <is>
          <t>⏳ Chờ hàng về (T+2)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</v>
      </c>
      <c r="O397" t="n">
        <v>1764.41</v>
      </c>
      <c r="P397" t="n">
        <v>2</v>
      </c>
      <c r="Q397" t="n">
        <v>52.3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(T+2)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18.15</v>
      </c>
      <c r="O398" t="n">
        <v>1764.41</v>
      </c>
      <c r="P398" t="n">
        <v>2</v>
      </c>
      <c r="Q398" t="n">
        <v>19.15</v>
      </c>
      <c r="R398" t="n">
        <v>17.6</v>
      </c>
      <c r="S398" t="inlineStr"/>
      <c r="T398" t="inlineStr"/>
      <c r="U398" t="inlineStr"/>
      <c r="V398" t="inlineStr"/>
      <c r="W398" t="inlineStr"/>
      <c r="X398" t="inlineStr">
        <is>
          <t>⏳ Chờ hàng về (T+2)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12.15</v>
      </c>
      <c r="O399" t="n">
        <v>1764.41</v>
      </c>
      <c r="P399" t="n">
        <v>2</v>
      </c>
      <c r="Q399" t="n">
        <v>12.3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(T+2)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12.9</v>
      </c>
      <c r="O400" t="n">
        <v>1764.41</v>
      </c>
      <c r="P400" t="n">
        <v>2</v>
      </c>
      <c r="Q400" t="n">
        <v>13.05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(T+2)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10.55</v>
      </c>
      <c r="O401" t="n">
        <v>1764.41</v>
      </c>
      <c r="P401" t="n">
        <v>2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(T+2)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</v>
      </c>
      <c r="O402" t="n">
        <v>1764.41</v>
      </c>
      <c r="P402" t="n">
        <v>2</v>
      </c>
      <c r="Q402" t="n">
        <v>10.3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(T+2)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12.05</v>
      </c>
      <c r="O403" t="n">
        <v>1764.41</v>
      </c>
      <c r="P403" t="n">
        <v>2</v>
      </c>
      <c r="Q403" t="n">
        <v>12.05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(T+2)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74.3</v>
      </c>
      <c r="O404" t="n">
        <v>1764.41</v>
      </c>
      <c r="P404" t="n">
        <v>2</v>
      </c>
      <c r="Q404" t="n">
        <v>75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(T+2)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</v>
      </c>
      <c r="O405" t="n">
        <v>1764.41</v>
      </c>
      <c r="P405" t="n">
        <v>2</v>
      </c>
      <c r="Q405" t="n">
        <v>52.3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(T+2)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74.3</v>
      </c>
      <c r="O406" t="n">
        <v>1764.41</v>
      </c>
      <c r="P406" t="n">
        <v>2</v>
      </c>
      <c r="Q406" t="n">
        <v>75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(T+2)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15.75</v>
      </c>
      <c r="O407" t="n">
        <v>1764.41</v>
      </c>
      <c r="P407" t="n">
        <v>2</v>
      </c>
      <c r="Q407" t="n">
        <v>15.75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(T+2)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10.7</v>
      </c>
      <c r="O408" t="n">
        <v>1764.41</v>
      </c>
      <c r="P408" t="n">
        <v>2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(T+2)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6.66</v>
      </c>
      <c r="O409" t="n">
        <v>1764.41</v>
      </c>
      <c r="P409" t="n">
        <v>2</v>
      </c>
      <c r="Q409" t="n">
        <v>6.89</v>
      </c>
      <c r="R409" t="n">
        <v>6.66</v>
      </c>
      <c r="S409" t="inlineStr"/>
      <c r="T409" t="inlineStr"/>
      <c r="U409" t="inlineStr"/>
      <c r="V409" t="inlineStr"/>
      <c r="W409" t="inlineStr"/>
      <c r="X409" t="inlineStr">
        <is>
          <t>⏳ Chờ hàng về (T+2)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</v>
      </c>
      <c r="O410" t="n">
        <v>1764.41</v>
      </c>
      <c r="P410" t="n">
        <v>2</v>
      </c>
      <c r="Q410" t="n">
        <v>52.3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(T+2)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4.2</v>
      </c>
      <c r="O411" t="n">
        <v>1764.41</v>
      </c>
      <c r="P411" t="n">
        <v>2</v>
      </c>
      <c r="Q411" t="n">
        <v>4.4</v>
      </c>
      <c r="R411" t="n">
        <v>4.1</v>
      </c>
      <c r="S411" t="inlineStr"/>
      <c r="T411" t="inlineStr"/>
      <c r="U411" t="inlineStr"/>
      <c r="V411" t="inlineStr"/>
      <c r="W411" t="inlineStr"/>
      <c r="X411" t="inlineStr">
        <is>
          <t>⏳ Chờ hàng về (T+2)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11.8</v>
      </c>
      <c r="O412" t="n">
        <v>1764.41</v>
      </c>
      <c r="P412" t="n">
        <v>2</v>
      </c>
      <c r="Q412" t="n">
        <v>12.5</v>
      </c>
      <c r="R412" t="n">
        <v>11.8</v>
      </c>
      <c r="S412" t="inlineStr"/>
      <c r="T412" t="inlineStr"/>
      <c r="U412" t="inlineStr"/>
      <c r="V412" t="inlineStr"/>
      <c r="W412" t="inlineStr"/>
      <c r="X412" t="inlineStr">
        <is>
          <t>⏳ Chờ hàng về (T+2)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38.05</v>
      </c>
      <c r="O413" t="n">
        <v>1764.41</v>
      </c>
      <c r="P413" t="n">
        <v>2</v>
      </c>
      <c r="Q413" t="n">
        <v>38.6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(T+2)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7.75</v>
      </c>
      <c r="O414" t="n">
        <v>1764.41</v>
      </c>
      <c r="P414" t="n">
        <v>2</v>
      </c>
      <c r="Q414" t="n">
        <v>7.76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(T+2)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7.23</v>
      </c>
      <c r="O415" t="n">
        <v>1764.41</v>
      </c>
      <c r="P415" t="n">
        <v>2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(T+2)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12.1</v>
      </c>
      <c r="O416" t="n">
        <v>1764.41</v>
      </c>
      <c r="P416" t="n">
        <v>2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(T+2)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64.2</v>
      </c>
      <c r="O417" t="n">
        <v>1764.41</v>
      </c>
      <c r="P417" t="n">
        <v>2</v>
      </c>
      <c r="Q417" t="n">
        <v>65.3</v>
      </c>
      <c r="R417" t="n">
        <v>60</v>
      </c>
      <c r="S417" t="inlineStr"/>
      <c r="T417" t="inlineStr"/>
      <c r="U417" t="inlineStr"/>
      <c r="V417" t="inlineStr"/>
      <c r="W417" t="inlineStr"/>
      <c r="X417" t="inlineStr">
        <is>
          <t>⏳ Chờ hàng về (T+2)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21.35</v>
      </c>
      <c r="O418" t="n">
        <v>1764.41</v>
      </c>
      <c r="P418" t="n">
        <v>2</v>
      </c>
      <c r="Q418" t="n">
        <v>23</v>
      </c>
      <c r="R418" t="n">
        <v>20.95</v>
      </c>
      <c r="S418" t="inlineStr"/>
      <c r="T418" t="inlineStr"/>
      <c r="U418" t="inlineStr"/>
      <c r="V418" t="inlineStr"/>
      <c r="W418" t="inlineStr"/>
      <c r="X418" t="inlineStr">
        <is>
          <t>⏳ Chờ hàng về (T+2)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</v>
      </c>
      <c r="O419" t="n">
        <v>1764.41</v>
      </c>
      <c r="P419" t="n">
        <v>2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(T+2)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15.45</v>
      </c>
      <c r="O420" t="n">
        <v>1764.41</v>
      </c>
      <c r="P420" t="n">
        <v>2</v>
      </c>
      <c r="Q420" t="n">
        <v>15.6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(T+2)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150.9</v>
      </c>
      <c r="O421" t="n">
        <v>1764.41</v>
      </c>
      <c r="P421" t="n">
        <v>2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(T+2)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1764.41</v>
      </c>
      <c r="P422" t="n">
        <v>2</v>
      </c>
      <c r="Q422" t="n">
        <v>2.1</v>
      </c>
      <c r="R422" t="n">
        <v>2</v>
      </c>
      <c r="S422" t="inlineStr"/>
      <c r="T422" t="inlineStr"/>
      <c r="U422" t="inlineStr"/>
      <c r="V422" t="inlineStr"/>
      <c r="W422" t="inlineStr"/>
      <c r="X422" t="inlineStr">
        <is>
          <t>⏳ Chờ hàng về (T+2)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6.66</v>
      </c>
      <c r="O423" t="n">
        <v>1764.41</v>
      </c>
      <c r="P423" t="n">
        <v>2</v>
      </c>
      <c r="Q423" t="n">
        <v>6.89</v>
      </c>
      <c r="R423" t="n">
        <v>6.66</v>
      </c>
      <c r="S423" t="inlineStr"/>
      <c r="T423" t="inlineStr"/>
      <c r="U423" t="inlineStr"/>
      <c r="V423" t="inlineStr"/>
      <c r="W423" t="inlineStr"/>
      <c r="X423" t="inlineStr">
        <is>
          <t>⏳ Chờ hàng về (T+2)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11.95</v>
      </c>
      <c r="O424" t="n">
        <v>1764.41</v>
      </c>
      <c r="P424" t="n">
        <v>2</v>
      </c>
      <c r="Q424" t="n">
        <v>12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(T+2)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34.45</v>
      </c>
      <c r="O425" t="n">
        <v>1764.41</v>
      </c>
      <c r="P425" t="n">
        <v>2</v>
      </c>
      <c r="Q425" t="n">
        <v>34.45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(T+2)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73.09999999999999</v>
      </c>
      <c r="O426" t="n">
        <v>1764.41</v>
      </c>
      <c r="P426" t="n">
        <v>2</v>
      </c>
      <c r="Q426" t="n">
        <v>75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(T+2)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10.7</v>
      </c>
      <c r="O427" t="n">
        <v>1764.41</v>
      </c>
      <c r="P427" t="n">
        <v>2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(T+2)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5.22</v>
      </c>
      <c r="O428" t="n">
        <v>1764.41</v>
      </c>
      <c r="P428" t="n">
        <v>2</v>
      </c>
      <c r="Q428" t="n">
        <v>5.35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(T+2)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23.65</v>
      </c>
      <c r="O429" t="n">
        <v>1764.41</v>
      </c>
      <c r="P429" t="n">
        <v>2</v>
      </c>
      <c r="Q429" t="n">
        <v>23.65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(T+2)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</v>
      </c>
      <c r="O430" t="n">
        <v>1764.41</v>
      </c>
      <c r="P430" t="n">
        <v>2</v>
      </c>
      <c r="Q430" t="n">
        <v>10.3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(T+2)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14.05</v>
      </c>
      <c r="O431" t="n">
        <v>1764.41</v>
      </c>
      <c r="P431" t="n">
        <v>2</v>
      </c>
      <c r="Q431" t="n">
        <v>14.3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(T+2)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11.95</v>
      </c>
      <c r="O432" t="n">
        <v>1764.41</v>
      </c>
      <c r="P432" t="n">
        <v>2</v>
      </c>
      <c r="Q432" t="n">
        <v>12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(T+2)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10.7</v>
      </c>
      <c r="O433" t="n">
        <v>1764.41</v>
      </c>
      <c r="P433" t="n">
        <v>2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(T+2)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6.66</v>
      </c>
      <c r="O434" t="n">
        <v>1764.41</v>
      </c>
      <c r="P434" t="n">
        <v>2</v>
      </c>
      <c r="Q434" t="n">
        <v>6.89</v>
      </c>
      <c r="R434" t="n">
        <v>6.66</v>
      </c>
      <c r="S434" t="inlineStr"/>
      <c r="T434" t="inlineStr"/>
      <c r="U434" t="inlineStr"/>
      <c r="V434" t="inlineStr"/>
      <c r="W434" t="inlineStr"/>
      <c r="X434" t="inlineStr">
        <is>
          <t>⏳ Chờ hàng về (T+2)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14.05</v>
      </c>
      <c r="O435" t="n">
        <v>1764.41</v>
      </c>
      <c r="P435" t="n">
        <v>2</v>
      </c>
      <c r="Q435" t="n">
        <v>14.3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(T+2)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11</v>
      </c>
      <c r="O436" t="n">
        <v>1764.41</v>
      </c>
      <c r="P436" t="n">
        <v>2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(T+2)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</v>
      </c>
      <c r="O437" t="n">
        <v>1764.41</v>
      </c>
      <c r="P437" t="n">
        <v>2</v>
      </c>
      <c r="Q437" t="n">
        <v>52.3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(T+2)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34.45</v>
      </c>
      <c r="O438" t="n">
        <v>1764.41</v>
      </c>
      <c r="P438" t="n">
        <v>2</v>
      </c>
      <c r="Q438" t="n">
        <v>34.45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(T+2)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67</v>
      </c>
      <c r="O439" t="n">
        <v>1764.41</v>
      </c>
      <c r="P439" t="n">
        <v>2</v>
      </c>
      <c r="Q439" t="n">
        <v>67.8</v>
      </c>
      <c r="R439" t="n">
        <v>65.09999999999999</v>
      </c>
      <c r="S439" t="inlineStr"/>
      <c r="T439" t="inlineStr"/>
      <c r="U439" t="inlineStr"/>
      <c r="V439" t="inlineStr"/>
      <c r="W439" t="inlineStr"/>
      <c r="X439" t="inlineStr">
        <is>
          <t>⏳ Chờ hàng về (T+2)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38.05</v>
      </c>
      <c r="O440" t="n">
        <v>1764.41</v>
      </c>
      <c r="P440" t="n">
        <v>2</v>
      </c>
      <c r="Q440" t="n">
        <v>38.6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(T+2)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74.3</v>
      </c>
      <c r="O441" t="n">
        <v>1764.41</v>
      </c>
      <c r="P441" t="n">
        <v>2</v>
      </c>
      <c r="Q441" t="n">
        <v>75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(T+2)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</v>
      </c>
      <c r="O442" t="n">
        <v>1764.41</v>
      </c>
      <c r="P442" t="n">
        <v>2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(T+2)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15.45</v>
      </c>
      <c r="O443" t="n">
        <v>1764.41</v>
      </c>
      <c r="P443" t="n">
        <v>2</v>
      </c>
      <c r="Q443" t="n">
        <v>15.6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(T+2)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</v>
      </c>
      <c r="O444" t="n">
        <v>1764.41</v>
      </c>
      <c r="P444" t="n">
        <v>2</v>
      </c>
      <c r="Q444" t="n">
        <v>52.3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(T+2)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16.95</v>
      </c>
      <c r="O445" t="n">
        <v>1764.41</v>
      </c>
      <c r="P445" t="n">
        <v>2</v>
      </c>
      <c r="Q445" t="n">
        <v>16.95</v>
      </c>
      <c r="R445" t="n">
        <v>15.8</v>
      </c>
      <c r="S445" t="inlineStr"/>
      <c r="T445" t="inlineStr"/>
      <c r="U445" t="inlineStr"/>
      <c r="V445" t="inlineStr"/>
      <c r="W445" t="inlineStr"/>
      <c r="X445" t="inlineStr">
        <is>
          <t>⏳ Chờ hàng về (T+2)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7.75</v>
      </c>
      <c r="O446" t="n">
        <v>1764.41</v>
      </c>
      <c r="P446" t="n">
        <v>2</v>
      </c>
      <c r="Q446" t="n">
        <v>7.76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(T+2)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73.09999999999999</v>
      </c>
      <c r="O447" t="n">
        <v>1764.41</v>
      </c>
      <c r="P447" t="n">
        <v>2</v>
      </c>
      <c r="Q447" t="n">
        <v>75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(T+2)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12.1</v>
      </c>
      <c r="O448" t="n">
        <v>1764.41</v>
      </c>
      <c r="P448" t="n">
        <v>2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(T+2)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51.1</v>
      </c>
      <c r="O449" t="n">
        <v>1764.41</v>
      </c>
      <c r="P449" t="n">
        <v>2</v>
      </c>
      <c r="Q449" t="n">
        <v>51.3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(T+2)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7.75</v>
      </c>
      <c r="O450" t="n">
        <v>1764.41</v>
      </c>
      <c r="P450" t="n">
        <v>2</v>
      </c>
      <c r="Q450" t="n">
        <v>7.76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(T+2)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10.75</v>
      </c>
      <c r="O451" t="n">
        <v>1764.41</v>
      </c>
      <c r="P451" t="n">
        <v>2</v>
      </c>
      <c r="Q451" t="n">
        <v>11.5</v>
      </c>
      <c r="R451" t="n">
        <v>10.75</v>
      </c>
      <c r="S451" t="inlineStr"/>
      <c r="T451" t="inlineStr"/>
      <c r="U451" t="inlineStr"/>
      <c r="V451" t="inlineStr"/>
      <c r="W451" t="inlineStr"/>
      <c r="X451" t="inlineStr">
        <is>
          <t>⏳ Chờ hàng về (T+2)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6.66</v>
      </c>
      <c r="O452" t="n">
        <v>1764.41</v>
      </c>
      <c r="P452" t="n">
        <v>2</v>
      </c>
      <c r="Q452" t="n">
        <v>6.89</v>
      </c>
      <c r="R452" t="n">
        <v>6.66</v>
      </c>
      <c r="S452" t="inlineStr"/>
      <c r="T452" t="inlineStr"/>
      <c r="U452" t="inlineStr"/>
      <c r="V452" t="inlineStr"/>
      <c r="W452" t="inlineStr"/>
      <c r="X452" t="inlineStr">
        <is>
          <t>⏳ Chờ hàng về (T+2)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11.95</v>
      </c>
      <c r="O453" t="n">
        <v>1764.41</v>
      </c>
      <c r="P453" t="n">
        <v>2</v>
      </c>
      <c r="Q453" t="n">
        <v>12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(T+2)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16.95</v>
      </c>
      <c r="O454" t="n">
        <v>1764.41</v>
      </c>
      <c r="P454" t="n">
        <v>2</v>
      </c>
      <c r="Q454" t="n">
        <v>16.95</v>
      </c>
      <c r="R454" t="n">
        <v>15.8</v>
      </c>
      <c r="S454" t="inlineStr"/>
      <c r="T454" t="inlineStr"/>
      <c r="U454" t="inlineStr"/>
      <c r="V454" t="inlineStr"/>
      <c r="W454" t="inlineStr"/>
      <c r="X454" t="inlineStr">
        <is>
          <t>⏳ Chờ hàng về (T+2)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14.05</v>
      </c>
      <c r="O455" t="n">
        <v>1764.41</v>
      </c>
      <c r="P455" t="n">
        <v>2</v>
      </c>
      <c r="Q455" t="n">
        <v>14.3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(T+2)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34.45</v>
      </c>
      <c r="O456" t="n">
        <v>1764.41</v>
      </c>
      <c r="P456" t="n">
        <v>2</v>
      </c>
      <c r="Q456" t="n">
        <v>34.45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(T+2)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64.2</v>
      </c>
      <c r="O457" t="n">
        <v>1764.41</v>
      </c>
      <c r="P457" t="n">
        <v>2</v>
      </c>
      <c r="Q457" t="n">
        <v>65.3</v>
      </c>
      <c r="R457" t="n">
        <v>60</v>
      </c>
      <c r="S457" t="inlineStr"/>
      <c r="T457" t="inlineStr"/>
      <c r="U457" t="inlineStr"/>
      <c r="V457" t="inlineStr"/>
      <c r="W457" t="inlineStr"/>
      <c r="X457" t="inlineStr">
        <is>
          <t>⏳ Chờ hàng về (T+2)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</v>
      </c>
      <c r="O458" t="n">
        <v>1764.41</v>
      </c>
      <c r="P458" t="n">
        <v>2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(T+2)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15.45</v>
      </c>
      <c r="O459" t="n">
        <v>1764.41</v>
      </c>
      <c r="P459" t="n">
        <v>2</v>
      </c>
      <c r="Q459" t="n">
        <v>15.6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(T+2)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23.85</v>
      </c>
      <c r="O460" t="n">
        <v>1764.41</v>
      </c>
      <c r="P460" t="n">
        <v>2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(T+2)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22.4</v>
      </c>
      <c r="O461" t="n">
        <v>1764.41</v>
      </c>
      <c r="P461" t="n">
        <v>2</v>
      </c>
      <c r="Q461" t="n">
        <v>23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(T+2)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11.95</v>
      </c>
      <c r="O462" t="n">
        <v>1764.41</v>
      </c>
      <c r="P462" t="n">
        <v>2</v>
      </c>
      <c r="Q462" t="n">
        <v>12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(T+2)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14.05</v>
      </c>
      <c r="O463" t="n">
        <v>1764.41</v>
      </c>
      <c r="P463" t="n">
        <v>2</v>
      </c>
      <c r="Q463" t="n">
        <v>14.3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(T+2)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11</v>
      </c>
      <c r="O464" t="n">
        <v>1764.41</v>
      </c>
      <c r="P464" t="n">
        <v>2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(T+2)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26.95</v>
      </c>
      <c r="O465" t="n">
        <v>1764.41</v>
      </c>
      <c r="P465" t="n">
        <v>2</v>
      </c>
      <c r="Q465" t="n">
        <v>27.75</v>
      </c>
      <c r="R465" t="n">
        <v>26.6</v>
      </c>
      <c r="S465" t="inlineStr"/>
      <c r="T465" t="inlineStr"/>
      <c r="U465" t="inlineStr"/>
      <c r="V465" t="inlineStr"/>
      <c r="W465" t="inlineStr"/>
      <c r="X465" t="inlineStr">
        <is>
          <t>⏳ Chờ hàng về (T+2)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10.7</v>
      </c>
      <c r="O466" t="n">
        <v>1764.41</v>
      </c>
      <c r="P466" t="n">
        <v>2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(T+2)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15.5</v>
      </c>
      <c r="O467" t="n">
        <v>1764.41</v>
      </c>
      <c r="P467" t="n">
        <v>2</v>
      </c>
      <c r="Q467" t="n">
        <v>15.7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(T+2)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</v>
      </c>
      <c r="O468" t="n">
        <v>1764.41</v>
      </c>
      <c r="P468" t="n">
        <v>2</v>
      </c>
      <c r="Q468" t="n">
        <v>52.3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(T+2)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24</v>
      </c>
      <c r="O469" t="n">
        <v>1764.41</v>
      </c>
      <c r="P469" t="n">
        <v>2</v>
      </c>
      <c r="Q469" t="n">
        <v>24.2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(T+2)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18.15</v>
      </c>
      <c r="O470" t="n">
        <v>1764.41</v>
      </c>
      <c r="P470" t="n">
        <v>2</v>
      </c>
      <c r="Q470" t="n">
        <v>19.15</v>
      </c>
      <c r="R470" t="n">
        <v>17.6</v>
      </c>
      <c r="S470" t="inlineStr"/>
      <c r="T470" t="inlineStr"/>
      <c r="U470" t="inlineStr"/>
      <c r="V470" t="inlineStr"/>
      <c r="W470" t="inlineStr"/>
      <c r="X470" t="inlineStr">
        <is>
          <t>⏳ Chờ hàng về (T+2)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9.5</v>
      </c>
      <c r="O471" t="n">
        <v>1764.41</v>
      </c>
      <c r="P471" t="n">
        <v>2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(T+2)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10.7</v>
      </c>
      <c r="O472" t="n">
        <v>1764.41</v>
      </c>
      <c r="P472" t="n">
        <v>2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(T+2)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6.66</v>
      </c>
      <c r="O473" t="n">
        <v>1764.41</v>
      </c>
      <c r="P473" t="n">
        <v>2</v>
      </c>
      <c r="Q473" t="n">
        <v>6.89</v>
      </c>
      <c r="R473" t="n">
        <v>6.66</v>
      </c>
      <c r="S473" t="inlineStr"/>
      <c r="T473" t="inlineStr"/>
      <c r="U473" t="inlineStr"/>
      <c r="V473" t="inlineStr"/>
      <c r="W473" t="inlineStr"/>
      <c r="X473" t="inlineStr">
        <is>
          <t>⏳ Chờ hàng về (T+2)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15.5</v>
      </c>
      <c r="O474" t="n">
        <v>1764.41</v>
      </c>
      <c r="P474" t="n">
        <v>2</v>
      </c>
      <c r="Q474" t="n">
        <v>15.7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(T+2)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34.45</v>
      </c>
      <c r="O475" t="n">
        <v>1764.41</v>
      </c>
      <c r="P475" t="n">
        <v>2</v>
      </c>
      <c r="Q475" t="n">
        <v>34.45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(T+2)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12.15</v>
      </c>
      <c r="O476" t="n">
        <v>1764.41</v>
      </c>
      <c r="P476" t="n">
        <v>2</v>
      </c>
      <c r="Q476" t="n">
        <v>12.15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(T+2)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16.5</v>
      </c>
      <c r="O477" t="n">
        <v>1764.41</v>
      </c>
      <c r="P477" t="n">
        <v>2</v>
      </c>
      <c r="Q477" t="n">
        <v>16.5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(T+2)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13.9</v>
      </c>
      <c r="O478" t="n">
        <v>1764.41</v>
      </c>
      <c r="P478" t="n">
        <v>2</v>
      </c>
      <c r="Q478" t="n">
        <v>14.2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(T+2)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150.9</v>
      </c>
      <c r="O479" t="n">
        <v>1764.41</v>
      </c>
      <c r="P479" t="n">
        <v>2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(T+2)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24.15</v>
      </c>
      <c r="O480" t="n">
        <v>1764.41</v>
      </c>
      <c r="P480" t="n">
        <v>2</v>
      </c>
      <c r="Q480" t="n">
        <v>24.4</v>
      </c>
      <c r="R480" t="n">
        <v>23.9</v>
      </c>
      <c r="S480" t="inlineStr"/>
      <c r="T480" t="inlineStr"/>
      <c r="U480" t="inlineStr"/>
      <c r="V480" t="inlineStr"/>
      <c r="W480" t="inlineStr"/>
      <c r="X480" t="inlineStr">
        <is>
          <t>⏳ Chờ hàng về (T+2)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15.45</v>
      </c>
      <c r="O481" t="n">
        <v>1764.41</v>
      </c>
      <c r="P481" t="n">
        <v>2</v>
      </c>
      <c r="Q481" t="n">
        <v>15.6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(T+2)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</v>
      </c>
      <c r="O482" t="n">
        <v>1764.41</v>
      </c>
      <c r="P482" t="n">
        <v>2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(T+2)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19.1</v>
      </c>
      <c r="O483" t="n">
        <v>1764.41</v>
      </c>
      <c r="P483" t="n">
        <v>2</v>
      </c>
      <c r="Q483" t="n">
        <v>19.5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(T+2)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16.95</v>
      </c>
      <c r="O484" t="n">
        <v>1764.41</v>
      </c>
      <c r="P484" t="n">
        <v>2</v>
      </c>
      <c r="Q484" t="n">
        <v>16.95</v>
      </c>
      <c r="R484" t="n">
        <v>15.8</v>
      </c>
      <c r="S484" t="inlineStr"/>
      <c r="T484" t="inlineStr"/>
      <c r="U484" t="inlineStr"/>
      <c r="V484" t="inlineStr"/>
      <c r="W484" t="inlineStr"/>
      <c r="X484" t="inlineStr">
        <is>
          <t>⏳ Chờ hàng về (T+2)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34.45</v>
      </c>
      <c r="O485" t="n">
        <v>1764.41</v>
      </c>
      <c r="P485" t="n">
        <v>2</v>
      </c>
      <c r="Q485" t="n">
        <v>34.45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(T+2)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18.15</v>
      </c>
      <c r="O486" t="n">
        <v>1764.41</v>
      </c>
      <c r="P486" t="n">
        <v>2</v>
      </c>
      <c r="Q486" t="n">
        <v>19.15</v>
      </c>
      <c r="R486" t="n">
        <v>17.6</v>
      </c>
      <c r="S486" t="inlineStr"/>
      <c r="T486" t="inlineStr"/>
      <c r="U486" t="inlineStr"/>
      <c r="V486" t="inlineStr"/>
      <c r="W486" t="inlineStr"/>
      <c r="X486" t="inlineStr">
        <is>
          <t>⏳ Chờ hàng về (T+2)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26.85</v>
      </c>
      <c r="O487" t="n">
        <v>1764.41</v>
      </c>
      <c r="P487" t="n">
        <v>2</v>
      </c>
      <c r="Q487" t="n">
        <v>27.1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(T+2)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14.65</v>
      </c>
      <c r="O488" t="n">
        <v>1764.41</v>
      </c>
      <c r="P488" t="n">
        <v>2</v>
      </c>
      <c r="Q488" t="n">
        <v>14.75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(T+2)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11.95</v>
      </c>
      <c r="O489" t="n">
        <v>1764.41</v>
      </c>
      <c r="P489" t="n">
        <v>2</v>
      </c>
      <c r="Q489" t="n">
        <v>12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(T+2)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14.05</v>
      </c>
      <c r="O490" t="n">
        <v>1764.41</v>
      </c>
      <c r="P490" t="n">
        <v>2</v>
      </c>
      <c r="Q490" t="n">
        <v>14.3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(T+2)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28.7</v>
      </c>
      <c r="O491" t="n">
        <v>1764.41</v>
      </c>
      <c r="P491" t="n">
        <v>2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(T+2)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24</v>
      </c>
      <c r="O492" t="n">
        <v>1764.41</v>
      </c>
      <c r="P492" t="n">
        <v>2</v>
      </c>
      <c r="Q492" t="n">
        <v>24.2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(T+2)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12.7</v>
      </c>
      <c r="O493" t="n">
        <v>1764.41</v>
      </c>
      <c r="P493" t="n">
        <v>2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(T+2)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16.95</v>
      </c>
      <c r="O494" t="n">
        <v>1764.41</v>
      </c>
      <c r="P494" t="n">
        <v>2</v>
      </c>
      <c r="Q494" t="n">
        <v>16.95</v>
      </c>
      <c r="R494" t="n">
        <v>15.8</v>
      </c>
      <c r="S494" t="inlineStr"/>
      <c r="T494" t="inlineStr"/>
      <c r="U494" t="inlineStr"/>
      <c r="V494" t="inlineStr"/>
      <c r="W494" t="inlineStr"/>
      <c r="X494" t="inlineStr">
        <is>
          <t>⏳ Chờ hàng về (T+2)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11.95</v>
      </c>
      <c r="O495" t="n">
        <v>1764.41</v>
      </c>
      <c r="P495" t="n">
        <v>2</v>
      </c>
      <c r="Q495" t="n">
        <v>12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(T+2)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47</v>
      </c>
      <c r="O496" t="n">
        <v>1764.41</v>
      </c>
      <c r="P496" t="n">
        <v>2</v>
      </c>
      <c r="Q496" t="n">
        <v>52.4</v>
      </c>
      <c r="R496" t="n">
        <v>46.7</v>
      </c>
      <c r="S496" t="inlineStr"/>
      <c r="T496" t="inlineStr"/>
      <c r="U496" t="inlineStr"/>
      <c r="V496" t="inlineStr"/>
      <c r="W496" t="inlineStr"/>
      <c r="X496" t="inlineStr">
        <is>
          <t>⏳ Chờ hàng về (T+2)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7.75</v>
      </c>
      <c r="O497" t="n">
        <v>1764.41</v>
      </c>
      <c r="P497" t="n">
        <v>2</v>
      </c>
      <c r="Q497" t="n">
        <v>7.76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(T+2)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30.7</v>
      </c>
      <c r="O498" t="n">
        <v>1764.41</v>
      </c>
      <c r="P498" t="n">
        <v>2</v>
      </c>
      <c r="Q498" t="n">
        <v>31.25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(T+2)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11.95</v>
      </c>
      <c r="O499" t="n">
        <v>1764.41</v>
      </c>
      <c r="P499" t="n">
        <v>2</v>
      </c>
      <c r="Q499" t="n">
        <v>12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(T+2)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34.45</v>
      </c>
      <c r="O500" t="n">
        <v>1764.41</v>
      </c>
      <c r="P500" t="n">
        <v>2</v>
      </c>
      <c r="Q500" t="n">
        <v>34.45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(T+2)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6.66</v>
      </c>
      <c r="O501" t="n">
        <v>1764.41</v>
      </c>
      <c r="P501" t="n">
        <v>2</v>
      </c>
      <c r="Q501" t="n">
        <v>6.89</v>
      </c>
      <c r="R501" t="n">
        <v>6.66</v>
      </c>
      <c r="S501" t="inlineStr"/>
      <c r="T501" t="inlineStr"/>
      <c r="U501" t="inlineStr"/>
      <c r="V501" t="inlineStr"/>
      <c r="W501" t="inlineStr"/>
      <c r="X501" t="inlineStr">
        <is>
          <t>⏳ Chờ hàng về (T+2)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</v>
      </c>
      <c r="O502" t="n">
        <v>1764.41</v>
      </c>
      <c r="P502" t="n">
        <v>2</v>
      </c>
      <c r="Q502" t="n">
        <v>52.3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(T+2)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11</v>
      </c>
      <c r="O503" t="n">
        <v>1764.41</v>
      </c>
      <c r="P503" t="n">
        <v>2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(T+2)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20.15</v>
      </c>
      <c r="O504" t="n">
        <v>1764.41</v>
      </c>
      <c r="P504" t="n">
        <v>2</v>
      </c>
      <c r="Q504" t="n">
        <v>20.15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(T+2)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7.75</v>
      </c>
      <c r="O505" t="n">
        <v>1764.41</v>
      </c>
      <c r="P505" t="n">
        <v>2</v>
      </c>
      <c r="Q505" t="n">
        <v>7.76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(T+2)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54.3</v>
      </c>
      <c r="O506" t="n">
        <v>1764.41</v>
      </c>
      <c r="P506" t="n">
        <v>2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(T+2)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12.1</v>
      </c>
      <c r="O507" t="n">
        <v>1764.41</v>
      </c>
      <c r="P507" t="n">
        <v>2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(T+2)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34.85</v>
      </c>
      <c r="O508" t="n">
        <v>1764.41</v>
      </c>
      <c r="P508" t="n">
        <v>2</v>
      </c>
      <c r="Q508" t="n">
        <v>35.5</v>
      </c>
      <c r="R508" t="n">
        <v>34.1</v>
      </c>
      <c r="S508" t="inlineStr"/>
      <c r="T508" t="inlineStr"/>
      <c r="U508" t="inlineStr"/>
      <c r="V508" t="inlineStr"/>
      <c r="W508" t="inlineStr"/>
      <c r="X508" t="inlineStr">
        <is>
          <t>⏳ Chờ hàng về (T+2)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37.75</v>
      </c>
      <c r="O509" t="n">
        <v>1764.41</v>
      </c>
      <c r="P509" t="n">
        <v>2</v>
      </c>
      <c r="Q509" t="n">
        <v>39</v>
      </c>
      <c r="R509" t="n">
        <v>37.65</v>
      </c>
      <c r="S509" t="inlineStr"/>
      <c r="T509" t="inlineStr"/>
      <c r="U509" t="inlineStr"/>
      <c r="V509" t="inlineStr"/>
      <c r="W509" t="inlineStr"/>
      <c r="X509" t="inlineStr">
        <is>
          <t>⏳ Chờ hàng về (T+2)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40.15</v>
      </c>
      <c r="O510" t="n">
        <v>1764.41</v>
      </c>
      <c r="P510" t="n">
        <v>2</v>
      </c>
      <c r="Q510" t="n">
        <v>40.15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(T+2)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56.2</v>
      </c>
      <c r="O511" t="n">
        <v>1764.41</v>
      </c>
      <c r="P511" t="n">
        <v>2</v>
      </c>
      <c r="Q511" t="n">
        <v>56.2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(T+2)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74.8</v>
      </c>
      <c r="O512" t="n">
        <v>1764.41</v>
      </c>
      <c r="P512" t="n">
        <v>2</v>
      </c>
      <c r="Q512" t="n">
        <v>76.3</v>
      </c>
      <c r="R512" t="n">
        <v>74.7</v>
      </c>
      <c r="S512" t="inlineStr"/>
      <c r="T512" t="inlineStr"/>
      <c r="U512" t="inlineStr"/>
      <c r="V512" t="inlineStr"/>
      <c r="W512" t="inlineStr"/>
      <c r="X512" t="inlineStr">
        <is>
          <t>⏳ Chờ hàng về (T+2)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18.9</v>
      </c>
      <c r="O513" t="n">
        <v>1764.41</v>
      </c>
      <c r="P513" t="n">
        <v>2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(T+2)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4.2</v>
      </c>
      <c r="O514" t="n">
        <v>1764.41</v>
      </c>
      <c r="P514" t="n">
        <v>2</v>
      </c>
      <c r="Q514" t="n">
        <v>4.4</v>
      </c>
      <c r="R514" t="n">
        <v>4.1</v>
      </c>
      <c r="S514" t="inlineStr"/>
      <c r="T514" t="inlineStr"/>
      <c r="U514" t="inlineStr"/>
      <c r="V514" t="inlineStr"/>
      <c r="W514" t="inlineStr"/>
      <c r="X514" t="inlineStr">
        <is>
          <t>⏳ Chờ hàng về (T+2)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54.3</v>
      </c>
      <c r="O515" t="n">
        <v>1764.41</v>
      </c>
      <c r="P515" t="n">
        <v>2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(T+2)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4.2</v>
      </c>
      <c r="O516" t="n">
        <v>1764.41</v>
      </c>
      <c r="P516" t="n">
        <v>2</v>
      </c>
      <c r="Q516" t="n">
        <v>4.4</v>
      </c>
      <c r="R516" t="n">
        <v>4.1</v>
      </c>
      <c r="S516" t="inlineStr"/>
      <c r="T516" t="inlineStr"/>
      <c r="U516" t="inlineStr"/>
      <c r="V516" t="inlineStr"/>
      <c r="W516" t="inlineStr"/>
      <c r="X516" t="inlineStr">
        <is>
          <t>⏳ Chờ hàng về (T+2)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12.1</v>
      </c>
      <c r="O517" t="n">
        <v>1764.41</v>
      </c>
      <c r="P517" t="n">
        <v>2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(T+2)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20.15</v>
      </c>
      <c r="O518" t="n">
        <v>1764.41</v>
      </c>
      <c r="P518" t="n">
        <v>2</v>
      </c>
      <c r="Q518" t="n">
        <v>20.15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(T+2)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9.08</v>
      </c>
      <c r="O519" t="n">
        <v>1764.41</v>
      </c>
      <c r="P519" t="n">
        <v>2</v>
      </c>
      <c r="Q519" t="n">
        <v>9.1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(T+2)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12.9</v>
      </c>
      <c r="O520" t="n">
        <v>1764.41</v>
      </c>
      <c r="P520" t="n">
        <v>2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(T+2)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20.05</v>
      </c>
      <c r="O521" t="n">
        <v>1764.41</v>
      </c>
      <c r="P521" t="n">
        <v>2</v>
      </c>
      <c r="Q521" t="n">
        <v>20.6</v>
      </c>
      <c r="R521" t="n">
        <v>20</v>
      </c>
      <c r="S521" t="inlineStr"/>
      <c r="T521" t="inlineStr"/>
      <c r="U521" t="inlineStr"/>
      <c r="V521" t="inlineStr"/>
      <c r="W521" t="inlineStr"/>
      <c r="X521" t="inlineStr">
        <is>
          <t>⏳ Chờ hàng về (T+2)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14.1</v>
      </c>
      <c r="O522" t="n">
        <v>1764.41</v>
      </c>
      <c r="P522" t="n">
        <v>2</v>
      </c>
      <c r="Q522" t="n">
        <v>14.15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(T+2)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13.85</v>
      </c>
      <c r="O523" t="n">
        <v>1764.41</v>
      </c>
      <c r="P523" t="n">
        <v>2</v>
      </c>
      <c r="Q523" t="n">
        <v>14.1</v>
      </c>
      <c r="R523" t="n">
        <v>13.65</v>
      </c>
      <c r="S523" t="inlineStr"/>
      <c r="T523" t="inlineStr"/>
      <c r="U523" t="inlineStr"/>
      <c r="V523" t="inlineStr"/>
      <c r="W523" t="inlineStr"/>
      <c r="X523" t="inlineStr">
        <is>
          <t>⏳ Chờ hàng về (T+2)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4.2</v>
      </c>
      <c r="O524" t="n">
        <v>1764.41</v>
      </c>
      <c r="P524" t="n">
        <v>2</v>
      </c>
      <c r="Q524" t="n">
        <v>4.4</v>
      </c>
      <c r="R524" t="n">
        <v>4.1</v>
      </c>
      <c r="S524" t="inlineStr"/>
      <c r="T524" t="inlineStr"/>
      <c r="U524" t="inlineStr"/>
      <c r="V524" t="inlineStr"/>
      <c r="W524" t="inlineStr"/>
      <c r="X524" t="inlineStr">
        <is>
          <t>⏳ Chờ hàng về (T+2)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54.3</v>
      </c>
      <c r="O525" t="n">
        <v>1764.41</v>
      </c>
      <c r="P525" t="n">
        <v>2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(T+2)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7.23</v>
      </c>
      <c r="O526" t="n">
        <v>1764.41</v>
      </c>
      <c r="P526" t="n">
        <v>2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(T+2)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18.9</v>
      </c>
      <c r="O527" t="n">
        <v>1764.41</v>
      </c>
      <c r="P527" t="n">
        <v>2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(T+2)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20.15</v>
      </c>
      <c r="O528" t="n">
        <v>1764.41</v>
      </c>
      <c r="P528" t="n">
        <v>2</v>
      </c>
      <c r="Q528" t="n">
        <v>20.15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(T+2)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7.75</v>
      </c>
      <c r="O529" t="n">
        <v>1764.41</v>
      </c>
      <c r="P529" t="n">
        <v>2</v>
      </c>
      <c r="Q529" t="n">
        <v>7.76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(T+2)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54.3</v>
      </c>
      <c r="O530" t="n">
        <v>1764.41</v>
      </c>
      <c r="P530" t="n">
        <v>2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(T+2)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12.1</v>
      </c>
      <c r="O531" t="n">
        <v>1764.41</v>
      </c>
      <c r="P531" t="n">
        <v>2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(T+2)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12</v>
      </c>
      <c r="O532" t="n">
        <v>1764.41</v>
      </c>
      <c r="P532" t="n">
        <v>2</v>
      </c>
      <c r="Q532" t="n">
        <v>12.3</v>
      </c>
      <c r="R532" t="n">
        <v>11.8</v>
      </c>
      <c r="S532" t="inlineStr"/>
      <c r="T532" t="inlineStr"/>
      <c r="U532" t="inlineStr"/>
      <c r="V532" t="inlineStr"/>
      <c r="W532" t="inlineStr"/>
      <c r="X532" t="inlineStr">
        <is>
          <t>⏳ Chờ hàng về (T+2)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12.9</v>
      </c>
      <c r="O533" t="n">
        <v>1764.41</v>
      </c>
      <c r="P533" t="n">
        <v>2</v>
      </c>
      <c r="Q533" t="n">
        <v>13.05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(T+2)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14.1</v>
      </c>
      <c r="O534" t="n">
        <v>1764.41</v>
      </c>
      <c r="P534" t="n">
        <v>2</v>
      </c>
      <c r="Q534" t="n">
        <v>14.15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(T+2)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17.75</v>
      </c>
      <c r="O535" t="n">
        <v>1764.41</v>
      </c>
      <c r="P535" t="n">
        <v>2</v>
      </c>
      <c r="Q535" t="n">
        <v>17.75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(T+2)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56.9</v>
      </c>
      <c r="O536" t="n">
        <v>1764.41</v>
      </c>
      <c r="P536" t="n">
        <v>2</v>
      </c>
      <c r="Q536" t="n">
        <v>57.9</v>
      </c>
      <c r="R536" t="n">
        <v>54.1</v>
      </c>
      <c r="S536" t="inlineStr"/>
      <c r="T536" t="inlineStr"/>
      <c r="U536" t="inlineStr"/>
      <c r="V536" t="inlineStr"/>
      <c r="W536" t="inlineStr"/>
      <c r="X536" t="inlineStr">
        <is>
          <t>⏳ Chờ hàng về (T+2)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10.5</v>
      </c>
      <c r="O537" t="n">
        <v>1764.41</v>
      </c>
      <c r="P537" t="n">
        <v>2</v>
      </c>
      <c r="Q537" t="n">
        <v>10.6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(T+2)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38.7</v>
      </c>
      <c r="O538" t="n">
        <v>1764.41</v>
      </c>
      <c r="P538" t="n">
        <v>2</v>
      </c>
      <c r="Q538" t="n">
        <v>39.5</v>
      </c>
      <c r="R538" t="n">
        <v>38.7</v>
      </c>
      <c r="S538" t="inlineStr"/>
      <c r="T538" t="inlineStr"/>
      <c r="U538" t="inlineStr"/>
      <c r="V538" t="inlineStr"/>
      <c r="W538" t="inlineStr"/>
      <c r="X538" t="inlineStr">
        <is>
          <t>⏳ Chờ hàng về (T+2)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20.15</v>
      </c>
      <c r="O539" t="n">
        <v>1764.41</v>
      </c>
      <c r="P539" t="n">
        <v>2</v>
      </c>
      <c r="Q539" t="n">
        <v>20.15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(T+2)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24</v>
      </c>
      <c r="O540" t="n">
        <v>1764.41</v>
      </c>
      <c r="P540" t="n">
        <v>2</v>
      </c>
      <c r="Q540" t="n">
        <v>24.2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(T+2)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12.1</v>
      </c>
      <c r="O541" t="n">
        <v>1764.41</v>
      </c>
      <c r="P541" t="n">
        <v>2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(T+2)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19.5</v>
      </c>
      <c r="O542" t="n">
        <v>1764.41</v>
      </c>
      <c r="P542" t="n">
        <v>2</v>
      </c>
      <c r="Q542" t="n">
        <v>19.65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(T+2)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10.4</v>
      </c>
      <c r="O543" t="n">
        <v>1764.41</v>
      </c>
      <c r="P543" t="n">
        <v>2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(T+2)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7.75</v>
      </c>
      <c r="O544" t="n">
        <v>1764.41</v>
      </c>
      <c r="P544" t="n">
        <v>2</v>
      </c>
      <c r="Q544" t="n">
        <v>7.76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(T+2)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54.3</v>
      </c>
      <c r="O545" t="n">
        <v>1764.41</v>
      </c>
      <c r="P545" t="n">
        <v>2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(T+2)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15.5</v>
      </c>
      <c r="O546" t="n">
        <v>1764.41</v>
      </c>
      <c r="P546" t="n">
        <v>2</v>
      </c>
      <c r="Q546" t="n">
        <v>15.7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(T+2)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10.55</v>
      </c>
      <c r="O547" t="n">
        <v>1764.41</v>
      </c>
      <c r="P547" t="n">
        <v>2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(T+2)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19.5</v>
      </c>
      <c r="O548" t="n">
        <v>1764.41</v>
      </c>
      <c r="P548" t="n">
        <v>2</v>
      </c>
      <c r="Q548" t="n">
        <v>19.65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(T+2)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9.08</v>
      </c>
      <c r="O549" t="n">
        <v>1764.41</v>
      </c>
      <c r="P549" t="n">
        <v>2</v>
      </c>
      <c r="Q549" t="n">
        <v>9.1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(T+2)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10.55</v>
      </c>
      <c r="O550" t="n">
        <v>1764.41</v>
      </c>
      <c r="P550" t="n">
        <v>2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(T+2)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24</v>
      </c>
      <c r="O551" t="n">
        <v>1764.41</v>
      </c>
      <c r="P551" t="n">
        <v>2</v>
      </c>
      <c r="Q551" t="n">
        <v>24.2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(T+2)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12.9</v>
      </c>
      <c r="O552" t="n">
        <v>1764.41</v>
      </c>
      <c r="P552" t="n">
        <v>2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(T+2)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54.3</v>
      </c>
      <c r="O553" t="n">
        <v>1764.41</v>
      </c>
      <c r="P553" t="n">
        <v>2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(T+2)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54.3</v>
      </c>
      <c r="O554" t="n">
        <v>1764.41</v>
      </c>
      <c r="P554" t="n">
        <v>2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(T+2)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14.1</v>
      </c>
      <c r="O555" t="n">
        <v>1764.41</v>
      </c>
      <c r="P555" t="n">
        <v>2</v>
      </c>
      <c r="Q555" t="n">
        <v>14.15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(T+2)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150.9</v>
      </c>
      <c r="O556" t="n">
        <v>1764.41</v>
      </c>
      <c r="P556" t="n">
        <v>2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(T+2)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113.6</v>
      </c>
      <c r="O557" t="n">
        <v>1764.41</v>
      </c>
      <c r="P557" t="n">
        <v>2</v>
      </c>
      <c r="Q557" t="n">
        <v>124.9</v>
      </c>
      <c r="R557" t="n">
        <v>113.01</v>
      </c>
      <c r="S557" t="inlineStr"/>
      <c r="T557" t="inlineStr"/>
      <c r="U557" t="inlineStr"/>
      <c r="V557" t="inlineStr"/>
      <c r="W557" t="inlineStr"/>
      <c r="X557" t="inlineStr">
        <is>
          <t>⏳ Chờ hàng về (T+2)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54.3</v>
      </c>
      <c r="O558" t="n">
        <v>1764.41</v>
      </c>
      <c r="P558" t="n">
        <v>2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(T+2)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12</v>
      </c>
      <c r="O559" t="n">
        <v>1764.41</v>
      </c>
      <c r="P559" t="n">
        <v>2</v>
      </c>
      <c r="Q559" t="n">
        <v>12.3</v>
      </c>
      <c r="R559" t="n">
        <v>11.8</v>
      </c>
      <c r="S559" t="inlineStr"/>
      <c r="T559" t="inlineStr"/>
      <c r="U559" t="inlineStr"/>
      <c r="V559" t="inlineStr"/>
      <c r="W559" t="inlineStr"/>
      <c r="X559" t="inlineStr">
        <is>
          <t>⏳ Chờ hàng về (T+2)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45.85</v>
      </c>
      <c r="O560" t="n">
        <v>1764.41</v>
      </c>
      <c r="P560" t="n">
        <v>2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(T+2)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17.75</v>
      </c>
      <c r="O561" t="n">
        <v>1764.41</v>
      </c>
      <c r="P561" t="n">
        <v>2</v>
      </c>
      <c r="Q561" t="n">
        <v>17.75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(T+2)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4.2</v>
      </c>
      <c r="O562" t="n">
        <v>1764.41</v>
      </c>
      <c r="P562" t="n">
        <v>2</v>
      </c>
      <c r="Q562" t="n">
        <v>4.4</v>
      </c>
      <c r="R562" t="n">
        <v>4.1</v>
      </c>
      <c r="S562" t="inlineStr"/>
      <c r="T562" t="inlineStr"/>
      <c r="U562" t="inlineStr"/>
      <c r="V562" t="inlineStr"/>
      <c r="W562" t="inlineStr"/>
      <c r="X562" t="inlineStr">
        <is>
          <t>⏳ Chờ hàng về (T+2)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18.9</v>
      </c>
      <c r="O563" t="n">
        <v>1764.41</v>
      </c>
      <c r="P563" t="n">
        <v>2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(T+2)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97</v>
      </c>
      <c r="O564" t="n">
        <v>1764.41</v>
      </c>
      <c r="P564" t="n">
        <v>2</v>
      </c>
      <c r="Q564" t="n">
        <v>97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(T+2)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53.1</v>
      </c>
      <c r="O565" t="n">
        <v>1764.41</v>
      </c>
      <c r="P565" t="n">
        <v>2</v>
      </c>
      <c r="Q565" t="n">
        <v>53.6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(T+2)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31.55</v>
      </c>
      <c r="O566" t="n">
        <v>1764.41</v>
      </c>
      <c r="P566" t="n">
        <v>2</v>
      </c>
      <c r="Q566" t="n">
        <v>31.55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(T+2)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38.7</v>
      </c>
      <c r="O567" t="n">
        <v>1764.41</v>
      </c>
      <c r="P567" t="n">
        <v>2</v>
      </c>
      <c r="Q567" t="n">
        <v>39.5</v>
      </c>
      <c r="R567" t="n">
        <v>38.7</v>
      </c>
      <c r="S567" t="inlineStr"/>
      <c r="T567" t="inlineStr"/>
      <c r="U567" t="inlineStr"/>
      <c r="V567" t="inlineStr"/>
      <c r="W567" t="inlineStr"/>
      <c r="X567" t="inlineStr">
        <is>
          <t>⏳ Chờ hàng về (T+2)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55.4</v>
      </c>
      <c r="O568" t="n">
        <v>1764.41</v>
      </c>
      <c r="P568" t="n">
        <v>2</v>
      </c>
      <c r="Q568" t="n">
        <v>56.9</v>
      </c>
      <c r="R568" t="n">
        <v>55.4</v>
      </c>
      <c r="S568" t="inlineStr"/>
      <c r="T568" t="inlineStr"/>
      <c r="U568" t="inlineStr"/>
      <c r="V568" t="inlineStr"/>
      <c r="W568" t="inlineStr"/>
      <c r="X568" t="inlineStr">
        <is>
          <t>⏳ Chờ hàng về (T+2)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18.9</v>
      </c>
      <c r="O569" t="n">
        <v>1764.41</v>
      </c>
      <c r="P569" t="n">
        <v>2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(T+2)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7.75</v>
      </c>
      <c r="O570" t="n">
        <v>1764.41</v>
      </c>
      <c r="P570" t="n">
        <v>2</v>
      </c>
      <c r="Q570" t="n">
        <v>7.76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(T+2)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12.7</v>
      </c>
      <c r="O571" t="n">
        <v>1764.41</v>
      </c>
      <c r="P571" t="n">
        <v>2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(T+2)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54.3</v>
      </c>
      <c r="O572" t="n">
        <v>1764.41</v>
      </c>
      <c r="P572" t="n">
        <v>2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(T+2)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12</v>
      </c>
      <c r="O573" t="n">
        <v>1764.41</v>
      </c>
      <c r="P573" t="n">
        <v>2</v>
      </c>
      <c r="Q573" t="n">
        <v>12.3</v>
      </c>
      <c r="R573" t="n">
        <v>11.8</v>
      </c>
      <c r="S573" t="inlineStr"/>
      <c r="T573" t="inlineStr"/>
      <c r="U573" t="inlineStr"/>
      <c r="V573" t="inlineStr"/>
      <c r="W573" t="inlineStr"/>
      <c r="X573" t="inlineStr">
        <is>
          <t>⏳ Chờ hàng về (T+2)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7.75</v>
      </c>
      <c r="O574" t="n">
        <v>1764.41</v>
      </c>
      <c r="P574" t="n">
        <v>2</v>
      </c>
      <c r="Q574" t="n">
        <v>7.76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(T+2)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54.3</v>
      </c>
      <c r="O575" t="n">
        <v>1764.41</v>
      </c>
      <c r="P575" t="n">
        <v>2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(T+2)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20.15</v>
      </c>
      <c r="O576" t="n">
        <v>1764.41</v>
      </c>
      <c r="P576" t="n">
        <v>2</v>
      </c>
      <c r="Q576" t="n">
        <v>20.15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(T+2)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12.1</v>
      </c>
      <c r="O577" t="n">
        <v>1764.41</v>
      </c>
      <c r="P577" t="n">
        <v>2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(T+2)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7.75</v>
      </c>
      <c r="O578" t="n">
        <v>1764.41</v>
      </c>
      <c r="P578" t="n">
        <v>2</v>
      </c>
      <c r="Q578" t="n">
        <v>7.76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(T+2)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54.3</v>
      </c>
      <c r="O579" t="n">
        <v>1764.41</v>
      </c>
      <c r="P579" t="n">
        <v>2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(T+2)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141.3</v>
      </c>
      <c r="O580" t="n">
        <v>1764.41</v>
      </c>
      <c r="P580" t="n">
        <v>2</v>
      </c>
      <c r="Q580" t="n">
        <v>141.3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(T+2)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37.75</v>
      </c>
      <c r="O581" t="n">
        <v>1764.41</v>
      </c>
      <c r="P581" t="n">
        <v>2</v>
      </c>
      <c r="Q581" t="n">
        <v>39</v>
      </c>
      <c r="R581" t="n">
        <v>37.65</v>
      </c>
      <c r="S581" t="inlineStr"/>
      <c r="T581" t="inlineStr"/>
      <c r="U581" t="inlineStr"/>
      <c r="V581" t="inlineStr"/>
      <c r="W581" t="inlineStr"/>
      <c r="X581" t="inlineStr">
        <is>
          <t>⏳ Chờ hàng về (T+2)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23.85</v>
      </c>
      <c r="O582" t="n">
        <v>1764.41</v>
      </c>
      <c r="P582" t="n">
        <v>2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(T+2)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74.8</v>
      </c>
      <c r="O583" t="n">
        <v>1764.41</v>
      </c>
      <c r="P583" t="n">
        <v>2</v>
      </c>
      <c r="Q583" t="n">
        <v>76.3</v>
      </c>
      <c r="R583" t="n">
        <v>74.7</v>
      </c>
      <c r="S583" t="inlineStr"/>
      <c r="T583" t="inlineStr"/>
      <c r="U583" t="inlineStr"/>
      <c r="V583" t="inlineStr"/>
      <c r="W583" t="inlineStr"/>
      <c r="X583" t="inlineStr">
        <is>
          <t>⏳ Chờ hàng về (T+2)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18.9</v>
      </c>
      <c r="O584" t="n">
        <v>1764.41</v>
      </c>
      <c r="P584" t="n">
        <v>2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(T+2)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19.1</v>
      </c>
      <c r="O585" t="n">
        <v>1764.41</v>
      </c>
      <c r="P585" t="n">
        <v>2</v>
      </c>
      <c r="Q585" t="n">
        <v>19.15</v>
      </c>
      <c r="R585" t="n">
        <v>18.05</v>
      </c>
      <c r="S585" t="inlineStr"/>
      <c r="T585" t="inlineStr"/>
      <c r="U585" t="inlineStr"/>
      <c r="V585" t="inlineStr"/>
      <c r="W585" t="inlineStr"/>
      <c r="X585" t="inlineStr">
        <is>
          <t>⏳ Chờ hàng về (T+2)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30.6</v>
      </c>
      <c r="O586" t="n">
        <v>1764.41</v>
      </c>
      <c r="P586" t="n">
        <v>2</v>
      </c>
      <c r="Q586" t="n">
        <v>31.3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(T+2)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54.3</v>
      </c>
      <c r="O587" t="n">
        <v>1764.41</v>
      </c>
      <c r="P587" t="n">
        <v>2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(T+2)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12.9</v>
      </c>
      <c r="O588" t="n">
        <v>1764.41</v>
      </c>
      <c r="P588" t="n">
        <v>2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(T+2)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4.2</v>
      </c>
      <c r="O589" t="n">
        <v>1764.41</v>
      </c>
      <c r="P589" t="n">
        <v>2</v>
      </c>
      <c r="Q589" t="n">
        <v>4.4</v>
      </c>
      <c r="R589" t="n">
        <v>4.1</v>
      </c>
      <c r="S589" t="inlineStr"/>
      <c r="T589" t="inlineStr"/>
      <c r="U589" t="inlineStr"/>
      <c r="V589" t="inlineStr"/>
      <c r="W589" t="inlineStr"/>
      <c r="X589" t="inlineStr">
        <is>
          <t>⏳ Chờ hàng về (T+2)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150.9</v>
      </c>
      <c r="O590" t="n">
        <v>1764.41</v>
      </c>
      <c r="P590" t="n">
        <v>2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(T+2)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54.3</v>
      </c>
      <c r="O591" t="n">
        <v>1764.41</v>
      </c>
      <c r="P591" t="n">
        <v>2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(T+2)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7.75</v>
      </c>
      <c r="O592" t="n">
        <v>1764.41</v>
      </c>
      <c r="P592" t="n">
        <v>2</v>
      </c>
      <c r="Q592" t="n">
        <v>7.76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(T+2)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17.75</v>
      </c>
      <c r="O593" t="n">
        <v>1764.41</v>
      </c>
      <c r="P593" t="n">
        <v>2</v>
      </c>
      <c r="Q593" t="n">
        <v>17.75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(T+2)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12.1</v>
      </c>
      <c r="O594" t="n">
        <v>1764.41</v>
      </c>
      <c r="P594" t="n">
        <v>2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(T+2)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18.9</v>
      </c>
      <c r="O595" t="n">
        <v>1764.41</v>
      </c>
      <c r="P595" t="n">
        <v>2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(T+2)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4.2</v>
      </c>
      <c r="O596" t="n">
        <v>1764.41</v>
      </c>
      <c r="P596" t="n">
        <v>2</v>
      </c>
      <c r="Q596" t="n">
        <v>4.4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(T+2)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30.6</v>
      </c>
      <c r="O597" t="n">
        <v>1764.41</v>
      </c>
      <c r="P597" t="n">
        <v>2</v>
      </c>
      <c r="Q597" t="n">
        <v>31.3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(T+2)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56.9</v>
      </c>
      <c r="O598" t="n">
        <v>1764.41</v>
      </c>
      <c r="P598" t="n">
        <v>2</v>
      </c>
      <c r="Q598" t="n">
        <v>57.9</v>
      </c>
      <c r="R598" t="n">
        <v>54.1</v>
      </c>
      <c r="S598" t="inlineStr"/>
      <c r="T598" t="inlineStr"/>
      <c r="U598" t="inlineStr"/>
      <c r="V598" t="inlineStr"/>
      <c r="W598" t="inlineStr"/>
      <c r="X598" t="inlineStr">
        <is>
          <t>⏳ Chờ hàng về (T+2)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11.8</v>
      </c>
      <c r="O599" t="n">
        <v>1764.41</v>
      </c>
      <c r="P599" t="n">
        <v>2</v>
      </c>
      <c r="Q599" t="n">
        <v>12.2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(T+2)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11.65</v>
      </c>
      <c r="O600" t="n">
        <v>1764.41</v>
      </c>
      <c r="P600" t="n">
        <v>2</v>
      </c>
      <c r="Q600" t="n">
        <v>12.05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(T+2)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10.75</v>
      </c>
      <c r="O601" t="n">
        <v>1764.41</v>
      </c>
      <c r="P601" t="n">
        <v>2</v>
      </c>
      <c r="Q601" t="n">
        <v>11.5</v>
      </c>
      <c r="R601" t="n">
        <v>10.75</v>
      </c>
      <c r="S601" t="inlineStr"/>
      <c r="T601" t="inlineStr"/>
      <c r="U601" t="inlineStr"/>
      <c r="V601" t="inlineStr"/>
      <c r="W601" t="inlineStr"/>
      <c r="X601" t="inlineStr">
        <is>
          <t>⏳ Chờ hàng về (T+2)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15.45</v>
      </c>
      <c r="O602" t="n">
        <v>1764.41</v>
      </c>
      <c r="P602" t="n">
        <v>2</v>
      </c>
      <c r="Q602" t="n">
        <v>15.6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(T+2)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4.6</v>
      </c>
      <c r="O603" t="n">
        <v>1764.41</v>
      </c>
      <c r="P603" t="n">
        <v>2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(T+2)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4.2</v>
      </c>
      <c r="O604" t="n">
        <v>1764.41</v>
      </c>
      <c r="P604" t="n">
        <v>2</v>
      </c>
      <c r="Q604" t="n">
        <v>4.4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(T+2)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27.1</v>
      </c>
      <c r="O605" t="n">
        <v>1764.41</v>
      </c>
      <c r="P605" t="n">
        <v>2</v>
      </c>
      <c r="Q605" t="n">
        <v>27.8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(T+2)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7.23</v>
      </c>
      <c r="O606" t="n">
        <v>1764.41</v>
      </c>
      <c r="P606" t="n">
        <v>2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(T+2)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36.35</v>
      </c>
      <c r="O607" t="n">
        <v>1764.41</v>
      </c>
      <c r="P607" t="n">
        <v>2</v>
      </c>
      <c r="Q607" t="n">
        <v>36.8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(T+2)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31.55</v>
      </c>
      <c r="O608" t="n">
        <v>1764.41</v>
      </c>
      <c r="P608" t="n">
        <v>2</v>
      </c>
      <c r="Q608" t="n">
        <v>31.55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(T+2)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4.2</v>
      </c>
      <c r="O609" t="n">
        <v>1764.41</v>
      </c>
      <c r="P609" t="n">
        <v>2</v>
      </c>
      <c r="Q609" t="n">
        <v>4.4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(T+2)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34.45</v>
      </c>
      <c r="O610" t="n">
        <v>1764.41</v>
      </c>
      <c r="P610" t="n">
        <v>2</v>
      </c>
      <c r="Q610" t="n">
        <v>34.45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(T+2)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4.6</v>
      </c>
      <c r="O611" t="n">
        <v>1764.41</v>
      </c>
      <c r="P611" t="n">
        <v>2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(T+2)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53.1</v>
      </c>
      <c r="O612" t="n">
        <v>1764.41</v>
      </c>
      <c r="P612" t="n">
        <v>2</v>
      </c>
      <c r="Q612" t="n">
        <v>53.6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(T+2)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54.3</v>
      </c>
      <c r="O613" t="n">
        <v>1764.41</v>
      </c>
      <c r="P613" t="n">
        <v>2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(T+2)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26.05</v>
      </c>
      <c r="O614" t="n">
        <v>1764.41</v>
      </c>
      <c r="P614" t="n">
        <v>2</v>
      </c>
      <c r="Q614" t="n">
        <v>26.6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(T+2)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23.85</v>
      </c>
      <c r="O615" t="n">
        <v>1764.41</v>
      </c>
      <c r="P615" t="n">
        <v>2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(T+2)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15.45</v>
      </c>
      <c r="O616" t="n">
        <v>1764.41</v>
      </c>
      <c r="P616" t="n">
        <v>2</v>
      </c>
      <c r="Q616" t="n">
        <v>15.6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(T+2)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15.15</v>
      </c>
      <c r="O617" t="n">
        <v>1764.41</v>
      </c>
      <c r="P617" t="n">
        <v>2</v>
      </c>
      <c r="Q617" t="n">
        <v>15.15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(T+2)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4.2</v>
      </c>
      <c r="O618" t="n">
        <v>1764.41</v>
      </c>
      <c r="P618" t="n">
        <v>2</v>
      </c>
      <c r="Q618" t="n">
        <v>4.4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(T+2)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15.45</v>
      </c>
      <c r="O619" t="n">
        <v>1764.41</v>
      </c>
      <c r="P619" t="n">
        <v>2</v>
      </c>
      <c r="Q619" t="n">
        <v>15.6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(T+2)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30.6</v>
      </c>
      <c r="O620" t="n">
        <v>1764.41</v>
      </c>
      <c r="P620" t="n">
        <v>2</v>
      </c>
      <c r="Q620" t="n">
        <v>31.3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(T+2)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15.4</v>
      </c>
      <c r="O621" t="n">
        <v>1764.41</v>
      </c>
      <c r="P621" t="n">
        <v>2</v>
      </c>
      <c r="Q621" t="n">
        <v>15.7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(T+2)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15.45</v>
      </c>
      <c r="O622" t="n">
        <v>1764.41</v>
      </c>
      <c r="P622" t="n">
        <v>2</v>
      </c>
      <c r="Q622" t="n">
        <v>15.6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(T+2)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20.15</v>
      </c>
      <c r="O623" t="n">
        <v>1764.41</v>
      </c>
      <c r="P623" t="n">
        <v>2</v>
      </c>
      <c r="Q623" t="n">
        <v>20.15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(T+2)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51</v>
      </c>
      <c r="O624" t="n">
        <v>1764.41</v>
      </c>
      <c r="P624" t="n">
        <v>2</v>
      </c>
      <c r="Q624" t="n">
        <v>52.3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(T+2)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4.6</v>
      </c>
      <c r="O625" t="n">
        <v>1764.41</v>
      </c>
      <c r="P625" t="n">
        <v>2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(T+2)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36.35</v>
      </c>
      <c r="O626" t="n">
        <v>1764.41</v>
      </c>
      <c r="P626" t="n">
        <v>2</v>
      </c>
      <c r="Q626" t="n">
        <v>36.8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(T+2)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30.3</v>
      </c>
      <c r="O627" t="n">
        <v>1764.41</v>
      </c>
      <c r="P627" t="n">
        <v>2</v>
      </c>
      <c r="Q627" t="n">
        <v>30.4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(T+2)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10.25</v>
      </c>
      <c r="O628" t="n">
        <v>1764.41</v>
      </c>
      <c r="P628" t="n">
        <v>2</v>
      </c>
      <c r="Q628" t="n">
        <v>10.5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(T+2)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17.7</v>
      </c>
      <c r="O629" t="n">
        <v>1764.41</v>
      </c>
      <c r="P629" t="n">
        <v>2</v>
      </c>
      <c r="Q629" t="n">
        <v>17.8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(T+2)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46.1</v>
      </c>
      <c r="O630" t="n">
        <v>1764.41</v>
      </c>
      <c r="P630" t="n">
        <v>2</v>
      </c>
      <c r="Q630" t="n">
        <v>46.9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(T+2)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4.2</v>
      </c>
      <c r="O631" t="n">
        <v>1764.41</v>
      </c>
      <c r="P631" t="n">
        <v>2</v>
      </c>
      <c r="Q631" t="n">
        <v>4.4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(T+2)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15.45</v>
      </c>
      <c r="O632" t="n">
        <v>1764.41</v>
      </c>
      <c r="P632" t="n">
        <v>2</v>
      </c>
      <c r="Q632" t="n">
        <v>15.6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(T+2)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50.7</v>
      </c>
      <c r="O633" t="n">
        <v>1764.41</v>
      </c>
      <c r="P633" t="n">
        <v>2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(T+2)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17.7</v>
      </c>
      <c r="O634" t="n">
        <v>1764.41</v>
      </c>
      <c r="P634" t="n">
        <v>2</v>
      </c>
      <c r="Q634" t="n">
        <v>17.8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(T+2)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20.15</v>
      </c>
      <c r="O635" t="n">
        <v>1764.41</v>
      </c>
      <c r="P635" t="n">
        <v>2</v>
      </c>
      <c r="Q635" t="n">
        <v>20.15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(T+2)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15.15</v>
      </c>
      <c r="O636" t="n">
        <v>1764.41</v>
      </c>
      <c r="P636" t="n">
        <v>2</v>
      </c>
      <c r="Q636" t="n">
        <v>15.15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(T+2)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51</v>
      </c>
      <c r="O637" t="n">
        <v>1764.41</v>
      </c>
      <c r="P637" t="n">
        <v>2</v>
      </c>
      <c r="Q637" t="n">
        <v>52.3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(T+2)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10.4</v>
      </c>
      <c r="O638" t="n">
        <v>1764.41</v>
      </c>
      <c r="P638" t="n">
        <v>2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(T+2)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10.7</v>
      </c>
      <c r="O639" t="n">
        <v>1764.41</v>
      </c>
      <c r="P639" t="n">
        <v>2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(T+2)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4.6</v>
      </c>
      <c r="O640" t="n">
        <v>1764.41</v>
      </c>
      <c r="P640" t="n">
        <v>2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(T+2)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51</v>
      </c>
      <c r="O641" t="n">
        <v>1764.41</v>
      </c>
      <c r="P641" t="n">
        <v>2</v>
      </c>
      <c r="Q641" t="n">
        <v>52.3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(T+2)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15.45</v>
      </c>
      <c r="O642" t="n">
        <v>1764.41</v>
      </c>
      <c r="P642" t="n">
        <v>2</v>
      </c>
      <c r="Q642" t="n">
        <v>15.6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(T+2)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30.6</v>
      </c>
      <c r="O643" t="n">
        <v>1764.41</v>
      </c>
      <c r="P643" t="n">
        <v>2</v>
      </c>
      <c r="Q643" t="n">
        <v>31.3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(T+2)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74.90000000000001</v>
      </c>
      <c r="O644" t="n">
        <v>1764.41</v>
      </c>
      <c r="P644" t="n">
        <v>2</v>
      </c>
      <c r="Q644" t="n">
        <v>76.40000000000001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(T+2)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15.45</v>
      </c>
      <c r="O645" t="n">
        <v>1764.41</v>
      </c>
      <c r="P645" t="n">
        <v>2</v>
      </c>
      <c r="Q645" t="n">
        <v>15.6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(T+2)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15.15</v>
      </c>
      <c r="O646" t="n">
        <v>1764.41</v>
      </c>
      <c r="P646" t="n">
        <v>2</v>
      </c>
      <c r="Q646" t="n">
        <v>15.15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(T+2)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15.45</v>
      </c>
      <c r="O647" t="n">
        <v>1764.41</v>
      </c>
      <c r="P647" t="n">
        <v>2</v>
      </c>
      <c r="Q647" t="n">
        <v>15.6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(T+2)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26.95</v>
      </c>
      <c r="O648" t="n">
        <v>1764.41</v>
      </c>
      <c r="P648" t="n">
        <v>2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(T+2)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113.6</v>
      </c>
      <c r="O649" t="n">
        <v>1764.41</v>
      </c>
      <c r="P649" t="n">
        <v>2</v>
      </c>
      <c r="Q649" t="n">
        <v>124.9</v>
      </c>
      <c r="R649" t="n">
        <v>113.01</v>
      </c>
      <c r="S649" t="inlineStr"/>
      <c r="T649" t="inlineStr"/>
      <c r="U649" t="inlineStr"/>
      <c r="V649" t="inlineStr"/>
      <c r="W649" t="inlineStr"/>
      <c r="X649" t="inlineStr">
        <is>
          <t>⏳ Chờ hàng về (T+2)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15.45</v>
      </c>
      <c r="O650" t="n">
        <v>1764.41</v>
      </c>
      <c r="P650" t="n">
        <v>2</v>
      </c>
      <c r="Q650" t="n">
        <v>15.6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(T+2)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14.1</v>
      </c>
      <c r="O651" t="n">
        <v>1764.41</v>
      </c>
      <c r="P651" t="n">
        <v>2</v>
      </c>
      <c r="Q651" t="n">
        <v>14.15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(T+2)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9.619999999999999</v>
      </c>
      <c r="O652" t="n">
        <v>1764.41</v>
      </c>
      <c r="P652" t="n">
        <v>2</v>
      </c>
      <c r="Q652" t="n">
        <v>9.800000000000001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(T+2)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12.15</v>
      </c>
      <c r="O653" t="n">
        <v>1764.41</v>
      </c>
      <c r="P653" t="n">
        <v>1</v>
      </c>
      <c r="Q653" t="n">
        <v>12.15</v>
      </c>
      <c r="R653" t="n">
        <v>11.25</v>
      </c>
      <c r="S653" t="inlineStr"/>
      <c r="T653" t="inlineStr"/>
      <c r="U653" t="inlineStr"/>
      <c r="V653" t="inlineStr"/>
      <c r="W653" t="inlineStr"/>
      <c r="X653" t="inlineStr">
        <is>
          <t>⏳ Chờ hàng về (T+1)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42.6</v>
      </c>
      <c r="O654" t="n">
        <v>1764.41</v>
      </c>
      <c r="P654" t="n">
        <v>1</v>
      </c>
      <c r="Q654" t="n">
        <v>43.9</v>
      </c>
      <c r="R654" t="n">
        <v>41.5</v>
      </c>
      <c r="S654" t="inlineStr"/>
      <c r="T654" t="inlineStr"/>
      <c r="U654" t="inlineStr"/>
      <c r="V654" t="inlineStr"/>
      <c r="W654" t="inlineStr"/>
      <c r="X654" t="inlineStr">
        <is>
          <t>⏳ Chờ hàng về (T+1)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11.1</v>
      </c>
      <c r="O655" t="n">
        <v>1764.41</v>
      </c>
      <c r="P655" t="n">
        <v>1</v>
      </c>
      <c r="Q655" t="n">
        <v>11.3</v>
      </c>
      <c r="R655" t="n">
        <v>10.8</v>
      </c>
      <c r="S655" t="inlineStr"/>
      <c r="T655" t="inlineStr"/>
      <c r="U655" t="inlineStr"/>
      <c r="V655" t="inlineStr"/>
      <c r="W655" t="inlineStr"/>
      <c r="X655" t="inlineStr">
        <is>
          <t>⏳ Chờ hàng về (T+1)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30.7</v>
      </c>
      <c r="O656" t="n">
        <v>1764.41</v>
      </c>
      <c r="P656" t="n">
        <v>1</v>
      </c>
      <c r="Q656" t="n">
        <v>31.25</v>
      </c>
      <c r="R656" t="n">
        <v>30</v>
      </c>
      <c r="S656" t="inlineStr"/>
      <c r="T656" t="inlineStr"/>
      <c r="U656" t="inlineStr"/>
      <c r="V656" t="inlineStr"/>
      <c r="W656" t="inlineStr"/>
      <c r="X656" t="inlineStr">
        <is>
          <t>⏳ Chờ hàng về (T+1)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26.05</v>
      </c>
      <c r="O657" t="n">
        <v>1764.41</v>
      </c>
      <c r="P657" t="n">
        <v>1</v>
      </c>
      <c r="Q657" t="n">
        <v>26.6</v>
      </c>
      <c r="R657" t="n">
        <v>25.85</v>
      </c>
      <c r="S657" t="inlineStr"/>
      <c r="T657" t="inlineStr"/>
      <c r="U657" t="inlineStr"/>
      <c r="V657" t="inlineStr"/>
      <c r="W657" t="inlineStr"/>
      <c r="X657" t="inlineStr">
        <is>
          <t>⏳ Chờ hàng về (T+1)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34.05</v>
      </c>
      <c r="O658" t="n">
        <v>1764.41</v>
      </c>
      <c r="P658" t="n">
        <v>1</v>
      </c>
      <c r="Q658" t="n">
        <v>34.4</v>
      </c>
      <c r="R658" t="n">
        <v>33.85</v>
      </c>
      <c r="S658" t="inlineStr"/>
      <c r="T658" t="inlineStr"/>
      <c r="U658" t="inlineStr"/>
      <c r="V658" t="inlineStr"/>
      <c r="W658" t="inlineStr"/>
      <c r="X658" t="inlineStr">
        <is>
          <t>⏳ Chờ hàng về (T+1)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46.1</v>
      </c>
      <c r="O659" t="n">
        <v>1764.41</v>
      </c>
      <c r="P659" t="n">
        <v>1</v>
      </c>
      <c r="Q659" t="n">
        <v>46.9</v>
      </c>
      <c r="R659" t="n">
        <v>45.7</v>
      </c>
      <c r="S659" t="inlineStr"/>
      <c r="T659" t="inlineStr"/>
      <c r="U659" t="inlineStr"/>
      <c r="V659" t="inlineStr"/>
      <c r="W659" t="inlineStr"/>
      <c r="X659" t="inlineStr">
        <is>
          <t>⏳ Chờ hàng về (T+1)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3.2</v>
      </c>
      <c r="O660" t="n">
        <v>1764.41</v>
      </c>
      <c r="P660" t="n">
        <v>1</v>
      </c>
      <c r="Q660" t="n">
        <v>3.3</v>
      </c>
      <c r="R660" t="n">
        <v>3.1</v>
      </c>
      <c r="S660" t="inlineStr"/>
      <c r="T660" t="inlineStr"/>
      <c r="U660" t="inlineStr"/>
      <c r="V660" t="inlineStr"/>
      <c r="W660" t="inlineStr"/>
      <c r="X660" t="inlineStr">
        <is>
          <t>⏳ Chờ hàng về (T+1)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40.55</v>
      </c>
      <c r="O661" t="n">
        <v>1764.41</v>
      </c>
      <c r="P661" t="n">
        <v>1</v>
      </c>
      <c r="Q661" t="n">
        <v>42.1</v>
      </c>
      <c r="R661" t="n">
        <v>40.3</v>
      </c>
      <c r="S661" t="inlineStr"/>
      <c r="T661" t="inlineStr"/>
      <c r="U661" t="inlineStr"/>
      <c r="V661" t="inlineStr"/>
      <c r="W661" t="inlineStr"/>
      <c r="X661" t="inlineStr">
        <is>
          <t>⏳ Chờ hàng về (T+1)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64.09999999999999</v>
      </c>
      <c r="O662" t="n">
        <v>1764.41</v>
      </c>
      <c r="P662" t="n">
        <v>1</v>
      </c>
      <c r="Q662" t="n">
        <v>65.3</v>
      </c>
      <c r="R662" t="n">
        <v>62.2</v>
      </c>
      <c r="S662" t="inlineStr"/>
      <c r="T662" t="inlineStr"/>
      <c r="U662" t="inlineStr"/>
      <c r="V662" t="inlineStr"/>
      <c r="W662" t="inlineStr"/>
      <c r="X662" t="inlineStr">
        <is>
          <t>⏳ Chờ hàng về (T+1)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31.1</v>
      </c>
      <c r="O663" t="n">
        <v>1764.41</v>
      </c>
      <c r="P663" t="n">
        <v>1</v>
      </c>
      <c r="Q663" t="n">
        <v>31.6</v>
      </c>
      <c r="R663" t="n">
        <v>30.7</v>
      </c>
      <c r="S663" t="inlineStr"/>
      <c r="T663" t="inlineStr"/>
      <c r="U663" t="inlineStr"/>
      <c r="V663" t="inlineStr"/>
      <c r="W663" t="inlineStr"/>
      <c r="X663" t="inlineStr">
        <is>
          <t>⏳ Chờ hàng về (T+1)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42.6</v>
      </c>
      <c r="O664" t="n">
        <v>1764.41</v>
      </c>
      <c r="P664" t="n">
        <v>1</v>
      </c>
      <c r="Q664" t="n">
        <v>43.9</v>
      </c>
      <c r="R664" t="n">
        <v>41.5</v>
      </c>
      <c r="S664" t="inlineStr"/>
      <c r="T664" t="inlineStr"/>
      <c r="U664" t="inlineStr"/>
      <c r="V664" t="inlineStr"/>
      <c r="W664" t="inlineStr"/>
      <c r="X664" t="inlineStr">
        <is>
          <t>⏳ Chờ hàng về (T+1)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30.7</v>
      </c>
      <c r="O665" t="n">
        <v>1764.41</v>
      </c>
      <c r="P665" t="n">
        <v>1</v>
      </c>
      <c r="Q665" t="n">
        <v>31.25</v>
      </c>
      <c r="R665" t="n">
        <v>30</v>
      </c>
      <c r="S665" t="inlineStr"/>
      <c r="T665" t="inlineStr"/>
      <c r="U665" t="inlineStr"/>
      <c r="V665" t="inlineStr"/>
      <c r="W665" t="inlineStr"/>
      <c r="X665" t="inlineStr">
        <is>
          <t>⏳ Chờ hàng về (T+1)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31.1</v>
      </c>
      <c r="O666" t="n">
        <v>1764.41</v>
      </c>
      <c r="P666" t="n">
        <v>1</v>
      </c>
      <c r="Q666" t="n">
        <v>31.6</v>
      </c>
      <c r="R666" t="n">
        <v>30.7</v>
      </c>
      <c r="S666" t="inlineStr"/>
      <c r="T666" t="inlineStr"/>
      <c r="U666" t="inlineStr"/>
      <c r="V666" t="inlineStr"/>
      <c r="W666" t="inlineStr"/>
      <c r="X666" t="inlineStr">
        <is>
          <t>⏳ Chờ hàng về (T+1)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22.4</v>
      </c>
      <c r="O667" t="n">
        <v>1764.41</v>
      </c>
      <c r="P667" t="n">
        <v>1</v>
      </c>
      <c r="Q667" t="n">
        <v>23</v>
      </c>
      <c r="R667" t="n">
        <v>22</v>
      </c>
      <c r="S667" t="inlineStr"/>
      <c r="T667" t="inlineStr"/>
      <c r="U667" t="inlineStr"/>
      <c r="V667" t="inlineStr"/>
      <c r="W667" t="inlineStr"/>
      <c r="X667" t="inlineStr">
        <is>
          <t>⏳ Chờ hàng về (T+1)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10.1</v>
      </c>
      <c r="O668" t="n">
        <v>1764.41</v>
      </c>
      <c r="P668" t="n">
        <v>1</v>
      </c>
      <c r="Q668" t="n">
        <v>10.4</v>
      </c>
      <c r="R668" t="n">
        <v>10</v>
      </c>
      <c r="S668" t="inlineStr"/>
      <c r="T668" t="inlineStr"/>
      <c r="U668" t="inlineStr"/>
      <c r="V668" t="inlineStr"/>
      <c r="W668" t="inlineStr"/>
      <c r="X668" t="inlineStr">
        <is>
          <t>⏳ Chờ hàng về (T+1)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11.1</v>
      </c>
      <c r="O669" t="n">
        <v>1764.41</v>
      </c>
      <c r="P669" t="n">
        <v>1</v>
      </c>
      <c r="Q669" t="n">
        <v>11.3</v>
      </c>
      <c r="R669" t="n">
        <v>10.8</v>
      </c>
      <c r="S669" t="inlineStr"/>
      <c r="T669" t="inlineStr"/>
      <c r="U669" t="inlineStr"/>
      <c r="V669" t="inlineStr"/>
      <c r="W669" t="inlineStr"/>
      <c r="X669" t="inlineStr">
        <is>
          <t>⏳ Chờ hàng về (T+1)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42.6</v>
      </c>
      <c r="O670" t="n">
        <v>1764.41</v>
      </c>
      <c r="P670" t="n">
        <v>1</v>
      </c>
      <c r="Q670" t="n">
        <v>43.9</v>
      </c>
      <c r="R670" t="n">
        <v>41.5</v>
      </c>
      <c r="S670" t="inlineStr"/>
      <c r="T670" t="inlineStr"/>
      <c r="U670" t="inlineStr"/>
      <c r="V670" t="inlineStr"/>
      <c r="W670" t="inlineStr"/>
      <c r="X670" t="inlineStr">
        <is>
          <t>⏳ Chờ hàng về (T+1)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26.05</v>
      </c>
      <c r="O671" t="n">
        <v>1764.41</v>
      </c>
      <c r="P671" t="n">
        <v>1</v>
      </c>
      <c r="Q671" t="n">
        <v>26.6</v>
      </c>
      <c r="R671" t="n">
        <v>25.85</v>
      </c>
      <c r="S671" t="inlineStr"/>
      <c r="T671" t="inlineStr"/>
      <c r="U671" t="inlineStr"/>
      <c r="V671" t="inlineStr"/>
      <c r="W671" t="inlineStr"/>
      <c r="X671" t="inlineStr">
        <is>
          <t>⏳ Chờ hàng về (T+1)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12.15</v>
      </c>
      <c r="O672" t="n">
        <v>1764.41</v>
      </c>
      <c r="P672" t="n">
        <v>1</v>
      </c>
      <c r="Q672" t="n">
        <v>12.15</v>
      </c>
      <c r="R672" t="n">
        <v>11.25</v>
      </c>
      <c r="S672" t="inlineStr"/>
      <c r="T672" t="inlineStr"/>
      <c r="U672" t="inlineStr"/>
      <c r="V672" t="inlineStr"/>
      <c r="W672" t="inlineStr"/>
      <c r="X672" t="inlineStr">
        <is>
          <t>⏳ Chờ hàng về (T+1)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4.9</v>
      </c>
      <c r="O673" t="n">
        <v>1764.41</v>
      </c>
      <c r="P673" t="n">
        <v>1</v>
      </c>
      <c r="Q673" t="n">
        <v>5.4</v>
      </c>
      <c r="R673" t="n">
        <v>4.9</v>
      </c>
      <c r="S673" t="inlineStr"/>
      <c r="T673" t="inlineStr"/>
      <c r="U673" t="inlineStr"/>
      <c r="V673" t="inlineStr"/>
      <c r="W673" t="inlineStr"/>
      <c r="X673" t="inlineStr">
        <is>
          <t>⏳ Chờ hàng về (T+1)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12.9</v>
      </c>
      <c r="O674" t="n">
        <v>1764.41</v>
      </c>
      <c r="P674" t="n">
        <v>1</v>
      </c>
      <c r="Q674" t="n">
        <v>13.05</v>
      </c>
      <c r="R674" t="n">
        <v>12.4</v>
      </c>
      <c r="S674" t="inlineStr"/>
      <c r="T674" t="inlineStr"/>
      <c r="U674" t="inlineStr"/>
      <c r="V674" t="inlineStr"/>
      <c r="W674" t="inlineStr"/>
      <c r="X674" t="inlineStr">
        <is>
          <t>⏳ Chờ hàng về (T+1)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11.1</v>
      </c>
      <c r="O675" t="n">
        <v>1764.41</v>
      </c>
      <c r="P675" t="n">
        <v>1</v>
      </c>
      <c r="Q675" t="n">
        <v>11.3</v>
      </c>
      <c r="R675" t="n">
        <v>10.8</v>
      </c>
      <c r="S675" t="inlineStr"/>
      <c r="T675" t="inlineStr"/>
      <c r="U675" t="inlineStr"/>
      <c r="V675" t="inlineStr"/>
      <c r="W675" t="inlineStr"/>
      <c r="X675" t="inlineStr">
        <is>
          <t>⏳ Chờ hàng về (T+1)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23.65</v>
      </c>
      <c r="O676" t="n">
        <v>1764.41</v>
      </c>
      <c r="P676" t="n">
        <v>1</v>
      </c>
      <c r="Q676" t="n">
        <v>23.65</v>
      </c>
      <c r="R676" t="n">
        <v>23</v>
      </c>
      <c r="S676" t="inlineStr"/>
      <c r="T676" t="inlineStr"/>
      <c r="U676" t="inlineStr"/>
      <c r="V676" t="inlineStr"/>
      <c r="W676" t="inlineStr"/>
      <c r="X676" t="inlineStr">
        <is>
          <t>⏳ Chờ hàng về (T+1)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74.3</v>
      </c>
      <c r="O677" t="n">
        <v>1764.41</v>
      </c>
      <c r="P677" t="n">
        <v>1</v>
      </c>
      <c r="Q677" t="n">
        <v>74.7</v>
      </c>
      <c r="R677" t="n">
        <v>73.59999999999999</v>
      </c>
      <c r="S677" t="inlineStr"/>
      <c r="T677" t="inlineStr"/>
      <c r="U677" t="inlineStr"/>
      <c r="V677" t="inlineStr"/>
      <c r="W677" t="inlineStr"/>
      <c r="X677" t="inlineStr">
        <is>
          <t>⏳ Chờ hàng về (T+1)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30.7</v>
      </c>
      <c r="O678" t="n">
        <v>1764.41</v>
      </c>
      <c r="P678" t="n">
        <v>1</v>
      </c>
      <c r="Q678" t="n">
        <v>31.25</v>
      </c>
      <c r="R678" t="n">
        <v>30</v>
      </c>
      <c r="S678" t="inlineStr"/>
      <c r="T678" t="inlineStr"/>
      <c r="U678" t="inlineStr"/>
      <c r="V678" t="inlineStr"/>
      <c r="W678" t="inlineStr"/>
      <c r="X678" t="inlineStr">
        <is>
          <t>⏳ Chờ hàng về (T+1)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8.4</v>
      </c>
      <c r="O679" t="n">
        <v>1764.41</v>
      </c>
      <c r="P679" t="n">
        <v>1</v>
      </c>
      <c r="Q679" t="n">
        <v>8.699999999999999</v>
      </c>
      <c r="R679" t="n">
        <v>8.199999999999999</v>
      </c>
      <c r="S679" t="inlineStr"/>
      <c r="T679" t="inlineStr"/>
      <c r="U679" t="inlineStr"/>
      <c r="V679" t="inlineStr"/>
      <c r="W679" t="inlineStr"/>
      <c r="X679" t="inlineStr">
        <is>
          <t>⏳ Chờ hàng về (T+1)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57.5</v>
      </c>
      <c r="O680" t="n">
        <v>1764.41</v>
      </c>
      <c r="P680" t="n">
        <v>1</v>
      </c>
      <c r="Q680" t="n">
        <v>59</v>
      </c>
      <c r="R680" t="n">
        <v>56.9</v>
      </c>
      <c r="S680" t="inlineStr"/>
      <c r="T680" t="inlineStr"/>
      <c r="U680" t="inlineStr"/>
      <c r="V680" t="inlineStr"/>
      <c r="W680" t="inlineStr"/>
      <c r="X680" t="inlineStr">
        <is>
          <t>⏳ Chờ hàng về (T+1)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11.1</v>
      </c>
      <c r="O681" t="n">
        <v>1764.41</v>
      </c>
      <c r="P681" t="n">
        <v>1</v>
      </c>
      <c r="Q681" t="n">
        <v>11.3</v>
      </c>
      <c r="R681" t="n">
        <v>10.8</v>
      </c>
      <c r="S681" t="inlineStr"/>
      <c r="T681" t="inlineStr"/>
      <c r="U681" t="inlineStr"/>
      <c r="V681" t="inlineStr"/>
      <c r="W681" t="inlineStr"/>
      <c r="X681" t="inlineStr">
        <is>
          <t>⏳ Chờ hàng về (T+1)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26.05</v>
      </c>
      <c r="O682" t="n">
        <v>1764.41</v>
      </c>
      <c r="P682" t="n">
        <v>1</v>
      </c>
      <c r="Q682" t="n">
        <v>26.6</v>
      </c>
      <c r="R682" t="n">
        <v>25.85</v>
      </c>
      <c r="S682" t="inlineStr"/>
      <c r="T682" t="inlineStr"/>
      <c r="U682" t="inlineStr"/>
      <c r="V682" t="inlineStr"/>
      <c r="W682" t="inlineStr"/>
      <c r="X682" t="inlineStr">
        <is>
          <t>⏳ Chờ hàng về (T+1)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31.1</v>
      </c>
      <c r="O683" t="n">
        <v>1764.41</v>
      </c>
      <c r="P683" t="n">
        <v>1</v>
      </c>
      <c r="Q683" t="n">
        <v>31.6</v>
      </c>
      <c r="R683" t="n">
        <v>30.7</v>
      </c>
      <c r="S683" t="inlineStr"/>
      <c r="T683" t="inlineStr"/>
      <c r="U683" t="inlineStr"/>
      <c r="V683" t="inlineStr"/>
      <c r="W683" t="inlineStr"/>
      <c r="X683" t="inlineStr">
        <is>
          <t>⏳ Chờ hàng về (T+1)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15.45</v>
      </c>
      <c r="O684" t="n">
        <v>1764.41</v>
      </c>
      <c r="P684" t="n">
        <v>1</v>
      </c>
      <c r="Q684" t="n">
        <v>15.6</v>
      </c>
      <c r="R684" t="n">
        <v>15.25</v>
      </c>
      <c r="S684" t="inlineStr"/>
      <c r="T684" t="inlineStr"/>
      <c r="U684" t="inlineStr"/>
      <c r="V684" t="inlineStr"/>
      <c r="W684" t="inlineStr"/>
      <c r="X684" t="inlineStr">
        <is>
          <t>⏳ Chờ hàng về (T+1)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150.9</v>
      </c>
      <c r="O685" t="n">
        <v>1764.41</v>
      </c>
      <c r="P685" t="n">
        <v>1</v>
      </c>
      <c r="Q685" t="n">
        <v>152.5</v>
      </c>
      <c r="R685" t="n">
        <v>150</v>
      </c>
      <c r="S685" t="inlineStr"/>
      <c r="T685" t="inlineStr"/>
      <c r="U685" t="inlineStr"/>
      <c r="V685" t="inlineStr"/>
      <c r="W685" t="inlineStr"/>
      <c r="X685" t="inlineStr">
        <is>
          <t>⏳ Chờ hàng về (T+1)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22.4</v>
      </c>
      <c r="O686" t="n">
        <v>1764.41</v>
      </c>
      <c r="P686" t="n">
        <v>1</v>
      </c>
      <c r="Q686" t="n">
        <v>23</v>
      </c>
      <c r="R686" t="n">
        <v>22</v>
      </c>
      <c r="S686" t="inlineStr"/>
      <c r="T686" t="inlineStr"/>
      <c r="U686" t="inlineStr"/>
      <c r="V686" t="inlineStr"/>
      <c r="W686" t="inlineStr"/>
      <c r="X686" t="inlineStr">
        <is>
          <t>⏳ Chờ hàng về (T+1)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10.5</v>
      </c>
      <c r="O687" t="n">
        <v>1764.41</v>
      </c>
      <c r="P687" t="n">
        <v>1</v>
      </c>
      <c r="Q687" t="n">
        <v>10.6</v>
      </c>
      <c r="R687" t="n">
        <v>10.1</v>
      </c>
      <c r="S687" t="inlineStr"/>
      <c r="T687" t="inlineStr"/>
      <c r="U687" t="inlineStr"/>
      <c r="V687" t="inlineStr"/>
      <c r="W687" t="inlineStr"/>
      <c r="X687" t="inlineStr">
        <is>
          <t>⏳ Chờ hàng về (T+1)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2.1</v>
      </c>
      <c r="O688" t="n">
        <v>1764.41</v>
      </c>
      <c r="P688" t="n">
        <v>1</v>
      </c>
      <c r="Q688" t="n">
        <v>2.1</v>
      </c>
      <c r="R688" t="n">
        <v>2.1</v>
      </c>
      <c r="S688" t="inlineStr"/>
      <c r="T688" t="inlineStr"/>
      <c r="U688" t="inlineStr"/>
      <c r="V688" t="inlineStr"/>
      <c r="W688" t="inlineStr"/>
      <c r="X688" t="inlineStr">
        <is>
          <t>⏳ Chờ hàng về (T+1)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12.15</v>
      </c>
      <c r="O689" t="n">
        <v>1764.41</v>
      </c>
      <c r="P689" t="n">
        <v>1</v>
      </c>
      <c r="Q689" t="n">
        <v>12.15</v>
      </c>
      <c r="R689" t="n">
        <v>11.25</v>
      </c>
      <c r="S689" t="inlineStr"/>
      <c r="T689" t="inlineStr"/>
      <c r="U689" t="inlineStr"/>
      <c r="V689" t="inlineStr"/>
      <c r="W689" t="inlineStr"/>
      <c r="X689" t="inlineStr">
        <is>
          <t>⏳ Chờ hàng về (T+1)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57.5</v>
      </c>
      <c r="O690" t="n">
        <v>1764.41</v>
      </c>
      <c r="P690" t="n">
        <v>1</v>
      </c>
      <c r="Q690" t="n">
        <v>59</v>
      </c>
      <c r="R690" t="n">
        <v>56.9</v>
      </c>
      <c r="S690" t="inlineStr"/>
      <c r="T690" t="inlineStr"/>
      <c r="U690" t="inlineStr"/>
      <c r="V690" t="inlineStr"/>
      <c r="W690" t="inlineStr"/>
      <c r="X690" t="inlineStr">
        <is>
          <t>⏳ Chờ hàng về (T+1)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30.7</v>
      </c>
      <c r="O691" t="n">
        <v>1764.41</v>
      </c>
      <c r="P691" t="n">
        <v>1</v>
      </c>
      <c r="Q691" t="n">
        <v>31.25</v>
      </c>
      <c r="R691" t="n">
        <v>30</v>
      </c>
      <c r="S691" t="inlineStr"/>
      <c r="T691" t="inlineStr"/>
      <c r="U691" t="inlineStr"/>
      <c r="V691" t="inlineStr"/>
      <c r="W691" t="inlineStr"/>
      <c r="X691" t="inlineStr">
        <is>
          <t>⏳ Chờ hàng về (T+1)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12.15</v>
      </c>
      <c r="O692" t="n">
        <v>1764.41</v>
      </c>
      <c r="P692" t="n">
        <v>1</v>
      </c>
      <c r="Q692" t="n">
        <v>12.15</v>
      </c>
      <c r="R692" t="n">
        <v>11.25</v>
      </c>
      <c r="S692" t="inlineStr"/>
      <c r="T692" t="inlineStr"/>
      <c r="U692" t="inlineStr"/>
      <c r="V692" t="inlineStr"/>
      <c r="W692" t="inlineStr"/>
      <c r="X692" t="inlineStr">
        <is>
          <t>⏳ Chờ hàng về (T+1)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30.7</v>
      </c>
      <c r="O693" t="n">
        <v>1764.41</v>
      </c>
      <c r="P693" t="n">
        <v>1</v>
      </c>
      <c r="Q693" t="n">
        <v>31.25</v>
      </c>
      <c r="R693" t="n">
        <v>30</v>
      </c>
      <c r="S693" t="inlineStr"/>
      <c r="T693" t="inlineStr"/>
      <c r="U693" t="inlineStr"/>
      <c r="V693" t="inlineStr"/>
      <c r="W693" t="inlineStr"/>
      <c r="X693" t="inlineStr">
        <is>
          <t>⏳ Chờ hàng về (T+1)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26.05</v>
      </c>
      <c r="O694" t="n">
        <v>1764.41</v>
      </c>
      <c r="P694" t="n">
        <v>1</v>
      </c>
      <c r="Q694" t="n">
        <v>26.6</v>
      </c>
      <c r="R694" t="n">
        <v>25.85</v>
      </c>
      <c r="S694" t="inlineStr"/>
      <c r="T694" t="inlineStr"/>
      <c r="U694" t="inlineStr"/>
      <c r="V694" t="inlineStr"/>
      <c r="W694" t="inlineStr"/>
      <c r="X694" t="inlineStr">
        <is>
          <t>⏳ Chờ hàng về (T+1)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57.5</v>
      </c>
      <c r="O695" t="n">
        <v>1764.41</v>
      </c>
      <c r="P695" t="n">
        <v>1</v>
      </c>
      <c r="Q695" t="n">
        <v>59</v>
      </c>
      <c r="R695" t="n">
        <v>56.9</v>
      </c>
      <c r="S695" t="inlineStr"/>
      <c r="T695" t="inlineStr"/>
      <c r="U695" t="inlineStr"/>
      <c r="V695" t="inlineStr"/>
      <c r="W695" t="inlineStr"/>
      <c r="X695" t="inlineStr">
        <is>
          <t>⏳ Chờ hàng về (T+1)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31.1</v>
      </c>
      <c r="O696" t="n">
        <v>1764.41</v>
      </c>
      <c r="P696" t="n">
        <v>1</v>
      </c>
      <c r="Q696" t="n">
        <v>31.6</v>
      </c>
      <c r="R696" t="n">
        <v>30.7</v>
      </c>
      <c r="S696" t="inlineStr"/>
      <c r="T696" t="inlineStr"/>
      <c r="U696" t="inlineStr"/>
      <c r="V696" t="inlineStr"/>
      <c r="W696" t="inlineStr"/>
      <c r="X696" t="inlineStr">
        <is>
          <t>⏳ Chờ hàng về (T+1)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51</v>
      </c>
      <c r="O697" t="n">
        <v>1764.41</v>
      </c>
      <c r="P697" t="n">
        <v>1</v>
      </c>
      <c r="Q697" t="n">
        <v>52.3</v>
      </c>
      <c r="R697" t="n">
        <v>51</v>
      </c>
      <c r="S697" t="inlineStr"/>
      <c r="T697" t="inlineStr"/>
      <c r="U697" t="inlineStr"/>
      <c r="V697" t="inlineStr"/>
      <c r="W697" t="inlineStr"/>
      <c r="X697" t="inlineStr">
        <is>
          <t>⏳ Chờ hàng về (T+1)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67</v>
      </c>
      <c r="O698" t="n">
        <v>1764.41</v>
      </c>
      <c r="P698" t="n">
        <v>1</v>
      </c>
      <c r="Q698" t="n">
        <v>67.8</v>
      </c>
      <c r="R698" t="n">
        <v>65.09999999999999</v>
      </c>
      <c r="S698" t="inlineStr"/>
      <c r="T698" t="inlineStr"/>
      <c r="U698" t="inlineStr"/>
      <c r="V698" t="inlineStr"/>
      <c r="W698" t="inlineStr"/>
      <c r="X698" t="inlineStr">
        <is>
          <t>⏳ Chờ hàng về (T+1)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10.1</v>
      </c>
      <c r="O699" t="n">
        <v>1764.41</v>
      </c>
      <c r="P699" t="n">
        <v>1</v>
      </c>
      <c r="Q699" t="n">
        <v>10.4</v>
      </c>
      <c r="R699" t="n">
        <v>10</v>
      </c>
      <c r="S699" t="inlineStr"/>
      <c r="T699" t="inlineStr"/>
      <c r="U699" t="inlineStr"/>
      <c r="V699" t="inlineStr"/>
      <c r="W699" t="inlineStr"/>
      <c r="X699" t="inlineStr">
        <is>
          <t>⏳ Chờ hàng về (T+1)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74.3</v>
      </c>
      <c r="O700" t="n">
        <v>1764.41</v>
      </c>
      <c r="P700" t="n">
        <v>1</v>
      </c>
      <c r="Q700" t="n">
        <v>74.7</v>
      </c>
      <c r="R700" t="n">
        <v>73.59999999999999</v>
      </c>
      <c r="S700" t="inlineStr"/>
      <c r="T700" t="inlineStr"/>
      <c r="U700" t="inlineStr"/>
      <c r="V700" t="inlineStr"/>
      <c r="W700" t="inlineStr"/>
      <c r="X700" t="inlineStr">
        <is>
          <t>⏳ Chờ hàng về (T+1)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31.1</v>
      </c>
      <c r="O701" t="n">
        <v>1764.41</v>
      </c>
      <c r="P701" t="n">
        <v>1</v>
      </c>
      <c r="Q701" t="n">
        <v>31.6</v>
      </c>
      <c r="R701" t="n">
        <v>30.7</v>
      </c>
      <c r="S701" t="inlineStr"/>
      <c r="T701" t="inlineStr"/>
      <c r="U701" t="inlineStr"/>
      <c r="V701" t="inlineStr"/>
      <c r="W701" t="inlineStr"/>
      <c r="X701" t="inlineStr">
        <is>
          <t>⏳ Chờ hàng về (T+1)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22.4</v>
      </c>
      <c r="O702" t="n">
        <v>1764.41</v>
      </c>
      <c r="P702" t="n">
        <v>1</v>
      </c>
      <c r="Q702" t="n">
        <v>23</v>
      </c>
      <c r="R702" t="n">
        <v>22</v>
      </c>
      <c r="S702" t="inlineStr"/>
      <c r="T702" t="inlineStr"/>
      <c r="U702" t="inlineStr"/>
      <c r="V702" t="inlineStr"/>
      <c r="W702" t="inlineStr"/>
      <c r="X702" t="inlineStr">
        <is>
          <t>⏳ Chờ hàng về (T+1)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51</v>
      </c>
      <c r="O703" t="n">
        <v>1764.41</v>
      </c>
      <c r="P703" t="n">
        <v>1</v>
      </c>
      <c r="Q703" t="n">
        <v>52.3</v>
      </c>
      <c r="R703" t="n">
        <v>51</v>
      </c>
      <c r="S703" t="inlineStr"/>
      <c r="T703" t="inlineStr"/>
      <c r="U703" t="inlineStr"/>
      <c r="V703" t="inlineStr"/>
      <c r="W703" t="inlineStr"/>
      <c r="X703" t="inlineStr">
        <is>
          <t>⏳ Chờ hàng về (T+1)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10.1</v>
      </c>
      <c r="O704" t="n">
        <v>1764.41</v>
      </c>
      <c r="P704" t="n">
        <v>1</v>
      </c>
      <c r="Q704" t="n">
        <v>10.4</v>
      </c>
      <c r="R704" t="n">
        <v>10</v>
      </c>
      <c r="S704" t="inlineStr"/>
      <c r="T704" t="inlineStr"/>
      <c r="U704" t="inlineStr"/>
      <c r="V704" t="inlineStr"/>
      <c r="W704" t="inlineStr"/>
      <c r="X704" t="inlineStr">
        <is>
          <t>⏳ Chờ hàng về (T+1)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46.1</v>
      </c>
      <c r="O705" t="n">
        <v>1764.41</v>
      </c>
      <c r="P705" t="n">
        <v>1</v>
      </c>
      <c r="Q705" t="n">
        <v>46.9</v>
      </c>
      <c r="R705" t="n">
        <v>45.7</v>
      </c>
      <c r="S705" t="inlineStr"/>
      <c r="T705" t="inlineStr"/>
      <c r="U705" t="inlineStr"/>
      <c r="V705" t="inlineStr"/>
      <c r="W705" t="inlineStr"/>
      <c r="X705" t="inlineStr">
        <is>
          <t>⏳ Chờ hàng về (T+1)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46.1</v>
      </c>
      <c r="O706" t="n">
        <v>1764.41</v>
      </c>
      <c r="P706" t="n">
        <v>1</v>
      </c>
      <c r="Q706" t="n">
        <v>46.9</v>
      </c>
      <c r="R706" t="n">
        <v>45.7</v>
      </c>
      <c r="S706" t="inlineStr"/>
      <c r="T706" t="inlineStr"/>
      <c r="U706" t="inlineStr"/>
      <c r="V706" t="inlineStr"/>
      <c r="W706" t="inlineStr"/>
      <c r="X706" t="inlineStr">
        <is>
          <t>⏳ Chờ hàng về (T+1)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51.1</v>
      </c>
      <c r="O707" t="n">
        <v>1764.41</v>
      </c>
      <c r="P707" t="n">
        <v>1</v>
      </c>
      <c r="Q707" t="n">
        <v>51.3</v>
      </c>
      <c r="R707" t="n">
        <v>50.7</v>
      </c>
      <c r="S707" t="inlineStr"/>
      <c r="T707" t="inlineStr"/>
      <c r="U707" t="inlineStr"/>
      <c r="V707" t="inlineStr"/>
      <c r="W707" t="inlineStr"/>
      <c r="X707" t="inlineStr">
        <is>
          <t>⏳ Chờ hàng về (T+1)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42.6</v>
      </c>
      <c r="O708" t="n">
        <v>1764.41</v>
      </c>
      <c r="P708" t="n">
        <v>1</v>
      </c>
      <c r="Q708" t="n">
        <v>43.9</v>
      </c>
      <c r="R708" t="n">
        <v>41.5</v>
      </c>
      <c r="S708" t="inlineStr"/>
      <c r="T708" t="inlineStr"/>
      <c r="U708" t="inlineStr"/>
      <c r="V708" t="inlineStr"/>
      <c r="W708" t="inlineStr"/>
      <c r="X708" t="inlineStr">
        <is>
          <t>⏳ Chờ hàng về (T+1)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73.09999999999999</v>
      </c>
      <c r="O709" t="n">
        <v>1764.41</v>
      </c>
      <c r="P709" t="n">
        <v>1</v>
      </c>
      <c r="Q709" t="n">
        <v>75</v>
      </c>
      <c r="R709" t="n">
        <v>71.40000000000001</v>
      </c>
      <c r="S709" t="inlineStr"/>
      <c r="T709" t="inlineStr"/>
      <c r="U709" t="inlineStr"/>
      <c r="V709" t="inlineStr"/>
      <c r="W709" t="inlineStr"/>
      <c r="X709" t="inlineStr">
        <is>
          <t>⏳ Chờ hàng về (T+1)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8.75</v>
      </c>
      <c r="O710" t="n">
        <v>1764.41</v>
      </c>
      <c r="P710" t="n">
        <v>1</v>
      </c>
      <c r="Q710" t="n">
        <v>8.880000000000001</v>
      </c>
      <c r="R710" t="n">
        <v>8.74</v>
      </c>
      <c r="S710" t="inlineStr"/>
      <c r="T710" t="inlineStr"/>
      <c r="U710" t="inlineStr"/>
      <c r="V710" t="inlineStr"/>
      <c r="W710" t="inlineStr"/>
      <c r="X710" t="inlineStr">
        <is>
          <t>⏳ Chờ hàng về (T+1)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31.1</v>
      </c>
      <c r="O711" t="n">
        <v>1764.41</v>
      </c>
      <c r="P711" t="n">
        <v>1</v>
      </c>
      <c r="Q711" t="n">
        <v>31.6</v>
      </c>
      <c r="R711" t="n">
        <v>30.7</v>
      </c>
      <c r="S711" t="inlineStr"/>
      <c r="T711" t="inlineStr"/>
      <c r="U711" t="inlineStr"/>
      <c r="V711" t="inlineStr"/>
      <c r="W711" t="inlineStr"/>
      <c r="X711" t="inlineStr">
        <is>
          <t>⏳ Chờ hàng về (T+1)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233</v>
      </c>
      <c r="O712" t="n">
        <v>1764.41</v>
      </c>
      <c r="P712" t="n">
        <v>1</v>
      </c>
      <c r="Q712" t="n">
        <v>235.5</v>
      </c>
      <c r="R712" t="n">
        <v>225</v>
      </c>
      <c r="S712" t="inlineStr"/>
      <c r="T712" t="inlineStr"/>
      <c r="U712" t="inlineStr"/>
      <c r="V712" t="inlineStr"/>
      <c r="W712" t="inlineStr"/>
      <c r="X712" t="inlineStr">
        <is>
          <t>⏳ Chờ hàng về (T+1)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10.5</v>
      </c>
      <c r="O713" t="n">
        <v>1764.41</v>
      </c>
      <c r="P713" t="n">
        <v>1</v>
      </c>
      <c r="Q713" t="n">
        <v>10.6</v>
      </c>
      <c r="R713" t="n">
        <v>10.1</v>
      </c>
      <c r="S713" t="inlineStr"/>
      <c r="T713" t="inlineStr"/>
      <c r="U713" t="inlineStr"/>
      <c r="V713" t="inlineStr"/>
      <c r="W713" t="inlineStr"/>
      <c r="X713" t="inlineStr">
        <is>
          <t>⏳ Chờ hàng về (T+1)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23.85</v>
      </c>
      <c r="O714" t="n">
        <v>1764.41</v>
      </c>
      <c r="P714" t="n">
        <v>1</v>
      </c>
      <c r="Q714" t="n">
        <v>24.1</v>
      </c>
      <c r="R714" t="n">
        <v>23.75</v>
      </c>
      <c r="S714" t="inlineStr"/>
      <c r="T714" t="inlineStr"/>
      <c r="U714" t="inlineStr"/>
      <c r="V714" t="inlineStr"/>
      <c r="W714" t="inlineStr"/>
      <c r="X714" t="inlineStr">
        <is>
          <t>⏳ Chờ hàng về (T+1)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30.7</v>
      </c>
      <c r="O715" t="n">
        <v>1764.41</v>
      </c>
      <c r="P715" t="n">
        <v>1</v>
      </c>
      <c r="Q715" t="n">
        <v>31.25</v>
      </c>
      <c r="R715" t="n">
        <v>30</v>
      </c>
      <c r="S715" t="inlineStr"/>
      <c r="T715" t="inlineStr"/>
      <c r="U715" t="inlineStr"/>
      <c r="V715" t="inlineStr"/>
      <c r="W715" t="inlineStr"/>
      <c r="X715" t="inlineStr">
        <is>
          <t>⏳ Chờ hàng về (T+1)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73.09999999999999</v>
      </c>
      <c r="O716" t="n">
        <v>1764.41</v>
      </c>
      <c r="P716" t="n">
        <v>1</v>
      </c>
      <c r="Q716" t="n">
        <v>75</v>
      </c>
      <c r="R716" t="n">
        <v>71.40000000000001</v>
      </c>
      <c r="S716" t="inlineStr"/>
      <c r="T716" t="inlineStr"/>
      <c r="U716" t="inlineStr"/>
      <c r="V716" t="inlineStr"/>
      <c r="W716" t="inlineStr"/>
      <c r="X716" t="inlineStr">
        <is>
          <t>⏳ Chờ hàng về (T+1)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12.15</v>
      </c>
      <c r="O717" t="n">
        <v>1764.41</v>
      </c>
      <c r="P717" t="n">
        <v>1</v>
      </c>
      <c r="Q717" t="n">
        <v>12.15</v>
      </c>
      <c r="R717" t="n">
        <v>11.25</v>
      </c>
      <c r="S717" t="inlineStr"/>
      <c r="T717" t="inlineStr"/>
      <c r="U717" t="inlineStr"/>
      <c r="V717" t="inlineStr"/>
      <c r="W717" t="inlineStr"/>
      <c r="X717" t="inlineStr">
        <is>
          <t>⏳ Chờ hàng về (T+1)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57.5</v>
      </c>
      <c r="O718" t="n">
        <v>1764.41</v>
      </c>
      <c r="P718" t="n">
        <v>1</v>
      </c>
      <c r="Q718" t="n">
        <v>59</v>
      </c>
      <c r="R718" t="n">
        <v>56.9</v>
      </c>
      <c r="S718" t="inlineStr"/>
      <c r="T718" t="inlineStr"/>
      <c r="U718" t="inlineStr"/>
      <c r="V718" t="inlineStr"/>
      <c r="W718" t="inlineStr"/>
      <c r="X718" t="inlineStr">
        <is>
          <t>⏳ Chờ hàng về (T+1)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11.1</v>
      </c>
      <c r="O719" t="n">
        <v>1764.41</v>
      </c>
      <c r="P719" t="n">
        <v>1</v>
      </c>
      <c r="Q719" t="n">
        <v>11.3</v>
      </c>
      <c r="R719" t="n">
        <v>10.8</v>
      </c>
      <c r="S719" t="inlineStr"/>
      <c r="T719" t="inlineStr"/>
      <c r="U719" t="inlineStr"/>
      <c r="V719" t="inlineStr"/>
      <c r="W719" t="inlineStr"/>
      <c r="X719" t="inlineStr">
        <is>
          <t>⏳ Chờ hàng về (T+1)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8.75</v>
      </c>
      <c r="O720" t="n">
        <v>1764.41</v>
      </c>
      <c r="P720" t="n">
        <v>1</v>
      </c>
      <c r="Q720" t="n">
        <v>8.880000000000001</v>
      </c>
      <c r="R720" t="n">
        <v>8.74</v>
      </c>
      <c r="S720" t="inlineStr"/>
      <c r="T720" t="inlineStr"/>
      <c r="U720" t="inlineStr"/>
      <c r="V720" t="inlineStr"/>
      <c r="W720" t="inlineStr"/>
      <c r="X720" t="inlineStr">
        <is>
          <t>⏳ Chờ hàng về (T+1)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26.05</v>
      </c>
      <c r="O721" t="n">
        <v>1764.41</v>
      </c>
      <c r="P721" t="n">
        <v>1</v>
      </c>
      <c r="Q721" t="n">
        <v>26.6</v>
      </c>
      <c r="R721" t="n">
        <v>25.85</v>
      </c>
      <c r="S721" t="inlineStr"/>
      <c r="T721" t="inlineStr"/>
      <c r="U721" t="inlineStr"/>
      <c r="V721" t="inlineStr"/>
      <c r="W721" t="inlineStr"/>
      <c r="X721" t="inlineStr">
        <is>
          <t>⏳ Chờ hàng về (T+1)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57.5</v>
      </c>
      <c r="O722" t="n">
        <v>1764.41</v>
      </c>
      <c r="P722" t="n">
        <v>1</v>
      </c>
      <c r="Q722" t="n">
        <v>59</v>
      </c>
      <c r="R722" t="n">
        <v>56.9</v>
      </c>
      <c r="S722" t="inlineStr"/>
      <c r="T722" t="inlineStr"/>
      <c r="U722" t="inlineStr"/>
      <c r="V722" t="inlineStr"/>
      <c r="W722" t="inlineStr"/>
      <c r="X722" t="inlineStr">
        <is>
          <t>⏳ Chờ hàng về (T+1)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42.6</v>
      </c>
      <c r="O723" t="n">
        <v>1764.41</v>
      </c>
      <c r="P723" t="n">
        <v>1</v>
      </c>
      <c r="Q723" t="n">
        <v>43.9</v>
      </c>
      <c r="R723" t="n">
        <v>41.5</v>
      </c>
      <c r="S723" t="inlineStr"/>
      <c r="T723" t="inlineStr"/>
      <c r="U723" t="inlineStr"/>
      <c r="V723" t="inlineStr"/>
      <c r="W723" t="inlineStr"/>
      <c r="X723" t="inlineStr">
        <is>
          <t>⏳ Chờ hàng về (T+1)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11.1</v>
      </c>
      <c r="O724" t="n">
        <v>1764.41</v>
      </c>
      <c r="P724" t="n">
        <v>1</v>
      </c>
      <c r="Q724" t="n">
        <v>11.3</v>
      </c>
      <c r="R724" t="n">
        <v>10.8</v>
      </c>
      <c r="S724" t="inlineStr"/>
      <c r="T724" t="inlineStr"/>
      <c r="U724" t="inlineStr"/>
      <c r="V724" t="inlineStr"/>
      <c r="W724" t="inlineStr"/>
      <c r="X724" t="inlineStr">
        <is>
          <t>⏳ Chờ hàng về (T+1)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12.15</v>
      </c>
      <c r="O725" t="n">
        <v>1764.41</v>
      </c>
      <c r="P725" t="n">
        <v>1</v>
      </c>
      <c r="Q725" t="n">
        <v>12.15</v>
      </c>
      <c r="R725" t="n">
        <v>11.25</v>
      </c>
      <c r="S725" t="inlineStr"/>
      <c r="T725" t="inlineStr"/>
      <c r="U725" t="inlineStr"/>
      <c r="V725" t="inlineStr"/>
      <c r="W725" t="inlineStr"/>
      <c r="X725" t="inlineStr">
        <is>
          <t>⏳ Chờ hàng về (T+1)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57.5</v>
      </c>
      <c r="O726" t="n">
        <v>1764.41</v>
      </c>
      <c r="P726" t="n">
        <v>1</v>
      </c>
      <c r="Q726" t="n">
        <v>59</v>
      </c>
      <c r="R726" t="n">
        <v>56.9</v>
      </c>
      <c r="S726" t="inlineStr"/>
      <c r="T726" t="inlineStr"/>
      <c r="U726" t="inlineStr"/>
      <c r="V726" t="inlineStr"/>
      <c r="W726" t="inlineStr"/>
      <c r="X726" t="inlineStr">
        <is>
          <t>⏳ Chờ hàng về (T+1)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30.7</v>
      </c>
      <c r="O727" t="n">
        <v>1764.41</v>
      </c>
      <c r="P727" t="n">
        <v>1</v>
      </c>
      <c r="Q727" t="n">
        <v>31.25</v>
      </c>
      <c r="R727" t="n">
        <v>30</v>
      </c>
      <c r="S727" t="inlineStr"/>
      <c r="T727" t="inlineStr"/>
      <c r="U727" t="inlineStr"/>
      <c r="V727" t="inlineStr"/>
      <c r="W727" t="inlineStr"/>
      <c r="X727" t="inlineStr">
        <is>
          <t>⏳ Chờ hàng về (T+1)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24.15</v>
      </c>
      <c r="O728" t="n">
        <v>1764.41</v>
      </c>
      <c r="P728" t="n">
        <v>1</v>
      </c>
      <c r="Q728" t="n">
        <v>24.4</v>
      </c>
      <c r="R728" t="n">
        <v>23.9</v>
      </c>
      <c r="S728" t="inlineStr"/>
      <c r="T728" t="inlineStr"/>
      <c r="U728" t="inlineStr"/>
      <c r="V728" t="inlineStr"/>
      <c r="W728" t="inlineStr"/>
      <c r="X728" t="inlineStr">
        <is>
          <t>⏳ Chờ hàng về (T+1)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150.9</v>
      </c>
      <c r="O729" t="n">
        <v>1764.41</v>
      </c>
      <c r="P729" t="n">
        <v>1</v>
      </c>
      <c r="Q729" t="n">
        <v>152.5</v>
      </c>
      <c r="R729" t="n">
        <v>150</v>
      </c>
      <c r="S729" t="inlineStr"/>
      <c r="T729" t="inlineStr"/>
      <c r="U729" t="inlineStr"/>
      <c r="V729" t="inlineStr"/>
      <c r="W729" t="inlineStr"/>
      <c r="X729" t="inlineStr">
        <is>
          <t>⏳ Chờ hàng về (T+1)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15.45</v>
      </c>
      <c r="O730" t="n">
        <v>1764.41</v>
      </c>
      <c r="P730" t="n">
        <v>1</v>
      </c>
      <c r="Q730" t="n">
        <v>15.6</v>
      </c>
      <c r="R730" t="n">
        <v>15.25</v>
      </c>
      <c r="S730" t="inlineStr"/>
      <c r="T730" t="inlineStr"/>
      <c r="U730" t="inlineStr"/>
      <c r="V730" t="inlineStr"/>
      <c r="W730" t="inlineStr"/>
      <c r="X730" t="inlineStr">
        <is>
          <t>⏳ Chờ hàng về (T+1)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51.1</v>
      </c>
      <c r="O731" t="n">
        <v>1764.41</v>
      </c>
      <c r="P731" t="n">
        <v>1</v>
      </c>
      <c r="Q731" t="n">
        <v>51.3</v>
      </c>
      <c r="R731" t="n">
        <v>50.7</v>
      </c>
      <c r="S731" t="inlineStr"/>
      <c r="T731" t="inlineStr"/>
      <c r="U731" t="inlineStr"/>
      <c r="V731" t="inlineStr"/>
      <c r="W731" t="inlineStr"/>
      <c r="X731" t="inlineStr">
        <is>
          <t>⏳ Chờ hàng về (T+1)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35.3</v>
      </c>
      <c r="O732" t="n">
        <v>1764.41</v>
      </c>
      <c r="P732" t="n">
        <v>1</v>
      </c>
      <c r="Q732" t="n">
        <v>35.8</v>
      </c>
      <c r="R732" t="n">
        <v>34.6</v>
      </c>
      <c r="S732" t="inlineStr"/>
      <c r="T732" t="inlineStr"/>
      <c r="U732" t="inlineStr"/>
      <c r="V732" t="inlineStr"/>
      <c r="W732" t="inlineStr"/>
      <c r="X732" t="inlineStr">
        <is>
          <t>⏳ Chờ hàng về (T+1)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74.90000000000001</v>
      </c>
      <c r="O733" t="n">
        <v>1764.41</v>
      </c>
      <c r="P733" t="n">
        <v>1</v>
      </c>
      <c r="Q733" t="n">
        <v>76.40000000000001</v>
      </c>
      <c r="R733" t="n">
        <v>74.09999999999999</v>
      </c>
      <c r="S733" t="inlineStr"/>
      <c r="T733" t="inlineStr"/>
      <c r="U733" t="inlineStr"/>
      <c r="V733" t="inlineStr"/>
      <c r="W733" t="inlineStr"/>
      <c r="X733" t="inlineStr">
        <is>
          <t>⏳ Chờ hàng về (T+1)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73.09999999999999</v>
      </c>
      <c r="O734" t="n">
        <v>1764.41</v>
      </c>
      <c r="P734" t="n">
        <v>1</v>
      </c>
      <c r="Q734" t="n">
        <v>75</v>
      </c>
      <c r="R734" t="n">
        <v>71.40000000000001</v>
      </c>
      <c r="S734" t="inlineStr"/>
      <c r="T734" t="inlineStr"/>
      <c r="U734" t="inlineStr"/>
      <c r="V734" t="inlineStr"/>
      <c r="W734" t="inlineStr"/>
      <c r="X734" t="inlineStr">
        <is>
          <t>⏳ Chờ hàng về (T+1)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49.9</v>
      </c>
      <c r="O735" t="n">
        <v>1764.41</v>
      </c>
      <c r="P735" t="n">
        <v>1</v>
      </c>
      <c r="Q735" t="n">
        <v>51.2</v>
      </c>
      <c r="R735" t="n">
        <v>49.6</v>
      </c>
      <c r="S735" t="inlineStr"/>
      <c r="T735" t="inlineStr"/>
      <c r="U735" t="inlineStr"/>
      <c r="V735" t="inlineStr"/>
      <c r="W735" t="inlineStr"/>
      <c r="X735" t="inlineStr">
        <is>
          <t>⏳ Chờ hàng về (T+1)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31.1</v>
      </c>
      <c r="O736" t="n">
        <v>1764.41</v>
      </c>
      <c r="P736" t="n">
        <v>1</v>
      </c>
      <c r="Q736" t="n">
        <v>31.6</v>
      </c>
      <c r="R736" t="n">
        <v>30.7</v>
      </c>
      <c r="S736" t="inlineStr"/>
      <c r="T736" t="inlineStr"/>
      <c r="U736" t="inlineStr"/>
      <c r="V736" t="inlineStr"/>
      <c r="W736" t="inlineStr"/>
      <c r="X736" t="inlineStr">
        <is>
          <t>⏳ Chờ hàng về (T+1)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11.1</v>
      </c>
      <c r="O737" t="n">
        <v>1764.41</v>
      </c>
      <c r="P737" t="n">
        <v>1</v>
      </c>
      <c r="Q737" t="n">
        <v>11.3</v>
      </c>
      <c r="R737" t="n">
        <v>10.8</v>
      </c>
      <c r="S737" t="inlineStr"/>
      <c r="T737" t="inlineStr"/>
      <c r="U737" t="inlineStr"/>
      <c r="V737" t="inlineStr"/>
      <c r="W737" t="inlineStr"/>
      <c r="X737" t="inlineStr">
        <is>
          <t>⏳ Chờ hàng về (T+1)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12.15</v>
      </c>
      <c r="O738" t="n">
        <v>1764.41</v>
      </c>
      <c r="P738" t="n">
        <v>1</v>
      </c>
      <c r="Q738" t="n">
        <v>12.15</v>
      </c>
      <c r="R738" t="n">
        <v>11.25</v>
      </c>
      <c r="S738" t="inlineStr"/>
      <c r="T738" t="inlineStr"/>
      <c r="U738" t="inlineStr"/>
      <c r="V738" t="inlineStr"/>
      <c r="W738" t="inlineStr"/>
      <c r="X738" t="inlineStr">
        <is>
          <t>⏳ Chờ hàng về (T+1)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73.09999999999999</v>
      </c>
      <c r="O739" t="n">
        <v>1764.41</v>
      </c>
      <c r="P739" t="n">
        <v>1</v>
      </c>
      <c r="Q739" t="n">
        <v>75</v>
      </c>
      <c r="R739" t="n">
        <v>71.40000000000001</v>
      </c>
      <c r="S739" t="inlineStr"/>
      <c r="T739" t="inlineStr"/>
      <c r="U739" t="inlineStr"/>
      <c r="V739" t="inlineStr"/>
      <c r="W739" t="inlineStr"/>
      <c r="X739" t="inlineStr">
        <is>
          <t>⏳ Chờ hàng về (T+1)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42.6</v>
      </c>
      <c r="O740" t="n">
        <v>1764.41</v>
      </c>
      <c r="P740" t="n">
        <v>1</v>
      </c>
      <c r="Q740" t="n">
        <v>43.9</v>
      </c>
      <c r="R740" t="n">
        <v>41.5</v>
      </c>
      <c r="S740" t="inlineStr"/>
      <c r="T740" t="inlineStr"/>
      <c r="U740" t="inlineStr"/>
      <c r="V740" t="inlineStr"/>
      <c r="W740" t="inlineStr"/>
      <c r="X740" t="inlineStr">
        <is>
          <t>⏳ Chờ hàng về (T+1)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12.9</v>
      </c>
      <c r="O741" t="n">
        <v>1764.41</v>
      </c>
      <c r="P741" t="n">
        <v>1</v>
      </c>
      <c r="Q741" t="n">
        <v>13.05</v>
      </c>
      <c r="R741" t="n">
        <v>12.4</v>
      </c>
      <c r="S741" t="inlineStr"/>
      <c r="T741" t="inlineStr"/>
      <c r="U741" t="inlineStr"/>
      <c r="V741" t="inlineStr"/>
      <c r="W741" t="inlineStr"/>
      <c r="X741" t="inlineStr">
        <is>
          <t>⏳ Chờ hàng về (T+1)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57.5</v>
      </c>
      <c r="O742" t="n">
        <v>1764.41</v>
      </c>
      <c r="P742" t="n">
        <v>1</v>
      </c>
      <c r="Q742" t="n">
        <v>59</v>
      </c>
      <c r="R742" t="n">
        <v>56.9</v>
      </c>
      <c r="S742" t="inlineStr"/>
      <c r="T742" t="inlineStr"/>
      <c r="U742" t="inlineStr"/>
      <c r="V742" t="inlineStr"/>
      <c r="W742" t="inlineStr"/>
      <c r="X742" t="inlineStr">
        <is>
          <t>⏳ Chờ hàng về (T+1)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31.1</v>
      </c>
      <c r="O743" t="n">
        <v>1764.41</v>
      </c>
      <c r="P743" t="n">
        <v>1</v>
      </c>
      <c r="Q743" t="n">
        <v>31.6</v>
      </c>
      <c r="R743" t="n">
        <v>30.7</v>
      </c>
      <c r="S743" t="inlineStr"/>
      <c r="T743" t="inlineStr"/>
      <c r="U743" t="inlineStr"/>
      <c r="V743" t="inlineStr"/>
      <c r="W743" t="inlineStr"/>
      <c r="X743" t="inlineStr">
        <is>
          <t>⏳ Chờ hàng về (T+1)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30.7</v>
      </c>
      <c r="O744" t="n">
        <v>1764.41</v>
      </c>
      <c r="P744" t="n">
        <v>1</v>
      </c>
      <c r="Q744" t="n">
        <v>31.25</v>
      </c>
      <c r="R744" t="n">
        <v>30</v>
      </c>
      <c r="S744" t="inlineStr"/>
      <c r="T744" t="inlineStr"/>
      <c r="U744" t="inlineStr"/>
      <c r="V744" t="inlineStr"/>
      <c r="W744" t="inlineStr"/>
      <c r="X744" t="inlineStr">
        <is>
          <t>⏳ Chờ hàng về (T+1)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42.6</v>
      </c>
      <c r="O745" t="n">
        <v>1764.41</v>
      </c>
      <c r="P745" t="n">
        <v>1</v>
      </c>
      <c r="Q745" t="n">
        <v>43.9</v>
      </c>
      <c r="R745" t="n">
        <v>41.5</v>
      </c>
      <c r="S745" t="inlineStr"/>
      <c r="T745" t="inlineStr"/>
      <c r="U745" t="inlineStr"/>
      <c r="V745" t="inlineStr"/>
      <c r="W745" t="inlineStr"/>
      <c r="X745" t="inlineStr">
        <is>
          <t>⏳ Chờ hàng về (T+1)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22.4</v>
      </c>
      <c r="O746" t="n">
        <v>1764.41</v>
      </c>
      <c r="P746" t="n">
        <v>1</v>
      </c>
      <c r="Q746" t="n">
        <v>23</v>
      </c>
      <c r="R746" t="n">
        <v>22</v>
      </c>
      <c r="S746" t="inlineStr"/>
      <c r="T746" t="inlineStr"/>
      <c r="U746" t="inlineStr"/>
      <c r="V746" t="inlineStr"/>
      <c r="W746" t="inlineStr"/>
      <c r="X746" t="inlineStr">
        <is>
          <t>⏳ Chờ hàng về (T+1)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10.1</v>
      </c>
      <c r="O747" t="n">
        <v>1764.41</v>
      </c>
      <c r="P747" t="n">
        <v>1</v>
      </c>
      <c r="Q747" t="n">
        <v>10.4</v>
      </c>
      <c r="R747" t="n">
        <v>10</v>
      </c>
      <c r="S747" t="inlineStr"/>
      <c r="T747" t="inlineStr"/>
      <c r="U747" t="inlineStr"/>
      <c r="V747" t="inlineStr"/>
      <c r="W747" t="inlineStr"/>
      <c r="X747" t="inlineStr">
        <is>
          <t>⏳ Chờ hàng về (T+1)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12.15</v>
      </c>
      <c r="O748" t="n">
        <v>1764.41</v>
      </c>
      <c r="P748" t="n">
        <v>1</v>
      </c>
      <c r="Q748" t="n">
        <v>12.15</v>
      </c>
      <c r="R748" t="n">
        <v>11.25</v>
      </c>
      <c r="S748" t="inlineStr"/>
      <c r="T748" t="inlineStr"/>
      <c r="U748" t="inlineStr"/>
      <c r="V748" t="inlineStr"/>
      <c r="W748" t="inlineStr"/>
      <c r="X748" t="inlineStr">
        <is>
          <t>⏳ Chờ hàng về (T+1)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30.7</v>
      </c>
      <c r="O749" t="n">
        <v>1764.41</v>
      </c>
      <c r="P749" t="n">
        <v>1</v>
      </c>
      <c r="Q749" t="n">
        <v>31.25</v>
      </c>
      <c r="R749" t="n">
        <v>30</v>
      </c>
      <c r="S749" t="inlineStr"/>
      <c r="T749" t="inlineStr"/>
      <c r="U749" t="inlineStr"/>
      <c r="V749" t="inlineStr"/>
      <c r="W749" t="inlineStr"/>
      <c r="X749" t="inlineStr">
        <is>
          <t>⏳ Chờ hàng về (T+1)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42.6</v>
      </c>
      <c r="O750" t="n">
        <v>1764.41</v>
      </c>
      <c r="P750" t="n">
        <v>1</v>
      </c>
      <c r="Q750" t="n">
        <v>43.9</v>
      </c>
      <c r="R750" t="n">
        <v>41.5</v>
      </c>
      <c r="S750" t="inlineStr"/>
      <c r="T750" t="inlineStr"/>
      <c r="U750" t="inlineStr"/>
      <c r="V750" t="inlineStr"/>
      <c r="W750" t="inlineStr"/>
      <c r="X750" t="inlineStr">
        <is>
          <t>⏳ Chờ hàng về (T+1)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57.5</v>
      </c>
      <c r="O751" t="n">
        <v>1764.41</v>
      </c>
      <c r="P751" t="n">
        <v>1</v>
      </c>
      <c r="Q751" t="n">
        <v>59</v>
      </c>
      <c r="R751" t="n">
        <v>56.9</v>
      </c>
      <c r="S751" t="inlineStr"/>
      <c r="T751" t="inlineStr"/>
      <c r="U751" t="inlineStr"/>
      <c r="V751" t="inlineStr"/>
      <c r="W751" t="inlineStr"/>
      <c r="X751" t="inlineStr">
        <is>
          <t>⏳ Chờ hàng về (T+1)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11.1</v>
      </c>
      <c r="O752" t="n">
        <v>1764.41</v>
      </c>
      <c r="P752" t="n">
        <v>1</v>
      </c>
      <c r="Q752" t="n">
        <v>11.3</v>
      </c>
      <c r="R752" t="n">
        <v>10.8</v>
      </c>
      <c r="S752" t="inlineStr"/>
      <c r="T752" t="inlineStr"/>
      <c r="U752" t="inlineStr"/>
      <c r="V752" t="inlineStr"/>
      <c r="W752" t="inlineStr"/>
      <c r="X752" t="inlineStr">
        <is>
          <t>⏳ Chờ hàng về (T+1)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  <row r="753" ht="95" customHeight="1">
      <c r="A753" t="inlineStr">
        <is>
          <t>2026-10-22</t>
        </is>
      </c>
      <c r="B753" t="inlineStr">
        <is>
          <t>ALGO_01</t>
        </is>
      </c>
      <c r="C753" t="inlineStr">
        <is>
          <t>🔥 BỘ 01: BÙNG NỔ DÒNG TIỀN &amp; VƯỢT NỀN (CANSLIM BREAKOUT)</t>
        </is>
      </c>
      <c r="D753" t="inlineStr">
        <is>
          <t>#2</t>
        </is>
      </c>
      <c r="E753" t="inlineStr">
        <is>
          <t>LAS</t>
        </is>
      </c>
      <c r="F753" t="inlineStr">
        <is>
          <t>HNX</t>
        </is>
      </c>
      <c r="G753" t="inlineStr">
        <is>
          <t>Hóa chất &amp; Phân bón</t>
        </is>
      </c>
      <c r="H753" t="n">
        <v>12.4</v>
      </c>
      <c r="I753" t="n">
        <v>1753.55</v>
      </c>
      <c r="J753" t="n">
        <v>32.69</v>
      </c>
      <c r="K753" t="n">
        <v>1.47</v>
      </c>
      <c r="L753" t="n">
        <v>14.17</v>
      </c>
      <c r="M753" t="n">
        <v>11.59</v>
      </c>
      <c r="N753" t="n">
        <v>12.2</v>
      </c>
      <c r="O753" t="n">
        <v>1764.41</v>
      </c>
      <c r="P753" t="n">
        <v>1</v>
      </c>
      <c r="Q753" t="n">
        <v>12.5</v>
      </c>
      <c r="R753" t="n">
        <v>11.9</v>
      </c>
      <c r="S753" t="inlineStr"/>
      <c r="T753" t="inlineStr"/>
      <c r="U753" t="inlineStr"/>
      <c r="V753" t="inlineStr"/>
      <c r="W753" t="inlineStr"/>
      <c r="X753" t="inlineStr">
        <is>
          <t>⏳ Chờ hàng về (T+1)</t>
        </is>
      </c>
      <c r="Y753">
        <f>IF(ISNUMBER(S753), ((S753-H753)/H753)-0.004, "")</f>
        <v/>
      </c>
      <c r="Z753">
        <f>IF(ISNUMBER(T753), ((T753-H753)/H753)-0.004, "")</f>
        <v/>
      </c>
      <c r="AA753">
        <f>IF(ISNUMBER(W753), ((W753-H753)/H753)-0.004, IF(P753&gt;0, ((N753-H753)/H753)-0.004, 0))</f>
        <v/>
      </c>
      <c r="AB753">
        <f>IF(AND(ISNUMBER(I753), I753&gt;0, ISNUMBER(O753), O753&gt;0), AA753-((O753-I753)/I753), AA753)</f>
        <v/>
      </c>
      <c r="AC753">
        <f>IF(ISNUMBER(Q753), (Q753-H753)/H753, 0)</f>
        <v/>
      </c>
      <c r="AD753">
        <f>IF(ISNUMBER(R753), (R753-H753)/H753, 0)</f>
        <v/>
      </c>
      <c r="AE753">
        <f>IF(ISNUMBER(Y753), IF(Y753&gt;0, "THẮNG", "THUA"), "CHỜ T+3")</f>
        <v/>
      </c>
      <c r="AF753">
        <f>IF(AND(P753=0, N753=H753, NOT(ISNUMBER(W753))), "ĐANG CHỜ", IF(AA753&gt;0, "THẮNG", "THUA"))</f>
        <v/>
      </c>
      <c r="AG753" t="inlineStr">
        <is>
          <t>https://quickchart.io/chart/render/zf-e0e0332c-ef1b-4019-b4b9-836c15489842</t>
        </is>
      </c>
      <c r="AH753">
        <f>IF(AG753&lt;&gt;"", IMAGE(AG753, 1), "Chưa có ảnh")</f>
        <v/>
      </c>
    </row>
    <row r="754" ht="95" customHeight="1">
      <c r="A754" t="inlineStr">
        <is>
          <t>2026-10-22</t>
        </is>
      </c>
      <c r="B754" t="inlineStr">
        <is>
          <t>ALGO_02</t>
        </is>
      </c>
      <c r="C754" t="inlineStr">
        <is>
          <t>🛡️ BỘ 02: GOM NỀN TÍCH LŨY SIẾT BIÊN ĐỘ VCP (SEPA ACCUMULATION)</t>
        </is>
      </c>
      <c r="D754" t="inlineStr">
        <is>
          <t>#1</t>
        </is>
      </c>
      <c r="E754" t="inlineStr">
        <is>
          <t>BCM</t>
        </is>
      </c>
      <c r="F754" t="inlineStr">
        <is>
          <t>HOSE</t>
        </is>
      </c>
      <c r="G754" t="inlineStr">
        <is>
          <t>BĐS Khu Công Nghiệp</t>
        </is>
      </c>
      <c r="H754" t="n">
        <v>40.75</v>
      </c>
      <c r="I754" t="n">
        <v>1753.55</v>
      </c>
      <c r="J754" t="n">
        <v>10.59</v>
      </c>
      <c r="K754" t="n">
        <v>1.15</v>
      </c>
      <c r="L754" t="n">
        <v>46.01</v>
      </c>
      <c r="M754" t="n">
        <v>38.36</v>
      </c>
      <c r="N754" t="n">
        <v>41.75</v>
      </c>
      <c r="O754" t="n">
        <v>1764.41</v>
      </c>
      <c r="P754" t="n">
        <v>1</v>
      </c>
      <c r="Q754" t="n">
        <v>41.75</v>
      </c>
      <c r="R754" t="n">
        <v>40.5</v>
      </c>
      <c r="S754" t="inlineStr"/>
      <c r="T754" t="inlineStr"/>
      <c r="U754" t="inlineStr"/>
      <c r="V754" t="inlineStr"/>
      <c r="W754" t="inlineStr"/>
      <c r="X754" t="inlineStr">
        <is>
          <t>⏳ Chờ hàng về (T+1)</t>
        </is>
      </c>
      <c r="Y754">
        <f>IF(ISNUMBER(S754), ((S754-H754)/H754)-0.004, "")</f>
        <v/>
      </c>
      <c r="Z754">
        <f>IF(ISNUMBER(T754), ((T754-H754)/H754)-0.004, "")</f>
        <v/>
      </c>
      <c r="AA754">
        <f>IF(ISNUMBER(W754), ((W754-H754)/H754)-0.004, IF(P754&gt;0, ((N754-H754)/H754)-0.004, 0))</f>
        <v/>
      </c>
      <c r="AB754">
        <f>IF(AND(ISNUMBER(I754), I754&gt;0, ISNUMBER(O754), O754&gt;0), AA754-((O754-I754)/I754), AA754)</f>
        <v/>
      </c>
      <c r="AC754">
        <f>IF(ISNUMBER(Q754), (Q754-H754)/H754, 0)</f>
        <v/>
      </c>
      <c r="AD754">
        <f>IF(ISNUMBER(R754), (R754-H754)/H754, 0)</f>
        <v/>
      </c>
      <c r="AE754">
        <f>IF(ISNUMBER(Y754), IF(Y754&gt;0, "THẮNG", "THUA"), "CHỜ T+3")</f>
        <v/>
      </c>
      <c r="AF754">
        <f>IF(AND(P754=0, N754=H754, NOT(ISNUMBER(W754))), "ĐANG CHỜ", IF(AA754&gt;0, "THẮNG", "THUA"))</f>
        <v/>
      </c>
      <c r="AG754" t="inlineStr">
        <is>
          <t>https://quickchart.io/chart/render/zf-b20c922f-be44-41d8-8630-e73214a10ef6</t>
        </is>
      </c>
      <c r="AH754">
        <f>IF(AG754&lt;&gt;"", IMAGE(AG754, 1), "Chưa có ảnh")</f>
        <v/>
      </c>
    </row>
    <row r="755" ht="95" customHeight="1">
      <c r="A755" t="inlineStr">
        <is>
          <t>2026-10-22</t>
        </is>
      </c>
      <c r="B755" t="inlineStr">
        <is>
          <t>ALGO_03</t>
        </is>
      </c>
      <c r="C755" t="inlineStr">
        <is>
          <t>⚡ BỘ 03: BẮT ĐÁY RÚT CHÂN &amp; ĐẢO CHIỀU QUÁ BÁN (WYCKOFF SPRING)</t>
        </is>
      </c>
      <c r="D755" t="inlineStr">
        <is>
          <t>#1</t>
        </is>
      </c>
      <c r="E755" t="inlineStr">
        <is>
          <t>STB</t>
        </is>
      </c>
      <c r="F755" t="inlineStr">
        <is>
          <t>HOSE</t>
        </is>
      </c>
      <c r="G755" t="inlineStr">
        <is>
          <t>Ngân hàng</t>
        </is>
      </c>
      <c r="H755" t="n">
        <v>64.40000000000001</v>
      </c>
      <c r="I755" t="n">
        <v>1753.55</v>
      </c>
      <c r="J755" t="n">
        <v>62.85</v>
      </c>
      <c r="K755" t="n">
        <v>1.22</v>
      </c>
      <c r="L755" t="n">
        <v>71.94</v>
      </c>
      <c r="M755" t="n">
        <v>60.97</v>
      </c>
      <c r="N755" t="n">
        <v>68</v>
      </c>
      <c r="O755" t="n">
        <v>1764.41</v>
      </c>
      <c r="P755" t="n">
        <v>1</v>
      </c>
      <c r="Q755" t="n">
        <v>68</v>
      </c>
      <c r="R755" t="n">
        <v>63.3</v>
      </c>
      <c r="S755" t="inlineStr"/>
      <c r="T755" t="inlineStr"/>
      <c r="U755" t="inlineStr"/>
      <c r="V755" t="inlineStr"/>
      <c r="W755" t="inlineStr"/>
      <c r="X755" t="inlineStr">
        <is>
          <t>⏳ Chờ hàng về (T+1)</t>
        </is>
      </c>
      <c r="Y755">
        <f>IF(ISNUMBER(S755), ((S755-H755)/H755)-0.004, "")</f>
        <v/>
      </c>
      <c r="Z755">
        <f>IF(ISNUMBER(T755), ((T755-H755)/H755)-0.004, "")</f>
        <v/>
      </c>
      <c r="AA755">
        <f>IF(ISNUMBER(W755), ((W755-H755)/H755)-0.004, IF(P755&gt;0, ((N755-H755)/H755)-0.004, 0))</f>
        <v/>
      </c>
      <c r="AB755">
        <f>IF(AND(ISNUMBER(I755), I755&gt;0, ISNUMBER(O755), O755&gt;0), AA755-((O755-I755)/I755), AA755)</f>
        <v/>
      </c>
      <c r="AC755">
        <f>IF(ISNUMBER(Q755), (Q755-H755)/H755, 0)</f>
        <v/>
      </c>
      <c r="AD755">
        <f>IF(ISNUMBER(R755), (R755-H755)/H755, 0)</f>
        <v/>
      </c>
      <c r="AE755">
        <f>IF(ISNUMBER(Y755), IF(Y755&gt;0, "THẮNG", "THUA"), "CHỜ T+3")</f>
        <v/>
      </c>
      <c r="AF755">
        <f>IF(AND(P755=0, N755=H755, NOT(ISNUMBER(W755))), "ĐANG CHỜ", IF(AA755&gt;0, "THẮNG", "THUA"))</f>
        <v/>
      </c>
      <c r="AG755" t="inlineStr">
        <is>
          <t>https://quickchart.io/chart/render/zf-8ad948f5-500c-457e-878d-00879c2a0d5a</t>
        </is>
      </c>
      <c r="AH755">
        <f>IF(AG755&lt;&gt;"", IMAGE(AG755, 1), "Chưa có ảnh")</f>
        <v/>
      </c>
    </row>
    <row r="756" ht="95" customHeight="1">
      <c r="A756" t="inlineStr">
        <is>
          <t>2026-10-22</t>
        </is>
      </c>
      <c r="B756" t="inlineStr">
        <is>
          <t>ALGO_03</t>
        </is>
      </c>
      <c r="C756" t="inlineStr">
        <is>
          <t>⚡ BỘ 03: BẮT ĐÁY RÚT CHÂN &amp; ĐẢO CHIỀU QUÁ BÁN (WYCKOFF SPRING)</t>
        </is>
      </c>
      <c r="D756" t="inlineStr">
        <is>
          <t>#3</t>
        </is>
      </c>
      <c r="E756" t="inlineStr">
        <is>
          <t>TIG</t>
        </is>
      </c>
      <c r="F756" t="inlineStr">
        <is>
          <t>HNX</t>
        </is>
      </c>
      <c r="G756" t="inlineStr">
        <is>
          <t>Bất động sản Dân dụng</t>
        </is>
      </c>
      <c r="H756" t="n">
        <v>5.4</v>
      </c>
      <c r="I756" t="n">
        <v>1753.55</v>
      </c>
      <c r="J756" t="n">
        <v>44.49</v>
      </c>
      <c r="K756" t="n">
        <v>1.67</v>
      </c>
      <c r="L756" t="n">
        <v>6.09</v>
      </c>
      <c r="M756" t="n">
        <v>5.09</v>
      </c>
      <c r="N756" t="n">
        <v>5.3</v>
      </c>
      <c r="O756" t="n">
        <v>1764.41</v>
      </c>
      <c r="P756" t="n">
        <v>1</v>
      </c>
      <c r="Q756" t="n">
        <v>5.5</v>
      </c>
      <c r="R756" t="n">
        <v>5.2</v>
      </c>
      <c r="S756" t="inlineStr"/>
      <c r="T756" t="inlineStr"/>
      <c r="U756" t="inlineStr"/>
      <c r="V756" t="inlineStr"/>
      <c r="W756" t="inlineStr"/>
      <c r="X756" t="inlineStr">
        <is>
          <t>⏳ Chờ hàng về (T+1)</t>
        </is>
      </c>
      <c r="Y756">
        <f>IF(ISNUMBER(S756), ((S756-H756)/H756)-0.004, "")</f>
        <v/>
      </c>
      <c r="Z756">
        <f>IF(ISNUMBER(T756), ((T756-H756)/H756)-0.004, "")</f>
        <v/>
      </c>
      <c r="AA756">
        <f>IF(ISNUMBER(W756), ((W756-H756)/H756)-0.004, IF(P756&gt;0, ((N756-H756)/H756)-0.004, 0))</f>
        <v/>
      </c>
      <c r="AB756">
        <f>IF(AND(ISNUMBER(I756), I756&gt;0, ISNUMBER(O756), O756&gt;0), AA756-((O756-I756)/I756), AA756)</f>
        <v/>
      </c>
      <c r="AC756">
        <f>IF(ISNUMBER(Q756), (Q756-H756)/H756, 0)</f>
        <v/>
      </c>
      <c r="AD756">
        <f>IF(ISNUMBER(R756), (R756-H756)/H756, 0)</f>
        <v/>
      </c>
      <c r="AE756">
        <f>IF(ISNUMBER(Y756), IF(Y756&gt;0, "THẮNG", "THUA"), "CHỜ T+3")</f>
        <v/>
      </c>
      <c r="AF756">
        <f>IF(AND(P756=0, N756=H756, NOT(ISNUMBER(W756))), "ĐANG CHỜ", IF(AA756&gt;0, "THẮNG", "THUA"))</f>
        <v/>
      </c>
      <c r="AG756" t="inlineStr">
        <is>
          <t>https://quickchart.io/chart/render/zf-f5515ae6-1272-48f4-a062-cba0dfba54ad</t>
        </is>
      </c>
      <c r="AH756">
        <f>IF(AG756&lt;&gt;"", IMAGE(AG756, 1), "Chưa có ảnh")</f>
        <v/>
      </c>
    </row>
    <row r="757" ht="95" customHeight="1">
      <c r="A757" t="inlineStr">
        <is>
          <t>2026-10-22</t>
        </is>
      </c>
      <c r="B757" t="inlineStr">
        <is>
          <t>ALGO_03</t>
        </is>
      </c>
      <c r="C757" t="inlineStr">
        <is>
          <t>⚡ BỘ 03: BẮT ĐÁY RÚT CHÂN &amp; ĐẢO CHIỀU QUÁ BÁN (WYCKOFF SPRING)</t>
        </is>
      </c>
      <c r="D757" t="inlineStr">
        <is>
          <t>#4</t>
        </is>
      </c>
      <c r="E757" t="inlineStr">
        <is>
          <t>PVC</t>
        </is>
      </c>
      <c r="F757" t="inlineStr">
        <is>
          <t>HNX</t>
        </is>
      </c>
      <c r="G757" t="inlineStr">
        <is>
          <t>Dầu khí &amp; Năng lượng</t>
        </is>
      </c>
      <c r="H757" t="n">
        <v>11.9</v>
      </c>
      <c r="I757" t="n">
        <v>1753.55</v>
      </c>
      <c r="J757" t="n">
        <v>36.68</v>
      </c>
      <c r="K757" t="n">
        <v>1.23</v>
      </c>
      <c r="L757" t="n">
        <v>13.5</v>
      </c>
      <c r="M757" t="n">
        <v>11.17</v>
      </c>
      <c r="N757" t="n">
        <v>11.8</v>
      </c>
      <c r="O757" t="n">
        <v>1764.41</v>
      </c>
      <c r="P757" t="n">
        <v>1</v>
      </c>
      <c r="Q757" t="n">
        <v>12.1</v>
      </c>
      <c r="R757" t="n">
        <v>11.5</v>
      </c>
      <c r="S757" t="inlineStr"/>
      <c r="T757" t="inlineStr"/>
      <c r="U757" t="inlineStr"/>
      <c r="V757" t="inlineStr"/>
      <c r="W757" t="inlineStr"/>
      <c r="X757" t="inlineStr">
        <is>
          <t>⏳ Chờ hàng về (T+1)</t>
        </is>
      </c>
      <c r="Y757">
        <f>IF(ISNUMBER(S757), ((S757-H757)/H757)-0.004, "")</f>
        <v/>
      </c>
      <c r="Z757">
        <f>IF(ISNUMBER(T757), ((T757-H757)/H757)-0.004, "")</f>
        <v/>
      </c>
      <c r="AA757">
        <f>IF(ISNUMBER(W757), ((W757-H757)/H757)-0.004, IF(P757&gt;0, ((N757-H757)/H757)-0.004, 0))</f>
        <v/>
      </c>
      <c r="AB757">
        <f>IF(AND(ISNUMBER(I757), I757&gt;0, ISNUMBER(O757), O757&gt;0), AA757-((O757-I757)/I757), AA757)</f>
        <v/>
      </c>
      <c r="AC757">
        <f>IF(ISNUMBER(Q757), (Q757-H757)/H757, 0)</f>
        <v/>
      </c>
      <c r="AD757">
        <f>IF(ISNUMBER(R757), (R757-H757)/H757, 0)</f>
        <v/>
      </c>
      <c r="AE757">
        <f>IF(ISNUMBER(Y757), IF(Y757&gt;0, "THẮNG", "THUA"), "CHỜ T+3")</f>
        <v/>
      </c>
      <c r="AF757">
        <f>IF(AND(P757=0, N757=H757, NOT(ISNUMBER(W757))), "ĐANG CHỜ", IF(AA757&gt;0, "THẮNG", "THUA"))</f>
        <v/>
      </c>
      <c r="AG757" t="inlineStr">
        <is>
          <t>https://quickchart.io/chart/render/zf-bc411c8d-1051-41ee-8f0a-f9997b827d0d</t>
        </is>
      </c>
      <c r="AH757">
        <f>IF(AG757&lt;&gt;"", IMAGE(AG757, 1), "Chưa có ảnh")</f>
        <v/>
      </c>
    </row>
    <row r="758" ht="95" customHeight="1">
      <c r="A758" t="inlineStr">
        <is>
          <t>2026-10-22</t>
        </is>
      </c>
      <c r="B758" t="inlineStr">
        <is>
          <t>ALGO_03</t>
        </is>
      </c>
      <c r="C758" t="inlineStr">
        <is>
          <t>⚡ BỘ 03: BẮT ĐÁY RÚT CHÂN &amp; ĐẢO CHIỀU QUÁ BÁN (WYCKOFF SPRING)</t>
        </is>
      </c>
      <c r="D758" t="inlineStr">
        <is>
          <t>#5</t>
        </is>
      </c>
      <c r="E758" t="inlineStr">
        <is>
          <t>GAS</t>
        </is>
      </c>
      <c r="F758" t="inlineStr">
        <is>
          <t>HOSE</t>
        </is>
      </c>
      <c r="G758" t="inlineStr">
        <is>
          <t>Dầu khí &amp; Năng lượng</t>
        </is>
      </c>
      <c r="H758" t="n">
        <v>78.2</v>
      </c>
      <c r="I758" t="n">
        <v>1753.55</v>
      </c>
      <c r="J758" t="n">
        <v>36.59</v>
      </c>
      <c r="K758" t="n">
        <v>1.1</v>
      </c>
      <c r="L758" t="n">
        <v>87.59999999999999</v>
      </c>
      <c r="M758" t="n">
        <v>73.93000000000001</v>
      </c>
      <c r="N758" t="n">
        <v>78.5</v>
      </c>
      <c r="O758" t="n">
        <v>1764.41</v>
      </c>
      <c r="P758" t="n">
        <v>1</v>
      </c>
      <c r="Q758" t="n">
        <v>78.7</v>
      </c>
      <c r="R758" t="n">
        <v>77</v>
      </c>
      <c r="S758" t="inlineStr"/>
      <c r="T758" t="inlineStr"/>
      <c r="U758" t="inlineStr"/>
      <c r="V758" t="inlineStr"/>
      <c r="W758" t="inlineStr"/>
      <c r="X758" t="inlineStr">
        <is>
          <t>⏳ Chờ hàng về (T+1)</t>
        </is>
      </c>
      <c r="Y758">
        <f>IF(ISNUMBER(S758), ((S758-H758)/H758)-0.004, "")</f>
        <v/>
      </c>
      <c r="Z758">
        <f>IF(ISNUMBER(T758), ((T758-H758)/H758)-0.004, "")</f>
        <v/>
      </c>
      <c r="AA758">
        <f>IF(ISNUMBER(W758), ((W758-H758)/H758)-0.004, IF(P758&gt;0, ((N758-H758)/H758)-0.004, 0))</f>
        <v/>
      </c>
      <c r="AB758">
        <f>IF(AND(ISNUMBER(I758), I758&gt;0, ISNUMBER(O758), O758&gt;0), AA758-((O758-I758)/I758), AA758)</f>
        <v/>
      </c>
      <c r="AC758">
        <f>IF(ISNUMBER(Q758), (Q758-H758)/H758, 0)</f>
        <v/>
      </c>
      <c r="AD758">
        <f>IF(ISNUMBER(R758), (R758-H758)/H758, 0)</f>
        <v/>
      </c>
      <c r="AE758">
        <f>IF(ISNUMBER(Y758), IF(Y758&gt;0, "THẮNG", "THUA"), "CHỜ T+3")</f>
        <v/>
      </c>
      <c r="AF758">
        <f>IF(AND(P758=0, N758=H758, NOT(ISNUMBER(W758))), "ĐANG CHỜ", IF(AA758&gt;0, "THẮNG", "THUA"))</f>
        <v/>
      </c>
      <c r="AG758" t="inlineStr">
        <is>
          <t>https://quickchart.io/chart/render/zf-7cca059a-48dc-4955-b10c-bdc15fd21b5d</t>
        </is>
      </c>
      <c r="AH758">
        <f>IF(AG758&lt;&gt;"", IMAGE(AG758, 1), "Chưa có ảnh")</f>
        <v/>
      </c>
    </row>
    <row r="759" ht="95" customHeight="1">
      <c r="A759" t="inlineStr">
        <is>
          <t>2026-10-22</t>
        </is>
      </c>
      <c r="B759" t="inlineStr">
        <is>
          <t>ALGO_04</t>
        </is>
      </c>
      <c r="C759" t="inlineStr">
        <is>
          <t>👑 BỘ 04: SIÊU CỔ PHIẾU KHÁNG BÃO &amp; ĐỈNH 52W (RS ALPHA LEADER)</t>
        </is>
      </c>
      <c r="D759" t="inlineStr">
        <is>
          <t>#1</t>
        </is>
      </c>
      <c r="E759" t="inlineStr">
        <is>
          <t>GMD</t>
        </is>
      </c>
      <c r="F759" t="inlineStr">
        <is>
          <t>HOSE</t>
        </is>
      </c>
      <c r="G759" t="inlineStr">
        <is>
          <t>Cảng biển &amp; Vận tải</t>
        </is>
      </c>
      <c r="H759" t="n">
        <v>55.5</v>
      </c>
      <c r="I759" t="n">
        <v>1753.55</v>
      </c>
      <c r="J759" t="n">
        <v>70.42</v>
      </c>
      <c r="K759" t="n">
        <v>0.82</v>
      </c>
      <c r="L759" t="n">
        <v>60.78</v>
      </c>
      <c r="M759" t="n">
        <v>53.1</v>
      </c>
      <c r="N759" t="n">
        <v>56.9</v>
      </c>
      <c r="O759" t="n">
        <v>1764.41</v>
      </c>
      <c r="P759" t="n">
        <v>1</v>
      </c>
      <c r="Q759" t="n">
        <v>57.9</v>
      </c>
      <c r="R759" t="n">
        <v>54.1</v>
      </c>
      <c r="S759" t="inlineStr"/>
      <c r="T759" t="inlineStr"/>
      <c r="U759" t="inlineStr"/>
      <c r="V759" t="inlineStr"/>
      <c r="W759" t="inlineStr"/>
      <c r="X759" t="inlineStr">
        <is>
          <t>⏳ Chờ hàng về (T+1)</t>
        </is>
      </c>
      <c r="Y759">
        <f>IF(ISNUMBER(S759), ((S759-H759)/H759)-0.004, "")</f>
        <v/>
      </c>
      <c r="Z759">
        <f>IF(ISNUMBER(T759), ((T759-H759)/H759)-0.004, "")</f>
        <v/>
      </c>
      <c r="AA759">
        <f>IF(ISNUMBER(W759), ((W759-H759)/H759)-0.004, IF(P759&gt;0, ((N759-H759)/H759)-0.004, 0))</f>
        <v/>
      </c>
      <c r="AB759">
        <f>IF(AND(ISNUMBER(I759), I759&gt;0, ISNUMBER(O759), O759&gt;0), AA759-((O759-I759)/I759), AA759)</f>
        <v/>
      </c>
      <c r="AC759">
        <f>IF(ISNUMBER(Q759), (Q759-H759)/H759, 0)</f>
        <v/>
      </c>
      <c r="AD759">
        <f>IF(ISNUMBER(R759), (R759-H759)/H759, 0)</f>
        <v/>
      </c>
      <c r="AE759">
        <f>IF(ISNUMBER(Y759), IF(Y759&gt;0, "THẮNG", "THUA"), "CHỜ T+3")</f>
        <v/>
      </c>
      <c r="AF759">
        <f>IF(AND(P759=0, N759=H759, NOT(ISNUMBER(W759))), "ĐANG CHỜ", IF(AA759&gt;0, "THẮNG", "THUA"))</f>
        <v/>
      </c>
      <c r="AG759" t="inlineStr">
        <is>
          <t>https://quickchart.io/chart/render/zf-919ac007-5d5f-41f9-960f-eccf6dca2c12</t>
        </is>
      </c>
      <c r="AH759">
        <f>IF(AG759&lt;&gt;"", IMAGE(AG759, 1), "Chưa có ảnh")</f>
        <v/>
      </c>
    </row>
    <row r="760" ht="95" customHeight="1">
      <c r="A760" t="inlineStr">
        <is>
          <t>2026-10-22</t>
        </is>
      </c>
      <c r="B760" t="inlineStr">
        <is>
          <t>ALGO_05</t>
        </is>
      </c>
      <c r="C760" t="inlineStr">
        <is>
          <t>🎯 BỘ 05: ĐIỂM MUA KÉO NGƯỢC HỖ TRỢ NGẮN HẠN (MA20 PULLBACK)</t>
        </is>
      </c>
      <c r="D760" t="inlineStr">
        <is>
          <t>#1</t>
        </is>
      </c>
      <c r="E760" t="inlineStr">
        <is>
          <t>MSR</t>
        </is>
      </c>
      <c r="F760" t="inlineStr">
        <is>
          <t>UPCOM</t>
        </is>
      </c>
      <c r="G760" t="inlineStr">
        <is>
          <t>Bán lẻ &amp; Phân phối</t>
        </is>
      </c>
      <c r="H760" t="n">
        <v>63.5</v>
      </c>
      <c r="I760" t="n">
        <v>1753.55</v>
      </c>
      <c r="J760" t="n">
        <v>37.74</v>
      </c>
      <c r="K760" t="n">
        <v>1.05</v>
      </c>
      <c r="L760" t="n">
        <v>72.58</v>
      </c>
      <c r="M760" t="n">
        <v>59.37</v>
      </c>
      <c r="N760" t="n">
        <v>64.2</v>
      </c>
      <c r="O760" t="n">
        <v>1764.41</v>
      </c>
      <c r="P760" t="n">
        <v>1</v>
      </c>
      <c r="Q760" t="n">
        <v>64.90000000000001</v>
      </c>
      <c r="R760" t="n">
        <v>60</v>
      </c>
      <c r="S760" t="inlineStr"/>
      <c r="T760" t="inlineStr"/>
      <c r="U760" t="inlineStr"/>
      <c r="V760" t="inlineStr"/>
      <c r="W760" t="inlineStr"/>
      <c r="X760" t="inlineStr">
        <is>
          <t>⏳ Chờ hàng về (T+1)</t>
        </is>
      </c>
      <c r="Y760">
        <f>IF(ISNUMBER(S760), ((S760-H760)/H760)-0.004, "")</f>
        <v/>
      </c>
      <c r="Z760">
        <f>IF(ISNUMBER(T760), ((T760-H760)/H760)-0.004, "")</f>
        <v/>
      </c>
      <c r="AA760">
        <f>IF(ISNUMBER(W760), ((W760-H760)/H760)-0.004, IF(P760&gt;0, ((N760-H760)/H760)-0.004, 0))</f>
        <v/>
      </c>
      <c r="AB760">
        <f>IF(AND(ISNUMBER(I760), I760&gt;0, ISNUMBER(O760), O760&gt;0), AA760-((O760-I760)/I760), AA760)</f>
        <v/>
      </c>
      <c r="AC760">
        <f>IF(ISNUMBER(Q760), (Q760-H760)/H760, 0)</f>
        <v/>
      </c>
      <c r="AD760">
        <f>IF(ISNUMBER(R760), (R760-H760)/H760, 0)</f>
        <v/>
      </c>
      <c r="AE760">
        <f>IF(ISNUMBER(Y760), IF(Y760&gt;0, "THẮNG", "THUA"), "CHỜ T+3")</f>
        <v/>
      </c>
      <c r="AF760">
        <f>IF(AND(P760=0, N760=H760, NOT(ISNUMBER(W760))), "ĐANG CHỜ", IF(AA760&gt;0, "THẮNG", "THUA"))</f>
        <v/>
      </c>
      <c r="AG760" t="inlineStr">
        <is>
          <t>https://quickchart.io/chart/render/zf-a90e3345-546f-4cc6-8ada-81d9bd395135</t>
        </is>
      </c>
      <c r="AH760">
        <f>IF(AG760&lt;&gt;"", IMAGE(AG760, 1), "Chưa có ảnh")</f>
        <v/>
      </c>
    </row>
    <row r="761" ht="95" customHeight="1">
      <c r="A761" t="inlineStr">
        <is>
          <t>2026-10-22</t>
        </is>
      </c>
      <c r="B761" t="inlineStr">
        <is>
          <t>ALGO_06</t>
        </is>
      </c>
      <c r="C761" t="inlineStr">
        <is>
          <t>📈 BỘ 06: ĐỒNG THUẬN ĐỘNG LƯỢNG MACD &amp; XU HƯỚNG ADX (TREND)</t>
        </is>
      </c>
      <c r="D761" t="inlineStr">
        <is>
          <t>#1</t>
        </is>
      </c>
      <c r="E761" t="inlineStr">
        <is>
          <t>MDG</t>
        </is>
      </c>
      <c r="F761" t="inlineStr">
        <is>
          <t>HOSE</t>
        </is>
      </c>
      <c r="G761" t="inlineStr">
        <is>
          <t>Khai khoáng &amp; VLXD</t>
        </is>
      </c>
      <c r="H761" t="n">
        <v>47.5</v>
      </c>
      <c r="I761" t="n">
        <v>1753.55</v>
      </c>
      <c r="J761" t="n">
        <v>100.35</v>
      </c>
      <c r="K761" t="n">
        <v>27.04</v>
      </c>
      <c r="L761" t="n">
        <v>54.29</v>
      </c>
      <c r="M761" t="n">
        <v>44.41</v>
      </c>
      <c r="N761" t="n">
        <v>48.6</v>
      </c>
      <c r="O761" t="n">
        <v>1764.41</v>
      </c>
      <c r="P761" t="n">
        <v>1</v>
      </c>
      <c r="Q761" t="n">
        <v>49</v>
      </c>
      <c r="R761" t="n">
        <v>46.4</v>
      </c>
      <c r="S761" t="inlineStr"/>
      <c r="T761" t="inlineStr"/>
      <c r="U761" t="inlineStr"/>
      <c r="V761" t="inlineStr"/>
      <c r="W761" t="inlineStr"/>
      <c r="X761" t="inlineStr">
        <is>
          <t>⏳ Chờ hàng về (T+1)</t>
        </is>
      </c>
      <c r="Y761">
        <f>IF(ISNUMBER(S761), ((S761-H761)/H761)-0.004, "")</f>
        <v/>
      </c>
      <c r="Z761">
        <f>IF(ISNUMBER(T761), ((T761-H761)/H761)-0.004, "")</f>
        <v/>
      </c>
      <c r="AA761">
        <f>IF(ISNUMBER(W761), ((W761-H761)/H761)-0.004, IF(P761&gt;0, ((N761-H761)/H761)-0.004, 0))</f>
        <v/>
      </c>
      <c r="AB761">
        <f>IF(AND(ISNUMBER(I761), I761&gt;0, ISNUMBER(O761), O761&gt;0), AA761-((O761-I761)/I761), AA761)</f>
        <v/>
      </c>
      <c r="AC761">
        <f>IF(ISNUMBER(Q761), (Q761-H761)/H761, 0)</f>
        <v/>
      </c>
      <c r="AD761">
        <f>IF(ISNUMBER(R761), (R761-H761)/H761, 0)</f>
        <v/>
      </c>
      <c r="AE761">
        <f>IF(ISNUMBER(Y761), IF(Y761&gt;0, "THẮNG", "THUA"), "CHỜ T+3")</f>
        <v/>
      </c>
      <c r="AF761">
        <f>IF(AND(P761=0, N761=H761, NOT(ISNUMBER(W761))), "ĐANG CHỜ", IF(AA761&gt;0, "THẮNG", "THUA"))</f>
        <v/>
      </c>
      <c r="AG761" t="inlineStr">
        <is>
          <t>https://quickchart.io/chart/render/zf-137c0a4b-b873-4a97-a1d4-965d4fb42fd2</t>
        </is>
      </c>
      <c r="AH761">
        <f>IF(AG761&lt;&gt;"", IMAGE(AG761, 1), "Chưa có ảnh")</f>
        <v/>
      </c>
    </row>
    <row r="762" ht="95" customHeight="1">
      <c r="A762" t="inlineStr">
        <is>
          <t>2026-10-22</t>
        </is>
      </c>
      <c r="B762" t="inlineStr">
        <is>
          <t>ALGO_06</t>
        </is>
      </c>
      <c r="C762" t="inlineStr">
        <is>
          <t>📈 BỘ 06: ĐỒNG THUẬN ĐỘNG LƯỢNG MACD &amp; XU HƯỚNG ADX (TREND)</t>
        </is>
      </c>
      <c r="D762" t="inlineStr">
        <is>
          <t>#2</t>
        </is>
      </c>
      <c r="E762" t="inlineStr">
        <is>
          <t>FMC</t>
        </is>
      </c>
      <c r="F762" t="inlineStr">
        <is>
          <t>HOSE</t>
        </is>
      </c>
      <c r="G762" t="inlineStr">
        <is>
          <t>Thủy sản &amp; Xuất khẩu</t>
        </is>
      </c>
      <c r="H762" t="n">
        <v>36.5</v>
      </c>
      <c r="I762" t="n">
        <v>1753.55</v>
      </c>
      <c r="J762" t="n">
        <v>74.59999999999999</v>
      </c>
      <c r="K762" t="n">
        <v>2.02</v>
      </c>
      <c r="L762" t="n">
        <v>39.49</v>
      </c>
      <c r="M762" t="n">
        <v>35.14</v>
      </c>
      <c r="N762" t="n">
        <v>36.35</v>
      </c>
      <c r="O762" t="n">
        <v>1764.41</v>
      </c>
      <c r="P762" t="n">
        <v>1</v>
      </c>
      <c r="Q762" t="n">
        <v>36.8</v>
      </c>
      <c r="R762" t="n">
        <v>36.2</v>
      </c>
      <c r="S762" t="inlineStr"/>
      <c r="T762" t="inlineStr"/>
      <c r="U762" t="inlineStr"/>
      <c r="V762" t="inlineStr"/>
      <c r="W762" t="inlineStr"/>
      <c r="X762" t="inlineStr">
        <is>
          <t>⏳ Chờ hàng về (T+1)</t>
        </is>
      </c>
      <c r="Y762">
        <f>IF(ISNUMBER(S762), ((S762-H762)/H762)-0.004, "")</f>
        <v/>
      </c>
      <c r="Z762">
        <f>IF(ISNUMBER(T762), ((T762-H762)/H762)-0.004, "")</f>
        <v/>
      </c>
      <c r="AA762">
        <f>IF(ISNUMBER(W762), ((W762-H762)/H762)-0.004, IF(P762&gt;0, ((N762-H762)/H762)-0.004, 0))</f>
        <v/>
      </c>
      <c r="AB762">
        <f>IF(AND(ISNUMBER(I762), I762&gt;0, ISNUMBER(O762), O762&gt;0), AA762-((O762-I762)/I762), AA762)</f>
        <v/>
      </c>
      <c r="AC762">
        <f>IF(ISNUMBER(Q762), (Q762-H762)/H762, 0)</f>
        <v/>
      </c>
      <c r="AD762">
        <f>IF(ISNUMBER(R762), (R762-H762)/H762, 0)</f>
        <v/>
      </c>
      <c r="AE762">
        <f>IF(ISNUMBER(Y762), IF(Y762&gt;0, "THẮNG", "THUA"), "CHỜ T+3")</f>
        <v/>
      </c>
      <c r="AF762">
        <f>IF(AND(P762=0, N762=H762, NOT(ISNUMBER(W762))), "ĐANG CHỜ", IF(AA762&gt;0, "THẮNG", "THUA"))</f>
        <v/>
      </c>
      <c r="AG762" t="inlineStr">
        <is>
          <t>https://quickchart.io/chart/render/zf-178bcee7-bb10-44c8-b303-b67f60981261</t>
        </is>
      </c>
      <c r="AH762">
        <f>IF(AG762&lt;&gt;"", IMAGE(AG762, 1), "Chưa có ảnh")</f>
        <v/>
      </c>
    </row>
    <row r="763" ht="95" customHeight="1">
      <c r="A763" t="inlineStr">
        <is>
          <t>2026-10-22</t>
        </is>
      </c>
      <c r="B763" t="inlineStr">
        <is>
          <t>ALGO_06</t>
        </is>
      </c>
      <c r="C763" t="inlineStr">
        <is>
          <t>📈 BỘ 06: ĐỒNG THUẬN ĐỘNG LƯỢNG MACD &amp; XU HƯỚNG ADX (TREND)</t>
        </is>
      </c>
      <c r="D763" t="inlineStr">
        <is>
          <t>#3</t>
        </is>
      </c>
      <c r="E763" t="inlineStr">
        <is>
          <t>CII</t>
        </is>
      </c>
      <c r="F763" t="inlineStr">
        <is>
          <t>HOSE</t>
        </is>
      </c>
      <c r="G763" t="inlineStr">
        <is>
          <t>Đầu tư công &amp; Xây dựng</t>
        </is>
      </c>
      <c r="H763" t="n">
        <v>13.9</v>
      </c>
      <c r="I763" t="n">
        <v>1753.55</v>
      </c>
      <c r="J763" t="n">
        <v>73.90000000000001</v>
      </c>
      <c r="K763" t="n">
        <v>1.21</v>
      </c>
      <c r="L763" t="n">
        <v>15.89</v>
      </c>
      <c r="M763" t="n">
        <v>13</v>
      </c>
      <c r="N763" t="n">
        <v>14.05</v>
      </c>
      <c r="O763" t="n">
        <v>1764.41</v>
      </c>
      <c r="P763" t="n">
        <v>1</v>
      </c>
      <c r="Q763" t="n">
        <v>14.3</v>
      </c>
      <c r="R763" t="n">
        <v>13.35</v>
      </c>
      <c r="S763" t="inlineStr"/>
      <c r="T763" t="inlineStr"/>
      <c r="U763" t="inlineStr"/>
      <c r="V763" t="inlineStr"/>
      <c r="W763" t="inlineStr"/>
      <c r="X763" t="inlineStr">
        <is>
          <t>⏳ Chờ hàng về (T+1)</t>
        </is>
      </c>
      <c r="Y763">
        <f>IF(ISNUMBER(S763), ((S763-H763)/H763)-0.004, "")</f>
        <v/>
      </c>
      <c r="Z763">
        <f>IF(ISNUMBER(T763), ((T763-H763)/H763)-0.004, "")</f>
        <v/>
      </c>
      <c r="AA763">
        <f>IF(ISNUMBER(W763), ((W763-H763)/H763)-0.004, IF(P763&gt;0, ((N763-H763)/H763)-0.004, 0))</f>
        <v/>
      </c>
      <c r="AB763">
        <f>IF(AND(ISNUMBER(I763), I763&gt;0, ISNUMBER(O763), O763&gt;0), AA763-((O763-I763)/I763), AA763)</f>
        <v/>
      </c>
      <c r="AC763">
        <f>IF(ISNUMBER(Q763), (Q763-H763)/H763, 0)</f>
        <v/>
      </c>
      <c r="AD763">
        <f>IF(ISNUMBER(R763), (R763-H763)/H763, 0)</f>
        <v/>
      </c>
      <c r="AE763">
        <f>IF(ISNUMBER(Y763), IF(Y763&gt;0, "THẮNG", "THUA"), "CHỜ T+3")</f>
        <v/>
      </c>
      <c r="AF763">
        <f>IF(AND(P763=0, N763=H763, NOT(ISNUMBER(W763))), "ĐANG CHỜ", IF(AA763&gt;0, "THẮNG", "THUA"))</f>
        <v/>
      </c>
      <c r="AG763" t="inlineStr">
        <is>
          <t>https://quickchart.io/chart/render/zf-b8a22da3-1009-4637-9b40-7efb6f662e0c</t>
        </is>
      </c>
      <c r="AH763">
        <f>IF(AG763&lt;&gt;"", IMAGE(AG763, 1), "Chưa có ảnh")</f>
        <v/>
      </c>
    </row>
    <row r="764" ht="95" customHeight="1">
      <c r="A764" t="inlineStr">
        <is>
          <t>2026-10-22</t>
        </is>
      </c>
      <c r="B764" t="inlineStr">
        <is>
          <t>ALGO_07</t>
        </is>
      </c>
      <c r="C764" t="inlineStr">
        <is>
          <t>🍾 BỘ 07: NÉN CHẶT CỔ CHAI &amp; BUNG NÚT BOLLINGER (BB SQUEEZE)</t>
        </is>
      </c>
      <c r="D764" t="inlineStr">
        <is>
          <t>#4</t>
        </is>
      </c>
      <c r="E764" t="inlineStr">
        <is>
          <t>TCX</t>
        </is>
      </c>
      <c r="F764" t="inlineStr">
        <is>
          <t>HOSE</t>
        </is>
      </c>
      <c r="G764" t="inlineStr">
        <is>
          <t>Chứng khoán</t>
        </is>
      </c>
      <c r="H764" t="n">
        <v>29.55</v>
      </c>
      <c r="I764" t="n">
        <v>1753.55</v>
      </c>
      <c r="J764" t="n">
        <v>48.43</v>
      </c>
      <c r="K764" t="n">
        <v>1.97</v>
      </c>
      <c r="L764" t="n">
        <v>32.82</v>
      </c>
      <c r="M764" t="n">
        <v>28.06</v>
      </c>
      <c r="N764" t="n">
        <v>29.5</v>
      </c>
      <c r="O764" t="n">
        <v>1764.41</v>
      </c>
      <c r="P764" t="n">
        <v>1</v>
      </c>
      <c r="Q764" t="n">
        <v>29.95</v>
      </c>
      <c r="R764" t="n">
        <v>28.85</v>
      </c>
      <c r="S764" t="inlineStr"/>
      <c r="T764" t="inlineStr"/>
      <c r="U764" t="inlineStr"/>
      <c r="V764" t="inlineStr"/>
      <c r="W764" t="inlineStr"/>
      <c r="X764" t="inlineStr">
        <is>
          <t>⏳ Chờ hàng về (T+1)</t>
        </is>
      </c>
      <c r="Y764">
        <f>IF(ISNUMBER(S764), ((S764-H764)/H764)-0.004, "")</f>
        <v/>
      </c>
      <c r="Z764">
        <f>IF(ISNUMBER(T764), ((T764-H764)/H764)-0.004, "")</f>
        <v/>
      </c>
      <c r="AA764">
        <f>IF(ISNUMBER(W764), ((W764-H764)/H764)-0.004, IF(P764&gt;0, ((N764-H764)/H764)-0.004, 0))</f>
        <v/>
      </c>
      <c r="AB764">
        <f>IF(AND(ISNUMBER(I764), I764&gt;0, ISNUMBER(O764), O764&gt;0), AA764-((O764-I764)/I764), AA764)</f>
        <v/>
      </c>
      <c r="AC764">
        <f>IF(ISNUMBER(Q764), (Q764-H764)/H764, 0)</f>
        <v/>
      </c>
      <c r="AD764">
        <f>IF(ISNUMBER(R764), (R764-H764)/H764, 0)</f>
        <v/>
      </c>
      <c r="AE764">
        <f>IF(ISNUMBER(Y764), IF(Y764&gt;0, "THẮNG", "THUA"), "CHỜ T+3")</f>
        <v/>
      </c>
      <c r="AF764">
        <f>IF(AND(P764=0, N764=H764, NOT(ISNUMBER(W764))), "ĐANG CHỜ", IF(AA764&gt;0, "THẮNG", "THUA"))</f>
        <v/>
      </c>
      <c r="AG764" t="inlineStr">
        <is>
          <t>https://quickchart.io/chart/render/zf-fbf5af2d-f80b-4ddf-a3bf-2ab79101241c</t>
        </is>
      </c>
      <c r="AH764">
        <f>IF(AG764&lt;&gt;"", IMAGE(AG764, 1), "Chưa có ảnh")</f>
        <v/>
      </c>
    </row>
    <row r="765" ht="95" customHeight="1">
      <c r="A765" t="inlineStr">
        <is>
          <t>2026-10-22</t>
        </is>
      </c>
      <c r="B765" t="inlineStr">
        <is>
          <t>ALGO_07</t>
        </is>
      </c>
      <c r="C765" t="inlineStr">
        <is>
          <t>🍾 BỘ 07: NÉN CHẶT CỔ CHAI &amp; BUNG NÚT BOLLINGER (BB SQUEEZE)</t>
        </is>
      </c>
      <c r="D765" t="inlineStr">
        <is>
          <t>#5</t>
        </is>
      </c>
      <c r="E765" t="inlineStr">
        <is>
          <t>DPG</t>
        </is>
      </c>
      <c r="F765" t="inlineStr">
        <is>
          <t>HOSE</t>
        </is>
      </c>
      <c r="G765" t="inlineStr">
        <is>
          <t>Đầu tư công &amp; Xây dựng</t>
        </is>
      </c>
      <c r="H765" t="n">
        <v>30.85</v>
      </c>
      <c r="I765" t="n">
        <v>1753.55</v>
      </c>
      <c r="J765" t="n">
        <v>35.99</v>
      </c>
      <c r="K765" t="n">
        <v>1.78</v>
      </c>
      <c r="L765" t="n">
        <v>34.33</v>
      </c>
      <c r="M765" t="n">
        <v>29.27</v>
      </c>
      <c r="N765" t="n">
        <v>30.7</v>
      </c>
      <c r="O765" t="n">
        <v>1764.41</v>
      </c>
      <c r="P765" t="n">
        <v>1</v>
      </c>
      <c r="Q765" t="n">
        <v>31.25</v>
      </c>
      <c r="R765" t="n">
        <v>30</v>
      </c>
      <c r="S765" t="inlineStr"/>
      <c r="T765" t="inlineStr"/>
      <c r="U765" t="inlineStr"/>
      <c r="V765" t="inlineStr"/>
      <c r="W765" t="inlineStr"/>
      <c r="X765" t="inlineStr">
        <is>
          <t>⏳ Chờ hàng về (T+1)</t>
        </is>
      </c>
      <c r="Y765">
        <f>IF(ISNUMBER(S765), ((S765-H765)/H765)-0.004, "")</f>
        <v/>
      </c>
      <c r="Z765">
        <f>IF(ISNUMBER(T765), ((T765-H765)/H765)-0.004, "")</f>
        <v/>
      </c>
      <c r="AA765">
        <f>IF(ISNUMBER(W765), ((W765-H765)/H765)-0.004, IF(P765&gt;0, ((N765-H765)/H765)-0.004, 0))</f>
        <v/>
      </c>
      <c r="AB765">
        <f>IF(AND(ISNUMBER(I765), I765&gt;0, ISNUMBER(O765), O765&gt;0), AA765-((O765-I765)/I765), AA765)</f>
        <v/>
      </c>
      <c r="AC765">
        <f>IF(ISNUMBER(Q765), (Q765-H765)/H765, 0)</f>
        <v/>
      </c>
      <c r="AD765">
        <f>IF(ISNUMBER(R765), (R765-H765)/H765, 0)</f>
        <v/>
      </c>
      <c r="AE765">
        <f>IF(ISNUMBER(Y765), IF(Y765&gt;0, "THẮNG", "THUA"), "CHỜ T+3")</f>
        <v/>
      </c>
      <c r="AF765">
        <f>IF(AND(P765=0, N765=H765, NOT(ISNUMBER(W765))), "ĐANG CHỜ", IF(AA765&gt;0, "THẮNG", "THUA"))</f>
        <v/>
      </c>
      <c r="AG765" t="inlineStr">
        <is>
          <t>https://quickchart.io/chart/render/zf-fbedfa83-001d-4e74-adbc-8eb754eba4a1</t>
        </is>
      </c>
      <c r="AH765">
        <f>IF(AG765&lt;&gt;"", IMAGE(AG765, 1), "Chưa có ảnh")</f>
        <v/>
      </c>
    </row>
    <row r="766" ht="95" customHeight="1">
      <c r="A766" t="inlineStr">
        <is>
          <t>2026-10-22</t>
        </is>
      </c>
      <c r="B766" t="inlineStr">
        <is>
          <t>ALGO_08</t>
        </is>
      </c>
      <c r="C766" t="inlineStr">
        <is>
          <t>🐳 BỘ 08: DÒNG TIỀN CÁ MẬP GOM NGẦM THANH KHOẢN LỚN (STEALTH)</t>
        </is>
      </c>
      <c r="D766" t="inlineStr">
        <is>
          <t>#1</t>
        </is>
      </c>
      <c r="E766" t="inlineStr">
        <is>
          <t>TCX</t>
        </is>
      </c>
      <c r="F766" t="inlineStr">
        <is>
          <t>HOSE</t>
        </is>
      </c>
      <c r="G766" t="inlineStr">
        <is>
          <t>Chứng khoán</t>
        </is>
      </c>
      <c r="H766" t="n">
        <v>29.55</v>
      </c>
      <c r="I766" t="n">
        <v>1753.55</v>
      </c>
      <c r="J766" t="n">
        <v>67.37</v>
      </c>
      <c r="K766" t="n">
        <v>1.97</v>
      </c>
      <c r="L766" t="n">
        <v>32.82</v>
      </c>
      <c r="M766" t="n">
        <v>28.06</v>
      </c>
      <c r="N766" t="n">
        <v>29.5</v>
      </c>
      <c r="O766" t="n">
        <v>1764.41</v>
      </c>
      <c r="P766" t="n">
        <v>1</v>
      </c>
      <c r="Q766" t="n">
        <v>29.95</v>
      </c>
      <c r="R766" t="n">
        <v>28.85</v>
      </c>
      <c r="S766" t="inlineStr"/>
      <c r="T766" t="inlineStr"/>
      <c r="U766" t="inlineStr"/>
      <c r="V766" t="inlineStr"/>
      <c r="W766" t="inlineStr"/>
      <c r="X766" t="inlineStr">
        <is>
          <t>⏳ Chờ hàng về (T+1)</t>
        </is>
      </c>
      <c r="Y766">
        <f>IF(ISNUMBER(S766), ((S766-H766)/H766)-0.004, "")</f>
        <v/>
      </c>
      <c r="Z766">
        <f>IF(ISNUMBER(T766), ((T766-H766)/H766)-0.004, "")</f>
        <v/>
      </c>
      <c r="AA766">
        <f>IF(ISNUMBER(W766), ((W766-H766)/H766)-0.004, IF(P766&gt;0, ((N766-H766)/H766)-0.004, 0))</f>
        <v/>
      </c>
      <c r="AB766">
        <f>IF(AND(ISNUMBER(I766), I766&gt;0, ISNUMBER(O766), O766&gt;0), AA766-((O766-I766)/I766), AA766)</f>
        <v/>
      </c>
      <c r="AC766">
        <f>IF(ISNUMBER(Q766), (Q766-H766)/H766, 0)</f>
        <v/>
      </c>
      <c r="AD766">
        <f>IF(ISNUMBER(R766), (R766-H766)/H766, 0)</f>
        <v/>
      </c>
      <c r="AE766">
        <f>IF(ISNUMBER(Y766), IF(Y766&gt;0, "THẮNG", "THUA"), "CHỜ T+3")</f>
        <v/>
      </c>
      <c r="AF766">
        <f>IF(AND(P766=0, N766=H766, NOT(ISNUMBER(W766))), "ĐANG CHỜ", IF(AA766&gt;0, "THẮNG", "THUA"))</f>
        <v/>
      </c>
      <c r="AG766" t="inlineStr">
        <is>
          <t>https://quickchart.io/chart/render/zf-fbf5af2d-f80b-4ddf-a3bf-2ab79101241c</t>
        </is>
      </c>
      <c r="AH766">
        <f>IF(AG766&lt;&gt;"", IMAGE(AG766, 1), "Chưa có ảnh")</f>
        <v/>
      </c>
    </row>
    <row r="767" ht="95" customHeight="1">
      <c r="A767" t="inlineStr">
        <is>
          <t>2026-10-22</t>
        </is>
      </c>
      <c r="B767" t="inlineStr">
        <is>
          <t>ALGO_08</t>
        </is>
      </c>
      <c r="C767" t="inlineStr">
        <is>
          <t>🐳 BỘ 08: DÒNG TIỀN CÁ MẬP GOM NGẦM THANH KHOẢN LỚN (STEALTH)</t>
        </is>
      </c>
      <c r="D767" t="inlineStr">
        <is>
          <t>#2</t>
        </is>
      </c>
      <c r="E767" t="inlineStr">
        <is>
          <t>VPL</t>
        </is>
      </c>
      <c r="F767" t="inlineStr">
        <is>
          <t>HOSE</t>
        </is>
      </c>
      <c r="G767" t="inlineStr">
        <is>
          <t>Dịch vụ Tiêu dùng</t>
        </is>
      </c>
      <c r="H767" t="n">
        <v>85</v>
      </c>
      <c r="I767" t="n">
        <v>1753.55</v>
      </c>
      <c r="J767" t="n">
        <v>64.04000000000001</v>
      </c>
      <c r="K767" t="n">
        <v>1.41</v>
      </c>
      <c r="L767" t="n">
        <v>94.36</v>
      </c>
      <c r="M767" t="n">
        <v>80.75</v>
      </c>
      <c r="N767" t="n">
        <v>86</v>
      </c>
      <c r="O767" t="n">
        <v>1764.41</v>
      </c>
      <c r="P767" t="n">
        <v>1</v>
      </c>
      <c r="Q767" t="n">
        <v>86.09999999999999</v>
      </c>
      <c r="R767" t="n">
        <v>83</v>
      </c>
      <c r="S767" t="inlineStr"/>
      <c r="T767" t="inlineStr"/>
      <c r="U767" t="inlineStr"/>
      <c r="V767" t="inlineStr"/>
      <c r="W767" t="inlineStr"/>
      <c r="X767" t="inlineStr">
        <is>
          <t>⏳ Chờ hàng về (T+1)</t>
        </is>
      </c>
      <c r="Y767">
        <f>IF(ISNUMBER(S767), ((S767-H767)/H767)-0.004, "")</f>
        <v/>
      </c>
      <c r="Z767">
        <f>IF(ISNUMBER(T767), ((T767-H767)/H767)-0.004, "")</f>
        <v/>
      </c>
      <c r="AA767">
        <f>IF(ISNUMBER(W767), ((W767-H767)/H767)-0.004, IF(P767&gt;0, ((N767-H767)/H767)-0.004, 0))</f>
        <v/>
      </c>
      <c r="AB767">
        <f>IF(AND(ISNUMBER(I767), I767&gt;0, ISNUMBER(O767), O767&gt;0), AA767-((O767-I767)/I767), AA767)</f>
        <v/>
      </c>
      <c r="AC767">
        <f>IF(ISNUMBER(Q767), (Q767-H767)/H767, 0)</f>
        <v/>
      </c>
      <c r="AD767">
        <f>IF(ISNUMBER(R767), (R767-H767)/H767, 0)</f>
        <v/>
      </c>
      <c r="AE767">
        <f>IF(ISNUMBER(Y767), IF(Y767&gt;0, "THẮNG", "THUA"), "CHỜ T+3")</f>
        <v/>
      </c>
      <c r="AF767">
        <f>IF(AND(P767=0, N767=H767, NOT(ISNUMBER(W767))), "ĐANG CHỜ", IF(AA767&gt;0, "THẮNG", "THUA"))</f>
        <v/>
      </c>
      <c r="AG767" t="inlineStr">
        <is>
          <t>https://quickchart.io/chart/render/zf-4fca28b7-1568-4d86-ab26-225fc47cf798</t>
        </is>
      </c>
      <c r="AH767">
        <f>IF(AG767&lt;&gt;"", IMAGE(AG767, 1), "Chưa có ảnh")</f>
        <v/>
      </c>
    </row>
    <row r="768" ht="95" customHeight="1">
      <c r="A768" t="inlineStr">
        <is>
          <t>2026-10-22</t>
        </is>
      </c>
      <c r="B768" t="inlineStr">
        <is>
          <t>ALGO_08</t>
        </is>
      </c>
      <c r="C768" t="inlineStr">
        <is>
          <t>🐳 BỘ 08: DÒNG TIỀN CÁ MẬP GOM NGẦM THANH KHOẢN LỚN (STEALTH)</t>
        </is>
      </c>
      <c r="D768" t="inlineStr">
        <is>
          <t>#3</t>
        </is>
      </c>
      <c r="E768" t="inlineStr">
        <is>
          <t>DCM</t>
        </is>
      </c>
      <c r="F768" t="inlineStr">
        <is>
          <t>HOSE</t>
        </is>
      </c>
      <c r="G768" t="inlineStr">
        <is>
          <t>Hóa chất &amp; Phân bón</t>
        </is>
      </c>
      <c r="H768" t="n">
        <v>34.85</v>
      </c>
      <c r="I768" t="n">
        <v>1753.55</v>
      </c>
      <c r="J768" t="n">
        <v>57.34</v>
      </c>
      <c r="K768" t="n">
        <v>1.94</v>
      </c>
      <c r="L768" t="n">
        <v>38.43</v>
      </c>
      <c r="M768" t="n">
        <v>33.22</v>
      </c>
      <c r="N768" t="n">
        <v>34.85</v>
      </c>
      <c r="O768" t="n">
        <v>1764.41</v>
      </c>
      <c r="P768" t="n">
        <v>1</v>
      </c>
      <c r="Q768" t="n">
        <v>35.5</v>
      </c>
      <c r="R768" t="n">
        <v>34.1</v>
      </c>
      <c r="S768" t="inlineStr"/>
      <c r="T768" t="inlineStr"/>
      <c r="U768" t="inlineStr"/>
      <c r="V768" t="inlineStr"/>
      <c r="W768" t="inlineStr"/>
      <c r="X768" t="inlineStr">
        <is>
          <t>⏳ Chờ hàng về (T+1)</t>
        </is>
      </c>
      <c r="Y768">
        <f>IF(ISNUMBER(S768), ((S768-H768)/H768)-0.004, "")</f>
        <v/>
      </c>
      <c r="Z768">
        <f>IF(ISNUMBER(T768), ((T768-H768)/H768)-0.004, "")</f>
        <v/>
      </c>
      <c r="AA768">
        <f>IF(ISNUMBER(W768), ((W768-H768)/H768)-0.004, IF(P768&gt;0, ((N768-H768)/H768)-0.004, 0))</f>
        <v/>
      </c>
      <c r="AB768">
        <f>IF(AND(ISNUMBER(I768), I768&gt;0, ISNUMBER(O768), O768&gt;0), AA768-((O768-I768)/I768), AA768)</f>
        <v/>
      </c>
      <c r="AC768">
        <f>IF(ISNUMBER(Q768), (Q768-H768)/H768, 0)</f>
        <v/>
      </c>
      <c r="AD768">
        <f>IF(ISNUMBER(R768), (R768-H768)/H768, 0)</f>
        <v/>
      </c>
      <c r="AE768">
        <f>IF(ISNUMBER(Y768), IF(Y768&gt;0, "THẮNG", "THUA"), "CHỜ T+3")</f>
        <v/>
      </c>
      <c r="AF768">
        <f>IF(AND(P768=0, N768=H768, NOT(ISNUMBER(W768))), "ĐANG CHỜ", IF(AA768&gt;0, "THẮNG", "THUA"))</f>
        <v/>
      </c>
      <c r="AG768" t="inlineStr">
        <is>
          <t>https://quickchart.io/chart/render/zf-fc4fe096-b56d-47d4-bd9a-8d880704e61d</t>
        </is>
      </c>
      <c r="AH768">
        <f>IF(AG768&lt;&gt;"", IMAGE(AG768, 1), "Chưa có ảnh")</f>
        <v/>
      </c>
    </row>
    <row r="769" ht="95" customHeight="1">
      <c r="A769" t="inlineStr">
        <is>
          <t>2026-10-22</t>
        </is>
      </c>
      <c r="B769" t="inlineStr">
        <is>
          <t>ALGO_08</t>
        </is>
      </c>
      <c r="C769" t="inlineStr">
        <is>
          <t>🐳 BỘ 08: DÒNG TIỀN CÁ MẬP GOM NGẦM THANH KHOẢN LỚN (STEALTH)</t>
        </is>
      </c>
      <c r="D769" t="inlineStr">
        <is>
          <t>#4</t>
        </is>
      </c>
      <c r="E769" t="inlineStr">
        <is>
          <t>TNG</t>
        </is>
      </c>
      <c r="F769" t="inlineStr">
        <is>
          <t>HNX</t>
        </is>
      </c>
      <c r="G769" t="inlineStr">
        <is>
          <t>Thủy sản &amp; Xuất khẩu</t>
        </is>
      </c>
      <c r="H769" t="n">
        <v>19.3</v>
      </c>
      <c r="I769" t="n">
        <v>1753.55</v>
      </c>
      <c r="J769" t="n">
        <v>49.3</v>
      </c>
      <c r="K769" t="n">
        <v>1.62</v>
      </c>
      <c r="L769" t="n">
        <v>21.82</v>
      </c>
      <c r="M769" t="n">
        <v>18.16</v>
      </c>
      <c r="N769" t="n">
        <v>19.1</v>
      </c>
      <c r="O769" t="n">
        <v>1764.41</v>
      </c>
      <c r="P769" t="n">
        <v>1</v>
      </c>
      <c r="Q769" t="n">
        <v>19.5</v>
      </c>
      <c r="R769" t="n">
        <v>18.8</v>
      </c>
      <c r="S769" t="inlineStr"/>
      <c r="T769" t="inlineStr"/>
      <c r="U769" t="inlineStr"/>
      <c r="V769" t="inlineStr"/>
      <c r="W769" t="inlineStr"/>
      <c r="X769" t="inlineStr">
        <is>
          <t>⏳ Chờ hàng về (T+1)</t>
        </is>
      </c>
      <c r="Y769">
        <f>IF(ISNUMBER(S769), ((S769-H769)/H769)-0.004, "")</f>
        <v/>
      </c>
      <c r="Z769">
        <f>IF(ISNUMBER(T769), ((T769-H769)/H769)-0.004, "")</f>
        <v/>
      </c>
      <c r="AA769">
        <f>IF(ISNUMBER(W769), ((W769-H769)/H769)-0.004, IF(P769&gt;0, ((N769-H769)/H769)-0.004, 0))</f>
        <v/>
      </c>
      <c r="AB769">
        <f>IF(AND(ISNUMBER(I769), I769&gt;0, ISNUMBER(O769), O769&gt;0), AA769-((O769-I769)/I769), AA769)</f>
        <v/>
      </c>
      <c r="AC769">
        <f>IF(ISNUMBER(Q769), (Q769-H769)/H769, 0)</f>
        <v/>
      </c>
      <c r="AD769">
        <f>IF(ISNUMBER(R769), (R769-H769)/H769, 0)</f>
        <v/>
      </c>
      <c r="AE769">
        <f>IF(ISNUMBER(Y769), IF(Y769&gt;0, "THẮNG", "THUA"), "CHỜ T+3")</f>
        <v/>
      </c>
      <c r="AF769">
        <f>IF(AND(P769=0, N769=H769, NOT(ISNUMBER(W769))), "ĐANG CHỜ", IF(AA769&gt;0, "THẮNG", "THUA"))</f>
        <v/>
      </c>
      <c r="AG769" t="inlineStr">
        <is>
          <t>https://quickchart.io/chart/render/zf-f125d230-e4a2-441c-9692-b397158f3bf2</t>
        </is>
      </c>
      <c r="AH769">
        <f>IF(AG769&lt;&gt;"", IMAGE(AG769, 1), "Chưa có ảnh")</f>
        <v/>
      </c>
    </row>
    <row r="770" ht="95" customHeight="1">
      <c r="A770" t="inlineStr">
        <is>
          <t>2026-10-22</t>
        </is>
      </c>
      <c r="B770" t="inlineStr">
        <is>
          <t>ALGO_08</t>
        </is>
      </c>
      <c r="C770" t="inlineStr">
        <is>
          <t>🐳 BỘ 08: DÒNG TIỀN CÁ MẬP GOM NGẦM THANH KHOẢN LỚN (STEALTH)</t>
        </is>
      </c>
      <c r="D770" t="inlineStr">
        <is>
          <t>#5</t>
        </is>
      </c>
      <c r="E770" t="inlineStr">
        <is>
          <t>PC1</t>
        </is>
      </c>
      <c r="F770" t="inlineStr">
        <is>
          <t>HOSE</t>
        </is>
      </c>
      <c r="G770" t="inlineStr">
        <is>
          <t>Đầu tư công &amp; Xây dựng</t>
        </is>
      </c>
      <c r="H770" t="n">
        <v>19.5</v>
      </c>
      <c r="I770" t="n">
        <v>1753.55</v>
      </c>
      <c r="J770" t="n">
        <v>46</v>
      </c>
      <c r="K770" t="n">
        <v>1.3</v>
      </c>
      <c r="L770" t="n">
        <v>21.52</v>
      </c>
      <c r="M770" t="n">
        <v>18.58</v>
      </c>
      <c r="N770" t="n">
        <v>19.5</v>
      </c>
      <c r="O770" t="n">
        <v>1764.41</v>
      </c>
      <c r="P770" t="n">
        <v>1</v>
      </c>
      <c r="Q770" t="n">
        <v>19.65</v>
      </c>
      <c r="R770" t="n">
        <v>19.2</v>
      </c>
      <c r="S770" t="inlineStr"/>
      <c r="T770" t="inlineStr"/>
      <c r="U770" t="inlineStr"/>
      <c r="V770" t="inlineStr"/>
      <c r="W770" t="inlineStr"/>
      <c r="X770" t="inlineStr">
        <is>
          <t>⏳ Chờ hàng về (T+1)</t>
        </is>
      </c>
      <c r="Y770">
        <f>IF(ISNUMBER(S770), ((S770-H770)/H770)-0.004, "")</f>
        <v/>
      </c>
      <c r="Z770">
        <f>IF(ISNUMBER(T770), ((T770-H770)/H770)-0.004, "")</f>
        <v/>
      </c>
      <c r="AA770">
        <f>IF(ISNUMBER(W770), ((W770-H770)/H770)-0.004, IF(P770&gt;0, ((N770-H770)/H770)-0.004, 0))</f>
        <v/>
      </c>
      <c r="AB770">
        <f>IF(AND(ISNUMBER(I770), I770&gt;0, ISNUMBER(O770), O770&gt;0), AA770-((O770-I770)/I770), AA770)</f>
        <v/>
      </c>
      <c r="AC770">
        <f>IF(ISNUMBER(Q770), (Q770-H770)/H770, 0)</f>
        <v/>
      </c>
      <c r="AD770">
        <f>IF(ISNUMBER(R770), (R770-H770)/H770, 0)</f>
        <v/>
      </c>
      <c r="AE770">
        <f>IF(ISNUMBER(Y770), IF(Y770&gt;0, "THẮNG", "THUA"), "CHỜ T+3")</f>
        <v/>
      </c>
      <c r="AF770">
        <f>IF(AND(P770=0, N770=H770, NOT(ISNUMBER(W770))), "ĐANG CHỜ", IF(AA770&gt;0, "THẮNG", "THUA"))</f>
        <v/>
      </c>
      <c r="AG770" t="inlineStr">
        <is>
          <t>https://quickchart.io/chart/render/zf-9bad72aa-b614-4e04-aec6-a857eae2340a</t>
        </is>
      </c>
      <c r="AH770">
        <f>IF(AG770&lt;&gt;"", IMAGE(AG770, 1), "Chưa có ảnh")</f>
        <v/>
      </c>
    </row>
    <row r="771" ht="95" customHeight="1">
      <c r="A771" t="inlineStr">
        <is>
          <t>2026-10-22</t>
        </is>
      </c>
      <c r="B771" t="inlineStr">
        <is>
          <t>ALGO_09</t>
        </is>
      </c>
      <c r="C771" t="inlineStr">
        <is>
          <t>🔄 BỘ 09: CHUYỂN PHA DÀI HẠN &amp; VƯỢT MA200 (MA200 TURNAROUND)</t>
        </is>
      </c>
      <c r="D771" t="inlineStr">
        <is>
          <t>#1</t>
        </is>
      </c>
      <c r="E771" t="inlineStr">
        <is>
          <t>VPL</t>
        </is>
      </c>
      <c r="F771" t="inlineStr">
        <is>
          <t>HOSE</t>
        </is>
      </c>
      <c r="G771" t="inlineStr">
        <is>
          <t>Dịch vụ Tiêu dùng</t>
        </is>
      </c>
      <c r="H771" t="n">
        <v>85</v>
      </c>
      <c r="I771" t="n">
        <v>1753.55</v>
      </c>
      <c r="J771" t="n">
        <v>64.19</v>
      </c>
      <c r="K771" t="n">
        <v>1.41</v>
      </c>
      <c r="L771" t="n">
        <v>94.36</v>
      </c>
      <c r="M771" t="n">
        <v>80.75</v>
      </c>
      <c r="N771" t="n">
        <v>86</v>
      </c>
      <c r="O771" t="n">
        <v>1764.41</v>
      </c>
      <c r="P771" t="n">
        <v>1</v>
      </c>
      <c r="Q771" t="n">
        <v>86.09999999999999</v>
      </c>
      <c r="R771" t="n">
        <v>83</v>
      </c>
      <c r="S771" t="inlineStr"/>
      <c r="T771" t="inlineStr"/>
      <c r="U771" t="inlineStr"/>
      <c r="V771" t="inlineStr"/>
      <c r="W771" t="inlineStr"/>
      <c r="X771" t="inlineStr">
        <is>
          <t>⏳ Chờ hàng về (T+1)</t>
        </is>
      </c>
      <c r="Y771">
        <f>IF(ISNUMBER(S771), ((S771-H771)/H771)-0.004, "")</f>
        <v/>
      </c>
      <c r="Z771">
        <f>IF(ISNUMBER(T771), ((T771-H771)/H771)-0.004, "")</f>
        <v/>
      </c>
      <c r="AA771">
        <f>IF(ISNUMBER(W771), ((W771-H771)/H771)-0.004, IF(P771&gt;0, ((N771-H771)/H771)-0.004, 0))</f>
        <v/>
      </c>
      <c r="AB771">
        <f>IF(AND(ISNUMBER(I771), I771&gt;0, ISNUMBER(O771), O771&gt;0), AA771-((O771-I771)/I771), AA771)</f>
        <v/>
      </c>
      <c r="AC771">
        <f>IF(ISNUMBER(Q771), (Q771-H771)/H771, 0)</f>
        <v/>
      </c>
      <c r="AD771">
        <f>IF(ISNUMBER(R771), (R771-H771)/H771, 0)</f>
        <v/>
      </c>
      <c r="AE771">
        <f>IF(ISNUMBER(Y771), IF(Y771&gt;0, "THẮNG", "THUA"), "CHỜ T+3")</f>
        <v/>
      </c>
      <c r="AF771">
        <f>IF(AND(P771=0, N771=H771, NOT(ISNUMBER(W771))), "ĐANG CHỜ", IF(AA771&gt;0, "THẮNG", "THUA"))</f>
        <v/>
      </c>
      <c r="AG771" t="inlineStr">
        <is>
          <t>https://quickchart.io/chart/render/zf-4fca28b7-1568-4d86-ab26-225fc47cf798</t>
        </is>
      </c>
      <c r="AH771">
        <f>IF(AG771&lt;&gt;"", IMAGE(AG771, 1), "Chưa có ảnh")</f>
        <v/>
      </c>
    </row>
    <row r="772" ht="95" customHeight="1">
      <c r="A772" t="inlineStr">
        <is>
          <t>2026-10-22</t>
        </is>
      </c>
      <c r="B772" t="inlineStr">
        <is>
          <t>ALGO_09</t>
        </is>
      </c>
      <c r="C772" t="inlineStr">
        <is>
          <t>🔄 BỘ 09: CHUYỂN PHA DÀI HẠN &amp; VƯỢT MA200 (MA200 TURNAROUND)</t>
        </is>
      </c>
      <c r="D772" t="inlineStr">
        <is>
          <t>#2</t>
        </is>
      </c>
      <c r="E772" t="inlineStr">
        <is>
          <t>FMC</t>
        </is>
      </c>
      <c r="F772" t="inlineStr">
        <is>
          <t>HOSE</t>
        </is>
      </c>
      <c r="G772" t="inlineStr">
        <is>
          <t>Thủy sản &amp; Xuất khẩu</t>
        </is>
      </c>
      <c r="H772" t="n">
        <v>36.5</v>
      </c>
      <c r="I772" t="n">
        <v>1753.55</v>
      </c>
      <c r="J772" t="n">
        <v>53.11</v>
      </c>
      <c r="K772" t="n">
        <v>2.02</v>
      </c>
      <c r="L772" t="n">
        <v>39.49</v>
      </c>
      <c r="M772" t="n">
        <v>35.14</v>
      </c>
      <c r="N772" t="n">
        <v>36.35</v>
      </c>
      <c r="O772" t="n">
        <v>1764.41</v>
      </c>
      <c r="P772" t="n">
        <v>1</v>
      </c>
      <c r="Q772" t="n">
        <v>36.8</v>
      </c>
      <c r="R772" t="n">
        <v>36.2</v>
      </c>
      <c r="S772" t="inlineStr"/>
      <c r="T772" t="inlineStr"/>
      <c r="U772" t="inlineStr"/>
      <c r="V772" t="inlineStr"/>
      <c r="W772" t="inlineStr"/>
      <c r="X772" t="inlineStr">
        <is>
          <t>⏳ Chờ hàng về (T+1)</t>
        </is>
      </c>
      <c r="Y772">
        <f>IF(ISNUMBER(S772), ((S772-H772)/H772)-0.004, "")</f>
        <v/>
      </c>
      <c r="Z772">
        <f>IF(ISNUMBER(T772), ((T772-H772)/H772)-0.004, "")</f>
        <v/>
      </c>
      <c r="AA772">
        <f>IF(ISNUMBER(W772), ((W772-H772)/H772)-0.004, IF(P772&gt;0, ((N772-H772)/H772)-0.004, 0))</f>
        <v/>
      </c>
      <c r="AB772">
        <f>IF(AND(ISNUMBER(I772), I772&gt;0, ISNUMBER(O772), O772&gt;0), AA772-((O772-I772)/I772), AA772)</f>
        <v/>
      </c>
      <c r="AC772">
        <f>IF(ISNUMBER(Q772), (Q772-H772)/H772, 0)</f>
        <v/>
      </c>
      <c r="AD772">
        <f>IF(ISNUMBER(R772), (R772-H772)/H772, 0)</f>
        <v/>
      </c>
      <c r="AE772">
        <f>IF(ISNUMBER(Y772), IF(Y772&gt;0, "THẮNG", "THUA"), "CHỜ T+3")</f>
        <v/>
      </c>
      <c r="AF772">
        <f>IF(AND(P772=0, N772=H772, NOT(ISNUMBER(W772))), "ĐANG CHỜ", IF(AA772&gt;0, "THẮNG", "THUA"))</f>
        <v/>
      </c>
      <c r="AG772" t="inlineStr">
        <is>
          <t>https://quickchart.io/chart/render/zf-178bcee7-bb10-44c8-b303-b67f60981261</t>
        </is>
      </c>
      <c r="AH772">
        <f>IF(AG772&lt;&gt;"", IMAGE(AG772, 1), "Chưa có ảnh")</f>
        <v/>
      </c>
    </row>
    <row r="773" ht="95" customHeight="1">
      <c r="A773" t="inlineStr">
        <is>
          <t>2026-10-22</t>
        </is>
      </c>
      <c r="B773" t="inlineStr">
        <is>
          <t>ALGO_10</t>
        </is>
      </c>
      <c r="C773" t="inlineStr">
        <is>
          <t>🚀 BỘ 10: SÓNG ĐẦU CƠ BETA CAO &amp; DÒNG TIỀN NÓNG (HIGH-BETA)</t>
        </is>
      </c>
      <c r="D773" t="inlineStr">
        <is>
          <t>#1</t>
        </is>
      </c>
      <c r="E773" t="inlineStr">
        <is>
          <t>QTP</t>
        </is>
      </c>
      <c r="F773" t="inlineStr">
        <is>
          <t>UPCOM</t>
        </is>
      </c>
      <c r="G773" t="inlineStr">
        <is>
          <t>Điện &amp; Năng lượng</t>
        </is>
      </c>
      <c r="H773" t="n">
        <v>11.2</v>
      </c>
      <c r="I773" t="n">
        <v>1753.55</v>
      </c>
      <c r="J773" t="n">
        <v>67.98999999999999</v>
      </c>
      <c r="K773" t="n">
        <v>5.23</v>
      </c>
      <c r="L773" t="n">
        <v>12</v>
      </c>
      <c r="M773" t="n">
        <v>10.84</v>
      </c>
      <c r="N773" t="n">
        <v>11.1</v>
      </c>
      <c r="O773" t="n">
        <v>1764.41</v>
      </c>
      <c r="P773" t="n">
        <v>1</v>
      </c>
      <c r="Q773" t="n">
        <v>11.3</v>
      </c>
      <c r="R773" t="n">
        <v>10.8</v>
      </c>
      <c r="S773" t="inlineStr"/>
      <c r="T773" t="inlineStr"/>
      <c r="U773" t="inlineStr"/>
      <c r="V773" t="inlineStr"/>
      <c r="W773" t="inlineStr"/>
      <c r="X773" t="inlineStr">
        <is>
          <t>⏳ Chờ hàng về (T+1)</t>
        </is>
      </c>
      <c r="Y773">
        <f>IF(ISNUMBER(S773), ((S773-H773)/H773)-0.004, "")</f>
        <v/>
      </c>
      <c r="Z773">
        <f>IF(ISNUMBER(T773), ((T773-H773)/H773)-0.004, "")</f>
        <v/>
      </c>
      <c r="AA773">
        <f>IF(ISNUMBER(W773), ((W773-H773)/H773)-0.004, IF(P773&gt;0, ((N773-H773)/H773)-0.004, 0))</f>
        <v/>
      </c>
      <c r="AB773">
        <f>IF(AND(ISNUMBER(I773), I773&gt;0, ISNUMBER(O773), O773&gt;0), AA773-((O773-I773)/I773), AA773)</f>
        <v/>
      </c>
      <c r="AC773">
        <f>IF(ISNUMBER(Q773), (Q773-H773)/H773, 0)</f>
        <v/>
      </c>
      <c r="AD773">
        <f>IF(ISNUMBER(R773), (R773-H773)/H773, 0)</f>
        <v/>
      </c>
      <c r="AE773">
        <f>IF(ISNUMBER(Y773), IF(Y773&gt;0, "THẮNG", "THUA"), "CHỜ T+3")</f>
        <v/>
      </c>
      <c r="AF773">
        <f>IF(AND(P773=0, N773=H773, NOT(ISNUMBER(W773))), "ĐANG CHỜ", IF(AA773&gt;0, "THẮNG", "THUA"))</f>
        <v/>
      </c>
      <c r="AG773" t="inlineStr">
        <is>
          <t>https://quickchart.io/chart/render/zf-643a8661-3de7-485a-83fa-57eaabd418b6</t>
        </is>
      </c>
      <c r="AH773">
        <f>IF(AG773&lt;&gt;"", IMAGE(AG773, 1), "Chưa có ảnh")</f>
        <v/>
      </c>
    </row>
    <row r="774" ht="95" customHeight="1">
      <c r="A774" t="inlineStr">
        <is>
          <t>2026-10-22</t>
        </is>
      </c>
      <c r="B774" t="inlineStr">
        <is>
          <t>ALGO_11</t>
        </is>
      </c>
      <c r="C774" t="inlineStr">
        <is>
          <t>💎 BỘ 11: MUA SỚM TRONG NỀN TÍCH LŨY (GIL MORALES POCKET PIVOT)</t>
        </is>
      </c>
      <c r="D774" t="inlineStr">
        <is>
          <t>#3</t>
        </is>
      </c>
      <c r="E774" t="inlineStr">
        <is>
          <t>DCM</t>
        </is>
      </c>
      <c r="F774" t="inlineStr">
        <is>
          <t>HOSE</t>
        </is>
      </c>
      <c r="G774" t="inlineStr">
        <is>
          <t>Hóa chất &amp; Phân bón</t>
        </is>
      </c>
      <c r="H774" t="n">
        <v>34.85</v>
      </c>
      <c r="I774" t="n">
        <v>1753.55</v>
      </c>
      <c r="J774" t="n">
        <v>29.02</v>
      </c>
      <c r="K774" t="n">
        <v>1.94</v>
      </c>
      <c r="L774" t="n">
        <v>38.43</v>
      </c>
      <c r="M774" t="n">
        <v>33.22</v>
      </c>
      <c r="N774" t="n">
        <v>34.85</v>
      </c>
      <c r="O774" t="n">
        <v>1764.41</v>
      </c>
      <c r="P774" t="n">
        <v>1</v>
      </c>
      <c r="Q774" t="n">
        <v>35.5</v>
      </c>
      <c r="R774" t="n">
        <v>34.1</v>
      </c>
      <c r="S774" t="inlineStr"/>
      <c r="T774" t="inlineStr"/>
      <c r="U774" t="inlineStr"/>
      <c r="V774" t="inlineStr"/>
      <c r="W774" t="inlineStr"/>
      <c r="X774" t="inlineStr">
        <is>
          <t>⏳ Chờ hàng về (T+1)</t>
        </is>
      </c>
      <c r="Y774">
        <f>IF(ISNUMBER(S774), ((S774-H774)/H774)-0.004, "")</f>
        <v/>
      </c>
      <c r="Z774">
        <f>IF(ISNUMBER(T774), ((T774-H774)/H774)-0.004, "")</f>
        <v/>
      </c>
      <c r="AA774">
        <f>IF(ISNUMBER(W774), ((W774-H774)/H774)-0.004, IF(P774&gt;0, ((N774-H774)/H774)-0.004, 0))</f>
        <v/>
      </c>
      <c r="AB774">
        <f>IF(AND(ISNUMBER(I774), I774&gt;0, ISNUMBER(O774), O774&gt;0), AA774-((O774-I774)/I774), AA774)</f>
        <v/>
      </c>
      <c r="AC774">
        <f>IF(ISNUMBER(Q774), (Q774-H774)/H774, 0)</f>
        <v/>
      </c>
      <c r="AD774">
        <f>IF(ISNUMBER(R774), (R774-H774)/H774, 0)</f>
        <v/>
      </c>
      <c r="AE774">
        <f>IF(ISNUMBER(Y774), IF(Y774&gt;0, "THẮNG", "THUA"), "CHỜ T+3")</f>
        <v/>
      </c>
      <c r="AF774">
        <f>IF(AND(P774=0, N774=H774, NOT(ISNUMBER(W774))), "ĐANG CHỜ", IF(AA774&gt;0, "THẮNG", "THUA"))</f>
        <v/>
      </c>
      <c r="AG774" t="inlineStr">
        <is>
          <t>https://quickchart.io/chart/render/zf-fc4fe096-b56d-47d4-bd9a-8d880704e61d</t>
        </is>
      </c>
      <c r="AH774">
        <f>IF(AG774&lt;&gt;"", IMAGE(AG774, 1), "Chưa có ảnh")</f>
        <v/>
      </c>
    </row>
    <row r="775" ht="95" customHeight="1">
      <c r="A775" t="inlineStr">
        <is>
          <t>2026-10-22</t>
        </is>
      </c>
      <c r="B775" t="inlineStr">
        <is>
          <t>ALGO_12</t>
        </is>
      </c>
      <c r="C775" t="inlineStr">
        <is>
          <t>🏆 BỘ 12: MẪU HÌNH SIÊU CỔ PHIẾU SEPA (MINERVINI TREND TEMPLATE)</t>
        </is>
      </c>
      <c r="D775" t="inlineStr">
        <is>
          <t>#1</t>
        </is>
      </c>
      <c r="E775" t="inlineStr">
        <is>
          <t>MDG</t>
        </is>
      </c>
      <c r="F775" t="inlineStr">
        <is>
          <t>HOSE</t>
        </is>
      </c>
      <c r="G775" t="inlineStr">
        <is>
          <t>Khai khoáng &amp; VLXD</t>
        </is>
      </c>
      <c r="H775" t="n">
        <v>47.5</v>
      </c>
      <c r="I775" t="n">
        <v>1753.55</v>
      </c>
      <c r="J775" t="n">
        <v>185.51</v>
      </c>
      <c r="K775" t="n">
        <v>27.04</v>
      </c>
      <c r="L775" t="n">
        <v>54.29</v>
      </c>
      <c r="M775" t="n">
        <v>44.41</v>
      </c>
      <c r="N775" t="n">
        <v>48.6</v>
      </c>
      <c r="O775" t="n">
        <v>1764.41</v>
      </c>
      <c r="P775" t="n">
        <v>1</v>
      </c>
      <c r="Q775" t="n">
        <v>49</v>
      </c>
      <c r="R775" t="n">
        <v>46.4</v>
      </c>
      <c r="S775" t="inlineStr"/>
      <c r="T775" t="inlineStr"/>
      <c r="U775" t="inlineStr"/>
      <c r="V775" t="inlineStr"/>
      <c r="W775" t="inlineStr"/>
      <c r="X775" t="inlineStr">
        <is>
          <t>⏳ Chờ hàng về (T+1)</t>
        </is>
      </c>
      <c r="Y775">
        <f>IF(ISNUMBER(S775), ((S775-H775)/H775)-0.004, "")</f>
        <v/>
      </c>
      <c r="Z775">
        <f>IF(ISNUMBER(T775), ((T775-H775)/H775)-0.004, "")</f>
        <v/>
      </c>
      <c r="AA775">
        <f>IF(ISNUMBER(W775), ((W775-H775)/H775)-0.004, IF(P775&gt;0, ((N775-H775)/H775)-0.004, 0))</f>
        <v/>
      </c>
      <c r="AB775">
        <f>IF(AND(ISNUMBER(I775), I775&gt;0, ISNUMBER(O775), O775&gt;0), AA775-((O775-I775)/I775), AA775)</f>
        <v/>
      </c>
      <c r="AC775">
        <f>IF(ISNUMBER(Q775), (Q775-H775)/H775, 0)</f>
        <v/>
      </c>
      <c r="AD775">
        <f>IF(ISNUMBER(R775), (R775-H775)/H775, 0)</f>
        <v/>
      </c>
      <c r="AE775">
        <f>IF(ISNUMBER(Y775), IF(Y775&gt;0, "THẮNG", "THUA"), "CHỜ T+3")</f>
        <v/>
      </c>
      <c r="AF775">
        <f>IF(AND(P775=0, N775=H775, NOT(ISNUMBER(W775))), "ĐANG CHỜ", IF(AA775&gt;0, "THẮNG", "THUA"))</f>
        <v/>
      </c>
      <c r="AG775" t="inlineStr">
        <is>
          <t>https://quickchart.io/chart/render/zf-137c0a4b-b873-4a97-a1d4-965d4fb42fd2</t>
        </is>
      </c>
      <c r="AH775">
        <f>IF(AG775&lt;&gt;"", IMAGE(AG775, 1), "Chưa có ảnh")</f>
        <v/>
      </c>
    </row>
    <row r="776" ht="95" customHeight="1">
      <c r="A776" t="inlineStr">
        <is>
          <t>2026-10-22</t>
        </is>
      </c>
      <c r="B776" t="inlineStr">
        <is>
          <t>ALGO_12</t>
        </is>
      </c>
      <c r="C776" t="inlineStr">
        <is>
          <t>🏆 BỘ 12: MẪU HÌNH SIÊU CỔ PHIẾU SEPA (MINERVINI TREND TEMPLATE)</t>
        </is>
      </c>
      <c r="D776" t="inlineStr">
        <is>
          <t>#4</t>
        </is>
      </c>
      <c r="E776" t="inlineStr">
        <is>
          <t>GMD</t>
        </is>
      </c>
      <c r="F776" t="inlineStr">
        <is>
          <t>HOSE</t>
        </is>
      </c>
      <c r="G776" t="inlineStr">
        <is>
          <t>Cảng biển &amp; Vận tải</t>
        </is>
      </c>
      <c r="H776" t="n">
        <v>55.5</v>
      </c>
      <c r="I776" t="n">
        <v>1753.55</v>
      </c>
      <c r="J776" t="n">
        <v>86.2</v>
      </c>
      <c r="K776" t="n">
        <v>0.82</v>
      </c>
      <c r="L776" t="n">
        <v>60.78</v>
      </c>
      <c r="M776" t="n">
        <v>53.1</v>
      </c>
      <c r="N776" t="n">
        <v>56.9</v>
      </c>
      <c r="O776" t="n">
        <v>1764.41</v>
      </c>
      <c r="P776" t="n">
        <v>1</v>
      </c>
      <c r="Q776" t="n">
        <v>57.9</v>
      </c>
      <c r="R776" t="n">
        <v>54.1</v>
      </c>
      <c r="S776" t="inlineStr"/>
      <c r="T776" t="inlineStr"/>
      <c r="U776" t="inlineStr"/>
      <c r="V776" t="inlineStr"/>
      <c r="W776" t="inlineStr"/>
      <c r="X776" t="inlineStr">
        <is>
          <t>⏳ Chờ hàng về (T+1)</t>
        </is>
      </c>
      <c r="Y776">
        <f>IF(ISNUMBER(S776), ((S776-H776)/H776)-0.004, "")</f>
        <v/>
      </c>
      <c r="Z776">
        <f>IF(ISNUMBER(T776), ((T776-H776)/H776)-0.004, "")</f>
        <v/>
      </c>
      <c r="AA776">
        <f>IF(ISNUMBER(W776), ((W776-H776)/H776)-0.004, IF(P776&gt;0, ((N776-H776)/H776)-0.004, 0))</f>
        <v/>
      </c>
      <c r="AB776">
        <f>IF(AND(ISNUMBER(I776), I776&gt;0, ISNUMBER(O776), O776&gt;0), AA776-((O776-I776)/I776), AA776)</f>
        <v/>
      </c>
      <c r="AC776">
        <f>IF(ISNUMBER(Q776), (Q776-H776)/H776, 0)</f>
        <v/>
      </c>
      <c r="AD776">
        <f>IF(ISNUMBER(R776), (R776-H776)/H776, 0)</f>
        <v/>
      </c>
      <c r="AE776">
        <f>IF(ISNUMBER(Y776), IF(Y776&gt;0, "THẮNG", "THUA"), "CHỜ T+3")</f>
        <v/>
      </c>
      <c r="AF776">
        <f>IF(AND(P776=0, N776=H776, NOT(ISNUMBER(W776))), "ĐANG CHỜ", IF(AA776&gt;0, "THẮNG", "THUA"))</f>
        <v/>
      </c>
      <c r="AG776" t="inlineStr">
        <is>
          <t>https://quickchart.io/chart/render/zf-919ac007-5d5f-41f9-960f-eccf6dca2c12</t>
        </is>
      </c>
      <c r="AH776">
        <f>IF(AG776&lt;&gt;"", IMAGE(AG776, 1), "Chưa có ảnh")</f>
        <v/>
      </c>
    </row>
    <row r="777" ht="95" customHeight="1">
      <c r="A777" t="inlineStr">
        <is>
          <t>2026-10-22</t>
        </is>
      </c>
      <c r="B777" t="inlineStr">
        <is>
          <t>ALGO_14</t>
        </is>
      </c>
      <c r="C777" t="inlineStr">
        <is>
          <t>🟩 BỘ 14: NẾN CƯỜNG LỰC MARUBOZU ÁP ĐẢO (BULLISH MARUBOZU)</t>
        </is>
      </c>
      <c r="D777" t="inlineStr">
        <is>
          <t>#1</t>
        </is>
      </c>
      <c r="E777" t="inlineStr">
        <is>
          <t>PVC</t>
        </is>
      </c>
      <c r="F777" t="inlineStr">
        <is>
          <t>HNX</t>
        </is>
      </c>
      <c r="G777" t="inlineStr">
        <is>
          <t>Dầu khí &amp; Năng lượng</t>
        </is>
      </c>
      <c r="H777" t="n">
        <v>11.9</v>
      </c>
      <c r="I777" t="n">
        <v>1753.55</v>
      </c>
      <c r="J777" t="n">
        <v>47.51</v>
      </c>
      <c r="K777" t="n">
        <v>1.23</v>
      </c>
      <c r="L777" t="n">
        <v>13.5</v>
      </c>
      <c r="M777" t="n">
        <v>11.17</v>
      </c>
      <c r="N777" t="n">
        <v>11.8</v>
      </c>
      <c r="O777" t="n">
        <v>1764.41</v>
      </c>
      <c r="P777" t="n">
        <v>1</v>
      </c>
      <c r="Q777" t="n">
        <v>12.1</v>
      </c>
      <c r="R777" t="n">
        <v>11.5</v>
      </c>
      <c r="S777" t="inlineStr"/>
      <c r="T777" t="inlineStr"/>
      <c r="U777" t="inlineStr"/>
      <c r="V777" t="inlineStr"/>
      <c r="W777" t="inlineStr"/>
      <c r="X777" t="inlineStr">
        <is>
          <t>⏳ Chờ hàng về (T+1)</t>
        </is>
      </c>
      <c r="Y777">
        <f>IF(ISNUMBER(S777), ((S777-H777)/H777)-0.004, "")</f>
        <v/>
      </c>
      <c r="Z777">
        <f>IF(ISNUMBER(T777), ((T777-H777)/H777)-0.004, "")</f>
        <v/>
      </c>
      <c r="AA777">
        <f>IF(ISNUMBER(W777), ((W777-H777)/H777)-0.004, IF(P777&gt;0, ((N777-H777)/H777)-0.004, 0))</f>
        <v/>
      </c>
      <c r="AB777">
        <f>IF(AND(ISNUMBER(I777), I777&gt;0, ISNUMBER(O777), O777&gt;0), AA777-((O777-I777)/I777), AA777)</f>
        <v/>
      </c>
      <c r="AC777">
        <f>IF(ISNUMBER(Q777), (Q777-H777)/H777, 0)</f>
        <v/>
      </c>
      <c r="AD777">
        <f>IF(ISNUMBER(R777), (R777-H777)/H777, 0)</f>
        <v/>
      </c>
      <c r="AE777">
        <f>IF(ISNUMBER(Y777), IF(Y777&gt;0, "THẮNG", "THUA"), "CHỜ T+3")</f>
        <v/>
      </c>
      <c r="AF777">
        <f>IF(AND(P777=0, N777=H777, NOT(ISNUMBER(W777))), "ĐANG CHỜ", IF(AA777&gt;0, "THẮNG", "THUA"))</f>
        <v/>
      </c>
      <c r="AG777" t="inlineStr">
        <is>
          <t>https://quickchart.io/chart/render/zf-bc411c8d-1051-41ee-8f0a-f9997b827d0d</t>
        </is>
      </c>
      <c r="AH777">
        <f>IF(AG777&lt;&gt;"", IMAGE(AG777, 1), "Chưa có ảnh")</f>
        <v/>
      </c>
    </row>
    <row r="778" ht="95" customHeight="1">
      <c r="A778" t="inlineStr">
        <is>
          <t>2026-10-22</t>
        </is>
      </c>
      <c r="B778" t="inlineStr">
        <is>
          <t>ALGO_15</t>
        </is>
      </c>
      <c r="C778" t="inlineStr">
        <is>
          <t>🌊 BỘ 15: ÁP LỰC MUA CHỦ ĐỘNG TRONG PHIÊN (MONEY FLOW SURGE)</t>
        </is>
      </c>
      <c r="D778" t="inlineStr">
        <is>
          <t>#1</t>
        </is>
      </c>
      <c r="E778" t="inlineStr">
        <is>
          <t>QTP</t>
        </is>
      </c>
      <c r="F778" t="inlineStr">
        <is>
          <t>UPCOM</t>
        </is>
      </c>
      <c r="G778" t="inlineStr">
        <is>
          <t>Điện &amp; Năng lượng</t>
        </is>
      </c>
      <c r="H778" t="n">
        <v>11.2</v>
      </c>
      <c r="I778" t="n">
        <v>1753.55</v>
      </c>
      <c r="J778" t="n">
        <v>71.66</v>
      </c>
      <c r="K778" t="n">
        <v>5.23</v>
      </c>
      <c r="L778" t="n">
        <v>12</v>
      </c>
      <c r="M778" t="n">
        <v>10.84</v>
      </c>
      <c r="N778" t="n">
        <v>11.1</v>
      </c>
      <c r="O778" t="n">
        <v>1764.41</v>
      </c>
      <c r="P778" t="n">
        <v>1</v>
      </c>
      <c r="Q778" t="n">
        <v>11.3</v>
      </c>
      <c r="R778" t="n">
        <v>10.8</v>
      </c>
      <c r="S778" t="inlineStr"/>
      <c r="T778" t="inlineStr"/>
      <c r="U778" t="inlineStr"/>
      <c r="V778" t="inlineStr"/>
      <c r="W778" t="inlineStr"/>
      <c r="X778" t="inlineStr">
        <is>
          <t>⏳ Chờ hàng về (T+1)</t>
        </is>
      </c>
      <c r="Y778">
        <f>IF(ISNUMBER(S778), ((S778-H778)/H778)-0.004, "")</f>
        <v/>
      </c>
      <c r="Z778">
        <f>IF(ISNUMBER(T778), ((T778-H778)/H778)-0.004, "")</f>
        <v/>
      </c>
      <c r="AA778">
        <f>IF(ISNUMBER(W778), ((W778-H778)/H778)-0.004, IF(P778&gt;0, ((N778-H778)/H778)-0.004, 0))</f>
        <v/>
      </c>
      <c r="AB778">
        <f>IF(AND(ISNUMBER(I778), I778&gt;0, ISNUMBER(O778), O778&gt;0), AA778-((O778-I778)/I778), AA778)</f>
        <v/>
      </c>
      <c r="AC778">
        <f>IF(ISNUMBER(Q778), (Q778-H778)/H778, 0)</f>
        <v/>
      </c>
      <c r="AD778">
        <f>IF(ISNUMBER(R778), (R778-H778)/H778, 0)</f>
        <v/>
      </c>
      <c r="AE778">
        <f>IF(ISNUMBER(Y778), IF(Y778&gt;0, "THẮNG", "THUA"), "CHỜ T+3")</f>
        <v/>
      </c>
      <c r="AF778">
        <f>IF(AND(P778=0, N778=H778, NOT(ISNUMBER(W778))), "ĐANG CHỜ", IF(AA778&gt;0, "THẮNG", "THUA"))</f>
        <v/>
      </c>
      <c r="AG778" t="inlineStr">
        <is>
          <t>https://quickchart.io/chart/render/zf-643a8661-3de7-485a-83fa-57eaabd418b6</t>
        </is>
      </c>
      <c r="AH778">
        <f>IF(AG778&lt;&gt;"", IMAGE(AG778, 1), "Chưa có ảnh")</f>
        <v/>
      </c>
    </row>
    <row r="779" ht="95" customHeight="1">
      <c r="A779" t="inlineStr">
        <is>
          <t>2026-10-22</t>
        </is>
      </c>
      <c r="B779" t="inlineStr">
        <is>
          <t>ALGO_15</t>
        </is>
      </c>
      <c r="C779" t="inlineStr">
        <is>
          <t>🌊 BỘ 15: ÁP LỰC MUA CHỦ ĐỘNG TRONG PHIÊN (MONEY FLOW SURGE)</t>
        </is>
      </c>
      <c r="D779" t="inlineStr">
        <is>
          <t>#2</t>
        </is>
      </c>
      <c r="E779" t="inlineStr">
        <is>
          <t>VPL</t>
        </is>
      </c>
      <c r="F779" t="inlineStr">
        <is>
          <t>HOSE</t>
        </is>
      </c>
      <c r="G779" t="inlineStr">
        <is>
          <t>Dịch vụ Tiêu dùng</t>
        </is>
      </c>
      <c r="H779" t="n">
        <v>85</v>
      </c>
      <c r="I779" t="n">
        <v>1753.55</v>
      </c>
      <c r="J779" t="n">
        <v>58.85</v>
      </c>
      <c r="K779" t="n">
        <v>1.41</v>
      </c>
      <c r="L779" t="n">
        <v>94.36</v>
      </c>
      <c r="M779" t="n">
        <v>80.75</v>
      </c>
      <c r="N779" t="n">
        <v>86</v>
      </c>
      <c r="O779" t="n">
        <v>1764.41</v>
      </c>
      <c r="P779" t="n">
        <v>1</v>
      </c>
      <c r="Q779" t="n">
        <v>86.09999999999999</v>
      </c>
      <c r="R779" t="n">
        <v>83</v>
      </c>
      <c r="S779" t="inlineStr"/>
      <c r="T779" t="inlineStr"/>
      <c r="U779" t="inlineStr"/>
      <c r="V779" t="inlineStr"/>
      <c r="W779" t="inlineStr"/>
      <c r="X779" t="inlineStr">
        <is>
          <t>⏳ Chờ hàng về (T+1)</t>
        </is>
      </c>
      <c r="Y779">
        <f>IF(ISNUMBER(S779), ((S779-H779)/H779)-0.004, "")</f>
        <v/>
      </c>
      <c r="Z779">
        <f>IF(ISNUMBER(T779), ((T779-H779)/H779)-0.004, "")</f>
        <v/>
      </c>
      <c r="AA779">
        <f>IF(ISNUMBER(W779), ((W779-H779)/H779)-0.004, IF(P779&gt;0, ((N779-H779)/H779)-0.004, 0))</f>
        <v/>
      </c>
      <c r="AB779">
        <f>IF(AND(ISNUMBER(I779), I779&gt;0, ISNUMBER(O779), O779&gt;0), AA779-((O779-I779)/I779), AA779)</f>
        <v/>
      </c>
      <c r="AC779">
        <f>IF(ISNUMBER(Q779), (Q779-H779)/H779, 0)</f>
        <v/>
      </c>
      <c r="AD779">
        <f>IF(ISNUMBER(R779), (R779-H779)/H779, 0)</f>
        <v/>
      </c>
      <c r="AE779">
        <f>IF(ISNUMBER(Y779), IF(Y779&gt;0, "THẮNG", "THUA"), "CHỜ T+3")</f>
        <v/>
      </c>
      <c r="AF779">
        <f>IF(AND(P779=0, N779=H779, NOT(ISNUMBER(W779))), "ĐANG CHỜ", IF(AA779&gt;0, "THẮNG", "THUA"))</f>
        <v/>
      </c>
      <c r="AG779" t="inlineStr">
        <is>
          <t>https://quickchart.io/chart/render/zf-4fca28b7-1568-4d86-ab26-225fc47cf798</t>
        </is>
      </c>
      <c r="AH779">
        <f>IF(AG779&lt;&gt;"", IMAGE(AG779, 1), "Chưa có ảnh")</f>
        <v/>
      </c>
    </row>
    <row r="780" ht="95" customHeight="1">
      <c r="A780" t="inlineStr">
        <is>
          <t>2026-10-22</t>
        </is>
      </c>
      <c r="B780" t="inlineStr">
        <is>
          <t>ALGO_15</t>
        </is>
      </c>
      <c r="C780" t="inlineStr">
        <is>
          <t>🌊 BỘ 15: ÁP LỰC MUA CHỦ ĐỘNG TRONG PHIÊN (MONEY FLOW SURGE)</t>
        </is>
      </c>
      <c r="D780" t="inlineStr">
        <is>
          <t>#3</t>
        </is>
      </c>
      <c r="E780" t="inlineStr">
        <is>
          <t>DCM</t>
        </is>
      </c>
      <c r="F780" t="inlineStr">
        <is>
          <t>HOSE</t>
        </is>
      </c>
      <c r="G780" t="inlineStr">
        <is>
          <t>Hóa chất &amp; Phân bón</t>
        </is>
      </c>
      <c r="H780" t="n">
        <v>34.85</v>
      </c>
      <c r="I780" t="n">
        <v>1753.55</v>
      </c>
      <c r="J780" t="n">
        <v>47.88</v>
      </c>
      <c r="K780" t="n">
        <v>1.94</v>
      </c>
      <c r="L780" t="n">
        <v>38.43</v>
      </c>
      <c r="M780" t="n">
        <v>33.22</v>
      </c>
      <c r="N780" t="n">
        <v>34.85</v>
      </c>
      <c r="O780" t="n">
        <v>1764.41</v>
      </c>
      <c r="P780" t="n">
        <v>1</v>
      </c>
      <c r="Q780" t="n">
        <v>35.5</v>
      </c>
      <c r="R780" t="n">
        <v>34.1</v>
      </c>
      <c r="S780" t="inlineStr"/>
      <c r="T780" t="inlineStr"/>
      <c r="U780" t="inlineStr"/>
      <c r="V780" t="inlineStr"/>
      <c r="W780" t="inlineStr"/>
      <c r="X780" t="inlineStr">
        <is>
          <t>⏳ Chờ hàng về (T+1)</t>
        </is>
      </c>
      <c r="Y780">
        <f>IF(ISNUMBER(S780), ((S780-H780)/H780)-0.004, "")</f>
        <v/>
      </c>
      <c r="Z780">
        <f>IF(ISNUMBER(T780), ((T780-H780)/H780)-0.004, "")</f>
        <v/>
      </c>
      <c r="AA780">
        <f>IF(ISNUMBER(W780), ((W780-H780)/H780)-0.004, IF(P780&gt;0, ((N780-H780)/H780)-0.004, 0))</f>
        <v/>
      </c>
      <c r="AB780">
        <f>IF(AND(ISNUMBER(I780), I780&gt;0, ISNUMBER(O780), O780&gt;0), AA780-((O780-I780)/I780), AA780)</f>
        <v/>
      </c>
      <c r="AC780">
        <f>IF(ISNUMBER(Q780), (Q780-H780)/H780, 0)</f>
        <v/>
      </c>
      <c r="AD780">
        <f>IF(ISNUMBER(R780), (R780-H780)/H780, 0)</f>
        <v/>
      </c>
      <c r="AE780">
        <f>IF(ISNUMBER(Y780), IF(Y780&gt;0, "THẮNG", "THUA"), "CHỜ T+3")</f>
        <v/>
      </c>
      <c r="AF780">
        <f>IF(AND(P780=0, N780=H780, NOT(ISNUMBER(W780))), "ĐANG CHỜ", IF(AA780&gt;0, "THẮNG", "THUA"))</f>
        <v/>
      </c>
      <c r="AG780" t="inlineStr">
        <is>
          <t>https://quickchart.io/chart/render/zf-fc4fe096-b56d-47d4-bd9a-8d880704e61d</t>
        </is>
      </c>
      <c r="AH780">
        <f>IF(AG780&lt;&gt;"", IMAGE(AG780, 1), "Chưa có ảnh")</f>
        <v/>
      </c>
    </row>
    <row r="781" ht="95" customHeight="1">
      <c r="A781" t="inlineStr">
        <is>
          <t>2026-10-22</t>
        </is>
      </c>
      <c r="B781" t="inlineStr">
        <is>
          <t>ALGO_15</t>
        </is>
      </c>
      <c r="C781" t="inlineStr">
        <is>
          <t>🌊 BỘ 15: ÁP LỰC MUA CHỦ ĐỘNG TRONG PHIÊN (MONEY FLOW SURGE)</t>
        </is>
      </c>
      <c r="D781" t="inlineStr">
        <is>
          <t>#4</t>
        </is>
      </c>
      <c r="E781" t="inlineStr">
        <is>
          <t>MSH</t>
        </is>
      </c>
      <c r="F781" t="inlineStr">
        <is>
          <t>HOSE</t>
        </is>
      </c>
      <c r="G781" t="inlineStr">
        <is>
          <t>Thủy sản &amp; Xuất khẩu</t>
        </is>
      </c>
      <c r="H781" t="n">
        <v>33.8</v>
      </c>
      <c r="I781" t="n">
        <v>1753.55</v>
      </c>
      <c r="J781" t="n">
        <v>41.81</v>
      </c>
      <c r="K781" t="n">
        <v>1.59</v>
      </c>
      <c r="L781" t="n">
        <v>36.22</v>
      </c>
      <c r="M781" t="n">
        <v>32.7</v>
      </c>
      <c r="N781" t="n">
        <v>34.45</v>
      </c>
      <c r="O781" t="n">
        <v>1764.41</v>
      </c>
      <c r="P781" t="n">
        <v>1</v>
      </c>
      <c r="Q781" t="n">
        <v>34.45</v>
      </c>
      <c r="R781" t="n">
        <v>33.1</v>
      </c>
      <c r="S781" t="inlineStr"/>
      <c r="T781" t="inlineStr"/>
      <c r="U781" t="inlineStr"/>
      <c r="V781" t="inlineStr"/>
      <c r="W781" t="inlineStr"/>
      <c r="X781" t="inlineStr">
        <is>
          <t>⏳ Chờ hàng về (T+1)</t>
        </is>
      </c>
      <c r="Y781">
        <f>IF(ISNUMBER(S781), ((S781-H781)/H781)-0.004, "")</f>
        <v/>
      </c>
      <c r="Z781">
        <f>IF(ISNUMBER(T781), ((T781-H781)/H781)-0.004, "")</f>
        <v/>
      </c>
      <c r="AA781">
        <f>IF(ISNUMBER(W781), ((W781-H781)/H781)-0.004, IF(P781&gt;0, ((N781-H781)/H781)-0.004, 0))</f>
        <v/>
      </c>
      <c r="AB781">
        <f>IF(AND(ISNUMBER(I781), I781&gt;0, ISNUMBER(O781), O781&gt;0), AA781-((O781-I781)/I781), AA781)</f>
        <v/>
      </c>
      <c r="AC781">
        <f>IF(ISNUMBER(Q781), (Q781-H781)/H781, 0)</f>
        <v/>
      </c>
      <c r="AD781">
        <f>IF(ISNUMBER(R781), (R781-H781)/H781, 0)</f>
        <v/>
      </c>
      <c r="AE781">
        <f>IF(ISNUMBER(Y781), IF(Y781&gt;0, "THẮNG", "THUA"), "CHỜ T+3")</f>
        <v/>
      </c>
      <c r="AF781">
        <f>IF(AND(P781=0, N781=H781, NOT(ISNUMBER(W781))), "ĐANG CHỜ", IF(AA781&gt;0, "THẮNG", "THUA"))</f>
        <v/>
      </c>
      <c r="AG781" t="inlineStr">
        <is>
          <t>https://quickchart.io/chart/render/zf-aa0f3018-a660-4b4b-881d-bce3010d11d6</t>
        </is>
      </c>
      <c r="AH781">
        <f>IF(AG781&lt;&gt;"", IMAGE(AG781, 1), "Chưa có ảnh")</f>
        <v/>
      </c>
    </row>
    <row r="782" ht="95" customHeight="1">
      <c r="A782" t="inlineStr">
        <is>
          <t>2026-10-22</t>
        </is>
      </c>
      <c r="B782" t="inlineStr">
        <is>
          <t>ALGO_15</t>
        </is>
      </c>
      <c r="C782" t="inlineStr">
        <is>
          <t>🌊 BỘ 15: ÁP LỰC MUA CHỦ ĐỘNG TRONG PHIÊN (MONEY FLOW SURGE)</t>
        </is>
      </c>
      <c r="D782" t="inlineStr">
        <is>
          <t>#5</t>
        </is>
      </c>
      <c r="E782" t="inlineStr">
        <is>
          <t>LAS</t>
        </is>
      </c>
      <c r="F782" t="inlineStr">
        <is>
          <t>HNX</t>
        </is>
      </c>
      <c r="G782" t="inlineStr">
        <is>
          <t>Hóa chất &amp; Phân bón</t>
        </is>
      </c>
      <c r="H782" t="n">
        <v>12.4</v>
      </c>
      <c r="I782" t="n">
        <v>1753.55</v>
      </c>
      <c r="J782" t="n">
        <v>35.83</v>
      </c>
      <c r="K782" t="n">
        <v>1.47</v>
      </c>
      <c r="L782" t="n">
        <v>14.17</v>
      </c>
      <c r="M782" t="n">
        <v>11.59</v>
      </c>
      <c r="N782" t="n">
        <v>12.2</v>
      </c>
      <c r="O782" t="n">
        <v>1764.41</v>
      </c>
      <c r="P782" t="n">
        <v>1</v>
      </c>
      <c r="Q782" t="n">
        <v>12.5</v>
      </c>
      <c r="R782" t="n">
        <v>11.9</v>
      </c>
      <c r="S782" t="inlineStr"/>
      <c r="T782" t="inlineStr"/>
      <c r="U782" t="inlineStr"/>
      <c r="V782" t="inlineStr"/>
      <c r="W782" t="inlineStr"/>
      <c r="X782" t="inlineStr">
        <is>
          <t>⏳ Chờ hàng về (T+1)</t>
        </is>
      </c>
      <c r="Y782">
        <f>IF(ISNUMBER(S782), ((S782-H782)/H782)-0.004, "")</f>
        <v/>
      </c>
      <c r="Z782">
        <f>IF(ISNUMBER(T782), ((T782-H782)/H782)-0.004, "")</f>
        <v/>
      </c>
      <c r="AA782">
        <f>IF(ISNUMBER(W782), ((W782-H782)/H782)-0.004, IF(P782&gt;0, ((N782-H782)/H782)-0.004, 0))</f>
        <v/>
      </c>
      <c r="AB782">
        <f>IF(AND(ISNUMBER(I782), I782&gt;0, ISNUMBER(O782), O782&gt;0), AA782-((O782-I782)/I782), AA782)</f>
        <v/>
      </c>
      <c r="AC782">
        <f>IF(ISNUMBER(Q782), (Q782-H782)/H782, 0)</f>
        <v/>
      </c>
      <c r="AD782">
        <f>IF(ISNUMBER(R782), (R782-H782)/H782, 0)</f>
        <v/>
      </c>
      <c r="AE782">
        <f>IF(ISNUMBER(Y782), IF(Y782&gt;0, "THẮNG", "THUA"), "CHỜ T+3")</f>
        <v/>
      </c>
      <c r="AF782">
        <f>IF(AND(P782=0, N782=H782, NOT(ISNUMBER(W782))), "ĐANG CHỜ", IF(AA782&gt;0, "THẮNG", "THUA"))</f>
        <v/>
      </c>
      <c r="AG782" t="inlineStr">
        <is>
          <t>https://quickchart.io/chart/render/zf-e0e0332c-ef1b-4019-b4b9-836c15489842</t>
        </is>
      </c>
      <c r="AH782">
        <f>IF(AG782&lt;&gt;"", IMAGE(AG782, 1), "Chưa có ảnh")</f>
        <v/>
      </c>
    </row>
    <row r="783" ht="95" customHeight="1">
      <c r="A783" t="inlineStr">
        <is>
          <t>2026-10-22</t>
        </is>
      </c>
      <c r="B783" t="inlineStr">
        <is>
          <t>ALGO_16</t>
        </is>
      </c>
      <c r="C783" t="inlineStr">
        <is>
          <t>✨ BỘ 16: GIAO CẮT VÀNG TRUNG HẠN (GOLDEN CROSS SMA20 x SMA50)</t>
        </is>
      </c>
      <c r="D783" t="inlineStr">
        <is>
          <t>#1</t>
        </is>
      </c>
      <c r="E783" t="inlineStr">
        <is>
          <t>VPL</t>
        </is>
      </c>
      <c r="F783" t="inlineStr">
        <is>
          <t>HOSE</t>
        </is>
      </c>
      <c r="G783" t="inlineStr">
        <is>
          <t>Dịch vụ Tiêu dùng</t>
        </is>
      </c>
      <c r="H783" t="n">
        <v>85</v>
      </c>
      <c r="I783" t="n">
        <v>1753.55</v>
      </c>
      <c r="J783" t="n">
        <v>66.36</v>
      </c>
      <c r="K783" t="n">
        <v>1.41</v>
      </c>
      <c r="L783" t="n">
        <v>94.36</v>
      </c>
      <c r="M783" t="n">
        <v>80.75</v>
      </c>
      <c r="N783" t="n">
        <v>86</v>
      </c>
      <c r="O783" t="n">
        <v>1764.41</v>
      </c>
      <c r="P783" t="n">
        <v>1</v>
      </c>
      <c r="Q783" t="n">
        <v>86.09999999999999</v>
      </c>
      <c r="R783" t="n">
        <v>83</v>
      </c>
      <c r="S783" t="inlineStr"/>
      <c r="T783" t="inlineStr"/>
      <c r="U783" t="inlineStr"/>
      <c r="V783" t="inlineStr"/>
      <c r="W783" t="inlineStr"/>
      <c r="X783" t="inlineStr">
        <is>
          <t>⏳ Chờ hàng về (T+1)</t>
        </is>
      </c>
      <c r="Y783">
        <f>IF(ISNUMBER(S783), ((S783-H783)/H783)-0.004, "")</f>
        <v/>
      </c>
      <c r="Z783">
        <f>IF(ISNUMBER(T783), ((T783-H783)/H783)-0.004, "")</f>
        <v/>
      </c>
      <c r="AA783">
        <f>IF(ISNUMBER(W783), ((W783-H783)/H783)-0.004, IF(P783&gt;0, ((N783-H783)/H783)-0.004, 0))</f>
        <v/>
      </c>
      <c r="AB783">
        <f>IF(AND(ISNUMBER(I783), I783&gt;0, ISNUMBER(O783), O783&gt;0), AA783-((O783-I783)/I783), AA783)</f>
        <v/>
      </c>
      <c r="AC783">
        <f>IF(ISNUMBER(Q783), (Q783-H783)/H783, 0)</f>
        <v/>
      </c>
      <c r="AD783">
        <f>IF(ISNUMBER(R783), (R783-H783)/H783, 0)</f>
        <v/>
      </c>
      <c r="AE783">
        <f>IF(ISNUMBER(Y783), IF(Y783&gt;0, "THẮNG", "THUA"), "CHỜ T+3")</f>
        <v/>
      </c>
      <c r="AF783">
        <f>IF(AND(P783=0, N783=H783, NOT(ISNUMBER(W783))), "ĐANG CHỜ", IF(AA783&gt;0, "THẮNG", "THUA"))</f>
        <v/>
      </c>
      <c r="AG783" t="inlineStr">
        <is>
          <t>https://quickchart.io/chart/render/zf-4fca28b7-1568-4d86-ab26-225fc47cf798</t>
        </is>
      </c>
      <c r="AH783">
        <f>IF(AG783&lt;&gt;"", IMAGE(AG783, 1), "Chưa có ảnh")</f>
        <v/>
      </c>
    </row>
    <row r="784" ht="95" customHeight="1">
      <c r="A784" t="inlineStr">
        <is>
          <t>2026-10-22</t>
        </is>
      </c>
      <c r="B784" t="inlineStr">
        <is>
          <t>ALGO_16</t>
        </is>
      </c>
      <c r="C784" t="inlineStr">
        <is>
          <t>✨ BỘ 16: GIAO CẮT VÀNG TRUNG HẠN (GOLDEN CROSS SMA20 x SMA50)</t>
        </is>
      </c>
      <c r="D784" t="inlineStr">
        <is>
          <t>#2</t>
        </is>
      </c>
      <c r="E784" t="inlineStr">
        <is>
          <t>MSH</t>
        </is>
      </c>
      <c r="F784" t="inlineStr">
        <is>
          <t>HOSE</t>
        </is>
      </c>
      <c r="G784" t="inlineStr">
        <is>
          <t>Thủy sản &amp; Xuất khẩu</t>
        </is>
      </c>
      <c r="H784" t="n">
        <v>33.8</v>
      </c>
      <c r="I784" t="n">
        <v>1753.55</v>
      </c>
      <c r="J784" t="n">
        <v>47.57</v>
      </c>
      <c r="K784" t="n">
        <v>1.59</v>
      </c>
      <c r="L784" t="n">
        <v>36.22</v>
      </c>
      <c r="M784" t="n">
        <v>32.7</v>
      </c>
      <c r="N784" t="n">
        <v>34.45</v>
      </c>
      <c r="O784" t="n">
        <v>1764.41</v>
      </c>
      <c r="P784" t="n">
        <v>1</v>
      </c>
      <c r="Q784" t="n">
        <v>34.45</v>
      </c>
      <c r="R784" t="n">
        <v>33.1</v>
      </c>
      <c r="S784" t="inlineStr"/>
      <c r="T784" t="inlineStr"/>
      <c r="U784" t="inlineStr"/>
      <c r="V784" t="inlineStr"/>
      <c r="W784" t="inlineStr"/>
      <c r="X784" t="inlineStr">
        <is>
          <t>⏳ Chờ hàng về (T+1)</t>
        </is>
      </c>
      <c r="Y784">
        <f>IF(ISNUMBER(S784), ((S784-H784)/H784)-0.004, "")</f>
        <v/>
      </c>
      <c r="Z784">
        <f>IF(ISNUMBER(T784), ((T784-H784)/H784)-0.004, "")</f>
        <v/>
      </c>
      <c r="AA784">
        <f>IF(ISNUMBER(W784), ((W784-H784)/H784)-0.004, IF(P784&gt;0, ((N784-H784)/H784)-0.004, 0))</f>
        <v/>
      </c>
      <c r="AB784">
        <f>IF(AND(ISNUMBER(I784), I784&gt;0, ISNUMBER(O784), O784&gt;0), AA784-((O784-I784)/I784), AA784)</f>
        <v/>
      </c>
      <c r="AC784">
        <f>IF(ISNUMBER(Q784), (Q784-H784)/H784, 0)</f>
        <v/>
      </c>
      <c r="AD784">
        <f>IF(ISNUMBER(R784), (R784-H784)/H784, 0)</f>
        <v/>
      </c>
      <c r="AE784">
        <f>IF(ISNUMBER(Y784), IF(Y784&gt;0, "THẮNG", "THUA"), "CHỜ T+3")</f>
        <v/>
      </c>
      <c r="AF784">
        <f>IF(AND(P784=0, N784=H784, NOT(ISNUMBER(W784))), "ĐANG CHỜ", IF(AA784&gt;0, "THẮNG", "THUA"))</f>
        <v/>
      </c>
      <c r="AG784" t="inlineStr">
        <is>
          <t>https://quickchart.io/chart/render/zf-aa0f3018-a660-4b4b-881d-bce3010d11d6</t>
        </is>
      </c>
      <c r="AH784">
        <f>IF(AG784&lt;&gt;"", IMAGE(AG784, 1), "Chưa có ảnh")</f>
        <v/>
      </c>
    </row>
    <row r="785" ht="95" customHeight="1">
      <c r="A785" t="inlineStr">
        <is>
          <t>2026-10-22</t>
        </is>
      </c>
      <c r="B785" t="inlineStr">
        <is>
          <t>ALGO_16</t>
        </is>
      </c>
      <c r="C785" t="inlineStr">
        <is>
          <t>✨ BỘ 16: GIAO CẮT VÀNG TRUNG HẠN (GOLDEN CROSS SMA20 x SMA50)</t>
        </is>
      </c>
      <c r="D785" t="inlineStr">
        <is>
          <t>#3</t>
        </is>
      </c>
      <c r="E785" t="inlineStr">
        <is>
          <t>FMC</t>
        </is>
      </c>
      <c r="F785" t="inlineStr">
        <is>
          <t>HOSE</t>
        </is>
      </c>
      <c r="G785" t="inlineStr">
        <is>
          <t>Thủy sản &amp; Xuất khẩu</t>
        </is>
      </c>
      <c r="H785" t="n">
        <v>36.5</v>
      </c>
      <c r="I785" t="n">
        <v>1753.55</v>
      </c>
      <c r="J785" t="n">
        <v>46.33</v>
      </c>
      <c r="K785" t="n">
        <v>2.02</v>
      </c>
      <c r="L785" t="n">
        <v>39.49</v>
      </c>
      <c r="M785" t="n">
        <v>35.14</v>
      </c>
      <c r="N785" t="n">
        <v>36.35</v>
      </c>
      <c r="O785" t="n">
        <v>1764.41</v>
      </c>
      <c r="P785" t="n">
        <v>1</v>
      </c>
      <c r="Q785" t="n">
        <v>36.8</v>
      </c>
      <c r="R785" t="n">
        <v>36.2</v>
      </c>
      <c r="S785" t="inlineStr"/>
      <c r="T785" t="inlineStr"/>
      <c r="U785" t="inlineStr"/>
      <c r="V785" t="inlineStr"/>
      <c r="W785" t="inlineStr"/>
      <c r="X785" t="inlineStr">
        <is>
          <t>⏳ Chờ hàng về (T+1)</t>
        </is>
      </c>
      <c r="Y785">
        <f>IF(ISNUMBER(S785), ((S785-H785)/H785)-0.004, "")</f>
        <v/>
      </c>
      <c r="Z785">
        <f>IF(ISNUMBER(T785), ((T785-H785)/H785)-0.004, "")</f>
        <v/>
      </c>
      <c r="AA785">
        <f>IF(ISNUMBER(W785), ((W785-H785)/H785)-0.004, IF(P785&gt;0, ((N785-H785)/H785)-0.004, 0))</f>
        <v/>
      </c>
      <c r="AB785">
        <f>IF(AND(ISNUMBER(I785), I785&gt;0, ISNUMBER(O785), O785&gt;0), AA785-((O785-I785)/I785), AA785)</f>
        <v/>
      </c>
      <c r="AC785">
        <f>IF(ISNUMBER(Q785), (Q785-H785)/H785, 0)</f>
        <v/>
      </c>
      <c r="AD785">
        <f>IF(ISNUMBER(R785), (R785-H785)/H785, 0)</f>
        <v/>
      </c>
      <c r="AE785">
        <f>IF(ISNUMBER(Y785), IF(Y785&gt;0, "THẮNG", "THUA"), "CHỜ T+3")</f>
        <v/>
      </c>
      <c r="AF785">
        <f>IF(AND(P785=0, N785=H785, NOT(ISNUMBER(W785))), "ĐANG CHỜ", IF(AA785&gt;0, "THẮNG", "THUA"))</f>
        <v/>
      </c>
      <c r="AG785" t="inlineStr">
        <is>
          <t>https://quickchart.io/chart/render/zf-178bcee7-bb10-44c8-b303-b67f60981261</t>
        </is>
      </c>
      <c r="AH785">
        <f>IF(AG785&lt;&gt;"", IMAGE(AG785, 1), "Chưa có ảnh")</f>
        <v/>
      </c>
    </row>
    <row r="786" ht="95" customHeight="1">
      <c r="A786" t="inlineStr">
        <is>
          <t>2026-10-22</t>
        </is>
      </c>
      <c r="B786" t="inlineStr">
        <is>
          <t>ALGO_16</t>
        </is>
      </c>
      <c r="C786" t="inlineStr">
        <is>
          <t>✨ BỘ 16: GIAO CẮT VÀNG TRUNG HẠN (GOLDEN CROSS SMA20 x SMA50)</t>
        </is>
      </c>
      <c r="D786" t="inlineStr">
        <is>
          <t>#4</t>
        </is>
      </c>
      <c r="E786" t="inlineStr">
        <is>
          <t>CSV</t>
        </is>
      </c>
      <c r="F786" t="inlineStr">
        <is>
          <t>HOSE</t>
        </is>
      </c>
      <c r="G786" t="inlineStr">
        <is>
          <t>Hóa chất &amp; Phân bón</t>
        </is>
      </c>
      <c r="H786" t="n">
        <v>24.05</v>
      </c>
      <c r="I786" t="n">
        <v>1753.55</v>
      </c>
      <c r="J786" t="n">
        <v>29.2</v>
      </c>
      <c r="K786" t="n">
        <v>1.32</v>
      </c>
      <c r="L786" t="n">
        <v>27.35</v>
      </c>
      <c r="M786" t="n">
        <v>22.55</v>
      </c>
      <c r="N786" t="n">
        <v>24.05</v>
      </c>
      <c r="O786" t="n">
        <v>1764.41</v>
      </c>
      <c r="P786" t="n">
        <v>1</v>
      </c>
      <c r="Q786" t="n">
        <v>24.5</v>
      </c>
      <c r="R786" t="n">
        <v>23.35</v>
      </c>
      <c r="S786" t="inlineStr"/>
      <c r="T786" t="inlineStr"/>
      <c r="U786" t="inlineStr"/>
      <c r="V786" t="inlineStr"/>
      <c r="W786" t="inlineStr"/>
      <c r="X786" t="inlineStr">
        <is>
          <t>⏳ Chờ hàng về (T+1)</t>
        </is>
      </c>
      <c r="Y786">
        <f>IF(ISNUMBER(S786), ((S786-H786)/H786)-0.004, "")</f>
        <v/>
      </c>
      <c r="Z786">
        <f>IF(ISNUMBER(T786), ((T786-H786)/H786)-0.004, "")</f>
        <v/>
      </c>
      <c r="AA786">
        <f>IF(ISNUMBER(W786), ((W786-H786)/H786)-0.004, IF(P786&gt;0, ((N786-H786)/H786)-0.004, 0))</f>
        <v/>
      </c>
      <c r="AB786">
        <f>IF(AND(ISNUMBER(I786), I786&gt;0, ISNUMBER(O786), O786&gt;0), AA786-((O786-I786)/I786), AA786)</f>
        <v/>
      </c>
      <c r="AC786">
        <f>IF(ISNUMBER(Q786), (Q786-H786)/H786, 0)</f>
        <v/>
      </c>
      <c r="AD786">
        <f>IF(ISNUMBER(R786), (R786-H786)/H786, 0)</f>
        <v/>
      </c>
      <c r="AE786">
        <f>IF(ISNUMBER(Y786), IF(Y786&gt;0, "THẮNG", "THUA"), "CHỜ T+3")</f>
        <v/>
      </c>
      <c r="AF786">
        <f>IF(AND(P786=0, N786=H786, NOT(ISNUMBER(W786))), "ĐANG CHỜ", IF(AA786&gt;0, "THẮNG", "THUA"))</f>
        <v/>
      </c>
      <c r="AG786" t="inlineStr">
        <is>
          <t>https://quickchart.io/chart/render/zf-3b63abd3-732a-4628-b698-95e4fa62477e</t>
        </is>
      </c>
      <c r="AH786">
        <f>IF(AG786&lt;&gt;"", IMAGE(AG786, 1), "Chưa có ảnh")</f>
        <v/>
      </c>
    </row>
    <row r="787" ht="95" customHeight="1">
      <c r="A787" t="inlineStr">
        <is>
          <t>2026-10-22</t>
        </is>
      </c>
      <c r="B787" t="inlineStr">
        <is>
          <t>ALGO_16</t>
        </is>
      </c>
      <c r="C787" t="inlineStr">
        <is>
          <t>✨ BỘ 16: GIAO CẮT VÀNG TRUNG HẠN (GOLDEN CROSS SMA20 x SMA50)</t>
        </is>
      </c>
      <c r="D787" t="inlineStr">
        <is>
          <t>#5</t>
        </is>
      </c>
      <c r="E787" t="inlineStr">
        <is>
          <t>DCM</t>
        </is>
      </c>
      <c r="F787" t="inlineStr">
        <is>
          <t>HOSE</t>
        </is>
      </c>
      <c r="G787" t="inlineStr">
        <is>
          <t>Hóa chất &amp; Phân bón</t>
        </is>
      </c>
      <c r="H787" t="n">
        <v>34.85</v>
      </c>
      <c r="I787" t="n">
        <v>1753.55</v>
      </c>
      <c r="J787" t="n">
        <v>23.77</v>
      </c>
      <c r="K787" t="n">
        <v>1.94</v>
      </c>
      <c r="L787" t="n">
        <v>38.43</v>
      </c>
      <c r="M787" t="n">
        <v>33.22</v>
      </c>
      <c r="N787" t="n">
        <v>34.85</v>
      </c>
      <c r="O787" t="n">
        <v>1764.41</v>
      </c>
      <c r="P787" t="n">
        <v>1</v>
      </c>
      <c r="Q787" t="n">
        <v>35.5</v>
      </c>
      <c r="R787" t="n">
        <v>34.1</v>
      </c>
      <c r="S787" t="inlineStr"/>
      <c r="T787" t="inlineStr"/>
      <c r="U787" t="inlineStr"/>
      <c r="V787" t="inlineStr"/>
      <c r="W787" t="inlineStr"/>
      <c r="X787" t="inlineStr">
        <is>
          <t>⏳ Chờ hàng về (T+1)</t>
        </is>
      </c>
      <c r="Y787">
        <f>IF(ISNUMBER(S787), ((S787-H787)/H787)-0.004, "")</f>
        <v/>
      </c>
      <c r="Z787">
        <f>IF(ISNUMBER(T787), ((T787-H787)/H787)-0.004, "")</f>
        <v/>
      </c>
      <c r="AA787">
        <f>IF(ISNUMBER(W787), ((W787-H787)/H787)-0.004, IF(P787&gt;0, ((N787-H787)/H787)-0.004, 0))</f>
        <v/>
      </c>
      <c r="AB787">
        <f>IF(AND(ISNUMBER(I787), I787&gt;0, ISNUMBER(O787), O787&gt;0), AA787-((O787-I787)/I787), AA787)</f>
        <v/>
      </c>
      <c r="AC787">
        <f>IF(ISNUMBER(Q787), (Q787-H787)/H787, 0)</f>
        <v/>
      </c>
      <c r="AD787">
        <f>IF(ISNUMBER(R787), (R787-H787)/H787, 0)</f>
        <v/>
      </c>
      <c r="AE787">
        <f>IF(ISNUMBER(Y787), IF(Y787&gt;0, "THẮNG", "THUA"), "CHỜ T+3")</f>
        <v/>
      </c>
      <c r="AF787">
        <f>IF(AND(P787=0, N787=H787, NOT(ISNUMBER(W787))), "ĐANG CHỜ", IF(AA787&gt;0, "THẮNG", "THUA"))</f>
        <v/>
      </c>
      <c r="AG787" t="inlineStr">
        <is>
          <t>https://quickchart.io/chart/render/zf-fc4fe096-b56d-47d4-bd9a-8d880704e61d</t>
        </is>
      </c>
      <c r="AH787">
        <f>IF(AG787&lt;&gt;"", IMAGE(AG787, 1), "Chưa có ảnh")</f>
        <v/>
      </c>
    </row>
    <row r="788" ht="95" customHeight="1">
      <c r="A788" t="inlineStr">
        <is>
          <t>2026-10-22</t>
        </is>
      </c>
      <c r="B788" t="inlineStr">
        <is>
          <t>ALGO_17</t>
        </is>
      </c>
      <c r="C788" t="inlineStr">
        <is>
          <t>🌈 BỘ 17: DẢI RUY-BĂNG EMA ĐỒNG THUẬN TĂNG (EMA RIBBON TREND)</t>
        </is>
      </c>
      <c r="D788" t="inlineStr">
        <is>
          <t>#1</t>
        </is>
      </c>
      <c r="E788" t="inlineStr">
        <is>
          <t>MDG</t>
        </is>
      </c>
      <c r="F788" t="inlineStr">
        <is>
          <t>HOSE</t>
        </is>
      </c>
      <c r="G788" t="inlineStr">
        <is>
          <t>Khai khoáng &amp; VLXD</t>
        </is>
      </c>
      <c r="H788" t="n">
        <v>47.5</v>
      </c>
      <c r="I788" t="n">
        <v>1753.55</v>
      </c>
      <c r="J788" t="n">
        <v>128.99</v>
      </c>
      <c r="K788" t="n">
        <v>27.04</v>
      </c>
      <c r="L788" t="n">
        <v>54.29</v>
      </c>
      <c r="M788" t="n">
        <v>44.41</v>
      </c>
      <c r="N788" t="n">
        <v>48.6</v>
      </c>
      <c r="O788" t="n">
        <v>1764.41</v>
      </c>
      <c r="P788" t="n">
        <v>1</v>
      </c>
      <c r="Q788" t="n">
        <v>49</v>
      </c>
      <c r="R788" t="n">
        <v>46.4</v>
      </c>
      <c r="S788" t="inlineStr"/>
      <c r="T788" t="inlineStr"/>
      <c r="U788" t="inlineStr"/>
      <c r="V788" t="inlineStr"/>
      <c r="W788" t="inlineStr"/>
      <c r="X788" t="inlineStr">
        <is>
          <t>⏳ Chờ hàng về (T+1)</t>
        </is>
      </c>
      <c r="Y788">
        <f>IF(ISNUMBER(S788), ((S788-H788)/H788)-0.004, "")</f>
        <v/>
      </c>
      <c r="Z788">
        <f>IF(ISNUMBER(T788), ((T788-H788)/H788)-0.004, "")</f>
        <v/>
      </c>
      <c r="AA788">
        <f>IF(ISNUMBER(W788), ((W788-H788)/H788)-0.004, IF(P788&gt;0, ((N788-H788)/H788)-0.004, 0))</f>
        <v/>
      </c>
      <c r="AB788">
        <f>IF(AND(ISNUMBER(I788), I788&gt;0, ISNUMBER(O788), O788&gt;0), AA788-((O788-I788)/I788), AA788)</f>
        <v/>
      </c>
      <c r="AC788">
        <f>IF(ISNUMBER(Q788), (Q788-H788)/H788, 0)</f>
        <v/>
      </c>
      <c r="AD788">
        <f>IF(ISNUMBER(R788), (R788-H788)/H788, 0)</f>
        <v/>
      </c>
      <c r="AE788">
        <f>IF(ISNUMBER(Y788), IF(Y788&gt;0, "THẮNG", "THUA"), "CHỜ T+3")</f>
        <v/>
      </c>
      <c r="AF788">
        <f>IF(AND(P788=0, N788=H788, NOT(ISNUMBER(W788))), "ĐANG CHỜ", IF(AA788&gt;0, "THẮNG", "THUA"))</f>
        <v/>
      </c>
      <c r="AG788" t="inlineStr">
        <is>
          <t>https://quickchart.io/chart/render/zf-137c0a4b-b873-4a97-a1d4-965d4fb42fd2</t>
        </is>
      </c>
      <c r="AH788">
        <f>IF(AG788&lt;&gt;"", IMAGE(AG788, 1), "Chưa có ảnh")</f>
        <v/>
      </c>
    </row>
    <row r="789" ht="95" customHeight="1">
      <c r="A789" t="inlineStr">
        <is>
          <t>2026-10-22</t>
        </is>
      </c>
      <c r="B789" t="inlineStr">
        <is>
          <t>ALGO_17</t>
        </is>
      </c>
      <c r="C789" t="inlineStr">
        <is>
          <t>🌈 BỘ 17: DẢI RUY-BĂNG EMA ĐỒNG THUẬN TĂNG (EMA RIBBON TREND)</t>
        </is>
      </c>
      <c r="D789" t="inlineStr">
        <is>
          <t>#2</t>
        </is>
      </c>
      <c r="E789" t="inlineStr">
        <is>
          <t>PSD</t>
        </is>
      </c>
      <c r="F789" t="inlineStr">
        <is>
          <t>HNX</t>
        </is>
      </c>
      <c r="G789" t="inlineStr">
        <is>
          <t>Dầu khí &amp; Năng lượng</t>
        </is>
      </c>
      <c r="H789" t="n">
        <v>15.1</v>
      </c>
      <c r="I789" t="n">
        <v>1753.55</v>
      </c>
      <c r="J789" t="n">
        <v>101.39</v>
      </c>
      <c r="K789" t="n">
        <v>1.03</v>
      </c>
      <c r="L789" t="n">
        <v>17.26</v>
      </c>
      <c r="M789" t="n">
        <v>14.12</v>
      </c>
      <c r="N789" t="n">
        <v>14.7</v>
      </c>
      <c r="O789" t="n">
        <v>1764.41</v>
      </c>
      <c r="P789" t="n">
        <v>1</v>
      </c>
      <c r="Q789" t="n">
        <v>15.8</v>
      </c>
      <c r="R789" t="n">
        <v>14.6</v>
      </c>
      <c r="S789" t="inlineStr"/>
      <c r="T789" t="inlineStr"/>
      <c r="U789" t="inlineStr"/>
      <c r="V789" t="inlineStr"/>
      <c r="W789" t="inlineStr"/>
      <c r="X789" t="inlineStr">
        <is>
          <t>⏳ Chờ hàng về (T+1)</t>
        </is>
      </c>
      <c r="Y789">
        <f>IF(ISNUMBER(S789), ((S789-H789)/H789)-0.004, "")</f>
        <v/>
      </c>
      <c r="Z789">
        <f>IF(ISNUMBER(T789), ((T789-H789)/H789)-0.004, "")</f>
        <v/>
      </c>
      <c r="AA789">
        <f>IF(ISNUMBER(W789), ((W789-H789)/H789)-0.004, IF(P789&gt;0, ((N789-H789)/H789)-0.004, 0))</f>
        <v/>
      </c>
      <c r="AB789">
        <f>IF(AND(ISNUMBER(I789), I789&gt;0, ISNUMBER(O789), O789&gt;0), AA789-((O789-I789)/I789), AA789)</f>
        <v/>
      </c>
      <c r="AC789">
        <f>IF(ISNUMBER(Q789), (Q789-H789)/H789, 0)</f>
        <v/>
      </c>
      <c r="AD789">
        <f>IF(ISNUMBER(R789), (R789-H789)/H789, 0)</f>
        <v/>
      </c>
      <c r="AE789">
        <f>IF(ISNUMBER(Y789), IF(Y789&gt;0, "THẮNG", "THUA"), "CHỜ T+3")</f>
        <v/>
      </c>
      <c r="AF789">
        <f>IF(AND(P789=0, N789=H789, NOT(ISNUMBER(W789))), "ĐANG CHỜ", IF(AA789&gt;0, "THẮNG", "THUA"))</f>
        <v/>
      </c>
      <c r="AG789" t="inlineStr">
        <is>
          <t>https://quickchart.io/chart/render/zf-db1ac49b-d110-4dde-8cd2-378ba1ece8a8</t>
        </is>
      </c>
      <c r="AH789">
        <f>IF(AG789&lt;&gt;"", IMAGE(AG789, 1), "Chưa có ảnh")</f>
        <v/>
      </c>
    </row>
    <row r="790" ht="95" customHeight="1">
      <c r="A790" t="inlineStr">
        <is>
          <t>2026-10-22</t>
        </is>
      </c>
      <c r="B790" t="inlineStr">
        <is>
          <t>ALGO_17</t>
        </is>
      </c>
      <c r="C790" t="inlineStr">
        <is>
          <t>🌈 BỘ 17: DẢI RUY-BĂNG EMA ĐỒNG THUẬN TĂNG (EMA RIBBON TREND)</t>
        </is>
      </c>
      <c r="D790" t="inlineStr">
        <is>
          <t>#4</t>
        </is>
      </c>
      <c r="E790" t="inlineStr">
        <is>
          <t>GMD</t>
        </is>
      </c>
      <c r="F790" t="inlineStr">
        <is>
          <t>HOSE</t>
        </is>
      </c>
      <c r="G790" t="inlineStr">
        <is>
          <t>Cảng biển &amp; Vận tải</t>
        </is>
      </c>
      <c r="H790" t="n">
        <v>55.5</v>
      </c>
      <c r="I790" t="n">
        <v>1753.55</v>
      </c>
      <c r="J790" t="n">
        <v>53.03</v>
      </c>
      <c r="K790" t="n">
        <v>0.82</v>
      </c>
      <c r="L790" t="n">
        <v>60.78</v>
      </c>
      <c r="M790" t="n">
        <v>53.1</v>
      </c>
      <c r="N790" t="n">
        <v>56.9</v>
      </c>
      <c r="O790" t="n">
        <v>1764.41</v>
      </c>
      <c r="P790" t="n">
        <v>1</v>
      </c>
      <c r="Q790" t="n">
        <v>57.9</v>
      </c>
      <c r="R790" t="n">
        <v>54.1</v>
      </c>
      <c r="S790" t="inlineStr"/>
      <c r="T790" t="inlineStr"/>
      <c r="U790" t="inlineStr"/>
      <c r="V790" t="inlineStr"/>
      <c r="W790" t="inlineStr"/>
      <c r="X790" t="inlineStr">
        <is>
          <t>⏳ Chờ hàng về (T+1)</t>
        </is>
      </c>
      <c r="Y790">
        <f>IF(ISNUMBER(S790), ((S790-H790)/H790)-0.004, "")</f>
        <v/>
      </c>
      <c r="Z790">
        <f>IF(ISNUMBER(T790), ((T790-H790)/H790)-0.004, "")</f>
        <v/>
      </c>
      <c r="AA790">
        <f>IF(ISNUMBER(W790), ((W790-H790)/H790)-0.004, IF(P790&gt;0, ((N790-H790)/H790)-0.004, 0))</f>
        <v/>
      </c>
      <c r="AB790">
        <f>IF(AND(ISNUMBER(I790), I790&gt;0, ISNUMBER(O790), O790&gt;0), AA790-((O790-I790)/I790), AA790)</f>
        <v/>
      </c>
      <c r="AC790">
        <f>IF(ISNUMBER(Q790), (Q790-H790)/H790, 0)</f>
        <v/>
      </c>
      <c r="AD790">
        <f>IF(ISNUMBER(R790), (R790-H790)/H790, 0)</f>
        <v/>
      </c>
      <c r="AE790">
        <f>IF(ISNUMBER(Y790), IF(Y790&gt;0, "THẮNG", "THUA"), "CHỜ T+3")</f>
        <v/>
      </c>
      <c r="AF790">
        <f>IF(AND(P790=0, N790=H790, NOT(ISNUMBER(W790))), "ĐANG CHỜ", IF(AA790&gt;0, "THẮNG", "THUA"))</f>
        <v/>
      </c>
      <c r="AG790" t="inlineStr">
        <is>
          <t>https://quickchart.io/chart/render/zf-919ac007-5d5f-41f9-960f-eccf6dca2c12</t>
        </is>
      </c>
      <c r="AH790">
        <f>IF(AG790&lt;&gt;"", IMAGE(AG790, 1), "Chưa có ảnh")</f>
        <v/>
      </c>
    </row>
    <row r="791" ht="95" customHeight="1">
      <c r="A791" t="inlineStr">
        <is>
          <t>2026-10-22</t>
        </is>
      </c>
      <c r="B791" t="inlineStr">
        <is>
          <t>ALGO_18</t>
        </is>
      </c>
      <c r="C791" t="inlineStr">
        <is>
          <t>🔁 BỘ 18: ĐẢO CHIỀU ĐỘNG LƯỢNG STOCHASTIC (STOCHASTIC CROSS)</t>
        </is>
      </c>
      <c r="D791" t="inlineStr">
        <is>
          <t>#1</t>
        </is>
      </c>
      <c r="E791" t="inlineStr">
        <is>
          <t>HHP</t>
        </is>
      </c>
      <c r="F791" t="inlineStr">
        <is>
          <t>HOSE</t>
        </is>
      </c>
      <c r="G791" t="inlineStr">
        <is>
          <t>Hóa chất &amp; Chế biến</t>
        </is>
      </c>
      <c r="H791" t="n">
        <v>17.15</v>
      </c>
      <c r="I791" t="n">
        <v>1753.55</v>
      </c>
      <c r="J791" t="n">
        <v>28.79</v>
      </c>
      <c r="K791" t="n">
        <v>0.75</v>
      </c>
      <c r="L791" t="n">
        <v>19.6</v>
      </c>
      <c r="M791" t="n">
        <v>16.04</v>
      </c>
      <c r="N791" t="n">
        <v>17.25</v>
      </c>
      <c r="O791" t="n">
        <v>1764.41</v>
      </c>
      <c r="P791" t="n">
        <v>1</v>
      </c>
      <c r="Q791" t="n">
        <v>17.3</v>
      </c>
      <c r="R791" t="n">
        <v>16.95</v>
      </c>
      <c r="S791" t="inlineStr"/>
      <c r="T791" t="inlineStr"/>
      <c r="U791" t="inlineStr"/>
      <c r="V791" t="inlineStr"/>
      <c r="W791" t="inlineStr"/>
      <c r="X791" t="inlineStr">
        <is>
          <t>⏳ Chờ hàng về (T+1)</t>
        </is>
      </c>
      <c r="Y791">
        <f>IF(ISNUMBER(S791), ((S791-H791)/H791)-0.004, "")</f>
        <v/>
      </c>
      <c r="Z791">
        <f>IF(ISNUMBER(T791), ((T791-H791)/H791)-0.004, "")</f>
        <v/>
      </c>
      <c r="AA791">
        <f>IF(ISNUMBER(W791), ((W791-H791)/H791)-0.004, IF(P791&gt;0, ((N791-H791)/H791)-0.004, 0))</f>
        <v/>
      </c>
      <c r="AB791">
        <f>IF(AND(ISNUMBER(I791), I791&gt;0, ISNUMBER(O791), O791&gt;0), AA791-((O791-I791)/I791), AA791)</f>
        <v/>
      </c>
      <c r="AC791">
        <f>IF(ISNUMBER(Q791), (Q791-H791)/H791, 0)</f>
        <v/>
      </c>
      <c r="AD791">
        <f>IF(ISNUMBER(R791), (R791-H791)/H791, 0)</f>
        <v/>
      </c>
      <c r="AE791">
        <f>IF(ISNUMBER(Y791), IF(Y791&gt;0, "THẮNG", "THUA"), "CHỜ T+3")</f>
        <v/>
      </c>
      <c r="AF791">
        <f>IF(AND(P791=0, N791=H791, NOT(ISNUMBER(W791))), "ĐANG CHỜ", IF(AA791&gt;0, "THẮNG", "THUA"))</f>
        <v/>
      </c>
      <c r="AG791" t="inlineStr">
        <is>
          <t>https://quickchart.io/chart/render/zf-62b69252-931e-4f32-8012-bbde317b78a4</t>
        </is>
      </c>
      <c r="AH791">
        <f>IF(AG791&lt;&gt;"", IMAGE(AG791, 1), "Chưa có ảnh")</f>
        <v/>
      </c>
    </row>
    <row r="792" ht="95" customHeight="1">
      <c r="A792" t="inlineStr">
        <is>
          <t>2026-10-22</t>
        </is>
      </c>
      <c r="B792" t="inlineStr">
        <is>
          <t>ALGO_18</t>
        </is>
      </c>
      <c r="C792" t="inlineStr">
        <is>
          <t>🔁 BỘ 18: ĐẢO CHIỀU ĐỘNG LƯỢNG STOCHASTIC (STOCHASTIC CROSS)</t>
        </is>
      </c>
      <c r="D792" t="inlineStr">
        <is>
          <t>#2</t>
        </is>
      </c>
      <c r="E792" t="inlineStr">
        <is>
          <t>PVS</t>
        </is>
      </c>
      <c r="F792" t="inlineStr">
        <is>
          <t>HNX</t>
        </is>
      </c>
      <c r="G792" t="inlineStr">
        <is>
          <t>Dầu khí &amp; Năng lượng</t>
        </is>
      </c>
      <c r="H792" t="n">
        <v>32.4</v>
      </c>
      <c r="I792" t="n">
        <v>1753.55</v>
      </c>
      <c r="J792" t="n">
        <v>24.05</v>
      </c>
      <c r="K792" t="n">
        <v>0.86</v>
      </c>
      <c r="L792" t="n">
        <v>37.03</v>
      </c>
      <c r="M792" t="n">
        <v>30.29</v>
      </c>
      <c r="N792" t="n">
        <v>32.5</v>
      </c>
      <c r="O792" t="n">
        <v>1764.41</v>
      </c>
      <c r="P792" t="n">
        <v>1</v>
      </c>
      <c r="Q792" t="n">
        <v>32.7</v>
      </c>
      <c r="R792" t="n">
        <v>31.8</v>
      </c>
      <c r="S792" t="inlineStr"/>
      <c r="T792" t="inlineStr"/>
      <c r="U792" t="inlineStr"/>
      <c r="V792" t="inlineStr"/>
      <c r="W792" t="inlineStr"/>
      <c r="X792" t="inlineStr">
        <is>
          <t>⏳ Chờ hàng về (T+1)</t>
        </is>
      </c>
      <c r="Y792">
        <f>IF(ISNUMBER(S792), ((S792-H792)/H792)-0.004, "")</f>
        <v/>
      </c>
      <c r="Z792">
        <f>IF(ISNUMBER(T792), ((T792-H792)/H792)-0.004, "")</f>
        <v/>
      </c>
      <c r="AA792">
        <f>IF(ISNUMBER(W792), ((W792-H792)/H792)-0.004, IF(P792&gt;0, ((N792-H792)/H792)-0.004, 0))</f>
        <v/>
      </c>
      <c r="AB792">
        <f>IF(AND(ISNUMBER(I792), I792&gt;0, ISNUMBER(O792), O792&gt;0), AA792-((O792-I792)/I792), AA792)</f>
        <v/>
      </c>
      <c r="AC792">
        <f>IF(ISNUMBER(Q792), (Q792-H792)/H792, 0)</f>
        <v/>
      </c>
      <c r="AD792">
        <f>IF(ISNUMBER(R792), (R792-H792)/H792, 0)</f>
        <v/>
      </c>
      <c r="AE792">
        <f>IF(ISNUMBER(Y792), IF(Y792&gt;0, "THẮNG", "THUA"), "CHỜ T+3")</f>
        <v/>
      </c>
      <c r="AF792">
        <f>IF(AND(P792=0, N792=H792, NOT(ISNUMBER(W792))), "ĐANG CHỜ", IF(AA792&gt;0, "THẮNG", "THUA"))</f>
        <v/>
      </c>
      <c r="AG792" t="inlineStr">
        <is>
          <t>https://quickchart.io/chart/render/zf-cc01fbcb-8747-4c44-84fc-b2ed0ff1f699</t>
        </is>
      </c>
      <c r="AH792">
        <f>IF(AG792&lt;&gt;"", IMAGE(AG792, 1), "Chưa có ảnh")</f>
        <v/>
      </c>
    </row>
    <row r="793" ht="95" customHeight="1">
      <c r="A793" t="inlineStr">
        <is>
          <t>2026-10-22</t>
        </is>
      </c>
      <c r="B793" t="inlineStr">
        <is>
          <t>ALGO_19</t>
        </is>
      </c>
      <c r="C793" t="inlineStr">
        <is>
          <t>⚡ BỘ 19: BỨT PHÁ XUNG LỰC ĐỘNG LƯỢNG CCI &gt; 100 (CCI THRUST)</t>
        </is>
      </c>
      <c r="D793" t="inlineStr">
        <is>
          <t>#1</t>
        </is>
      </c>
      <c r="E793" t="inlineStr">
        <is>
          <t>CII</t>
        </is>
      </c>
      <c r="F793" t="inlineStr">
        <is>
          <t>HOSE</t>
        </is>
      </c>
      <c r="G793" t="inlineStr">
        <is>
          <t>Đầu tư công &amp; Xây dựng</t>
        </is>
      </c>
      <c r="H793" t="n">
        <v>13.9</v>
      </c>
      <c r="I793" t="n">
        <v>1753.55</v>
      </c>
      <c r="J793" t="n">
        <v>64.19</v>
      </c>
      <c r="K793" t="n">
        <v>1.21</v>
      </c>
      <c r="L793" t="n">
        <v>15.89</v>
      </c>
      <c r="M793" t="n">
        <v>13</v>
      </c>
      <c r="N793" t="n">
        <v>14.05</v>
      </c>
      <c r="O793" t="n">
        <v>1764.41</v>
      </c>
      <c r="P793" t="n">
        <v>1</v>
      </c>
      <c r="Q793" t="n">
        <v>14.3</v>
      </c>
      <c r="R793" t="n">
        <v>13.35</v>
      </c>
      <c r="S793" t="inlineStr"/>
      <c r="T793" t="inlineStr"/>
      <c r="U793" t="inlineStr"/>
      <c r="V793" t="inlineStr"/>
      <c r="W793" t="inlineStr"/>
      <c r="X793" t="inlineStr">
        <is>
          <t>⏳ Chờ hàng về (T+1)</t>
        </is>
      </c>
      <c r="Y793">
        <f>IF(ISNUMBER(S793), ((S793-H793)/H793)-0.004, "")</f>
        <v/>
      </c>
      <c r="Z793">
        <f>IF(ISNUMBER(T793), ((T793-H793)/H793)-0.004, "")</f>
        <v/>
      </c>
      <c r="AA793">
        <f>IF(ISNUMBER(W793), ((W793-H793)/H793)-0.004, IF(P793&gt;0, ((N793-H793)/H793)-0.004, 0))</f>
        <v/>
      </c>
      <c r="AB793">
        <f>IF(AND(ISNUMBER(I793), I793&gt;0, ISNUMBER(O793), O793&gt;0), AA793-((O793-I793)/I793), AA793)</f>
        <v/>
      </c>
      <c r="AC793">
        <f>IF(ISNUMBER(Q793), (Q793-H793)/H793, 0)</f>
        <v/>
      </c>
      <c r="AD793">
        <f>IF(ISNUMBER(R793), (R793-H793)/H793, 0)</f>
        <v/>
      </c>
      <c r="AE793">
        <f>IF(ISNUMBER(Y793), IF(Y793&gt;0, "THẮNG", "THUA"), "CHỜ T+3")</f>
        <v/>
      </c>
      <c r="AF793">
        <f>IF(AND(P793=0, N793=H793, NOT(ISNUMBER(W793))), "ĐANG CHỜ", IF(AA793&gt;0, "THẮNG", "THUA"))</f>
        <v/>
      </c>
      <c r="AG793" t="inlineStr">
        <is>
          <t>https://quickchart.io/chart/render/zf-b8a22da3-1009-4637-9b40-7efb6f662e0c</t>
        </is>
      </c>
      <c r="AH793">
        <f>IF(AG793&lt;&gt;"", IMAGE(AG793, 1), "Chưa có ảnh")</f>
        <v/>
      </c>
    </row>
    <row r="794" ht="95" customHeight="1">
      <c r="A794" t="inlineStr">
        <is>
          <t>2026-10-22</t>
        </is>
      </c>
      <c r="B794" t="inlineStr">
        <is>
          <t>ALGO_19</t>
        </is>
      </c>
      <c r="C794" t="inlineStr">
        <is>
          <t>⚡ BỘ 19: BỨT PHÁ XUNG LỰC ĐỘNG LƯỢNG CCI &gt; 100 (CCI THRUST)</t>
        </is>
      </c>
      <c r="D794" t="inlineStr">
        <is>
          <t>#3</t>
        </is>
      </c>
      <c r="E794" t="inlineStr">
        <is>
          <t>TCX</t>
        </is>
      </c>
      <c r="F794" t="inlineStr">
        <is>
          <t>HOSE</t>
        </is>
      </c>
      <c r="G794" t="inlineStr">
        <is>
          <t>Chứng khoán</t>
        </is>
      </c>
      <c r="H794" t="n">
        <v>29.55</v>
      </c>
      <c r="I794" t="n">
        <v>1753.55</v>
      </c>
      <c r="J794" t="n">
        <v>50.19</v>
      </c>
      <c r="K794" t="n">
        <v>1.97</v>
      </c>
      <c r="L794" t="n">
        <v>32.82</v>
      </c>
      <c r="M794" t="n">
        <v>28.06</v>
      </c>
      <c r="N794" t="n">
        <v>29.5</v>
      </c>
      <c r="O794" t="n">
        <v>1764.41</v>
      </c>
      <c r="P794" t="n">
        <v>1</v>
      </c>
      <c r="Q794" t="n">
        <v>29.95</v>
      </c>
      <c r="R794" t="n">
        <v>28.85</v>
      </c>
      <c r="S794" t="inlineStr"/>
      <c r="T794" t="inlineStr"/>
      <c r="U794" t="inlineStr"/>
      <c r="V794" t="inlineStr"/>
      <c r="W794" t="inlineStr"/>
      <c r="X794" t="inlineStr">
        <is>
          <t>⏳ Chờ hàng về (T+1)</t>
        </is>
      </c>
      <c r="Y794">
        <f>IF(ISNUMBER(S794), ((S794-H794)/H794)-0.004, "")</f>
        <v/>
      </c>
      <c r="Z794">
        <f>IF(ISNUMBER(T794), ((T794-H794)/H794)-0.004, "")</f>
        <v/>
      </c>
      <c r="AA794">
        <f>IF(ISNUMBER(W794), ((W794-H794)/H794)-0.004, IF(P794&gt;0, ((N794-H794)/H794)-0.004, 0))</f>
        <v/>
      </c>
      <c r="AB794">
        <f>IF(AND(ISNUMBER(I794), I794&gt;0, ISNUMBER(O794), O794&gt;0), AA794-((O794-I794)/I794), AA794)</f>
        <v/>
      </c>
      <c r="AC794">
        <f>IF(ISNUMBER(Q794), (Q794-H794)/H794, 0)</f>
        <v/>
      </c>
      <c r="AD794">
        <f>IF(ISNUMBER(R794), (R794-H794)/H794, 0)</f>
        <v/>
      </c>
      <c r="AE794">
        <f>IF(ISNUMBER(Y794), IF(Y794&gt;0, "THẮNG", "THUA"), "CHỜ T+3")</f>
        <v/>
      </c>
      <c r="AF794">
        <f>IF(AND(P794=0, N794=H794, NOT(ISNUMBER(W794))), "ĐANG CHỜ", IF(AA794&gt;0, "THẮNG", "THUA"))</f>
        <v/>
      </c>
      <c r="AG794" t="inlineStr">
        <is>
          <t>https://quickchart.io/chart/render/zf-fbf5af2d-f80b-4ddf-a3bf-2ab79101241c</t>
        </is>
      </c>
      <c r="AH794">
        <f>IF(AG794&lt;&gt;"", IMAGE(AG794, 1), "Chưa có ảnh")</f>
        <v/>
      </c>
    </row>
    <row r="795" ht="95" customHeight="1">
      <c r="A795" t="inlineStr">
        <is>
          <t>2026-10-22</t>
        </is>
      </c>
      <c r="B795" t="inlineStr">
        <is>
          <t>ALGO_19</t>
        </is>
      </c>
      <c r="C795" t="inlineStr">
        <is>
          <t>⚡ BỘ 19: BỨT PHÁ XUNG LỰC ĐỘNG LƯỢNG CCI &gt; 100 (CCI THRUST)</t>
        </is>
      </c>
      <c r="D795" t="inlineStr">
        <is>
          <t>#4</t>
        </is>
      </c>
      <c r="E795" t="inlineStr">
        <is>
          <t>PVD</t>
        </is>
      </c>
      <c r="F795" t="inlineStr">
        <is>
          <t>HOSE</t>
        </is>
      </c>
      <c r="G795" t="inlineStr">
        <is>
          <t>Dầu khí &amp; Năng lượng</t>
        </is>
      </c>
      <c r="H795" t="n">
        <v>18.7</v>
      </c>
      <c r="I795" t="n">
        <v>1753.55</v>
      </c>
      <c r="J795" t="n">
        <v>42.93</v>
      </c>
      <c r="K795" t="n">
        <v>1.16</v>
      </c>
      <c r="L795" t="n">
        <v>20.91</v>
      </c>
      <c r="M795" t="n">
        <v>17.69</v>
      </c>
      <c r="N795" t="n">
        <v>18.65</v>
      </c>
      <c r="O795" t="n">
        <v>1764.41</v>
      </c>
      <c r="P795" t="n">
        <v>1</v>
      </c>
      <c r="Q795" t="n">
        <v>19</v>
      </c>
      <c r="R795" t="n">
        <v>18</v>
      </c>
      <c r="S795" t="inlineStr"/>
      <c r="T795" t="inlineStr"/>
      <c r="U795" t="inlineStr"/>
      <c r="V795" t="inlineStr"/>
      <c r="W795" t="inlineStr"/>
      <c r="X795" t="inlineStr">
        <is>
          <t>⏳ Chờ hàng về (T+1)</t>
        </is>
      </c>
      <c r="Y795">
        <f>IF(ISNUMBER(S795), ((S795-H795)/H795)-0.004, "")</f>
        <v/>
      </c>
      <c r="Z795">
        <f>IF(ISNUMBER(T795), ((T795-H795)/H795)-0.004, "")</f>
        <v/>
      </c>
      <c r="AA795">
        <f>IF(ISNUMBER(W795), ((W795-H795)/H795)-0.004, IF(P795&gt;0, ((N795-H795)/H795)-0.004, 0))</f>
        <v/>
      </c>
      <c r="AB795">
        <f>IF(AND(ISNUMBER(I795), I795&gt;0, ISNUMBER(O795), O795&gt;0), AA795-((O795-I795)/I795), AA795)</f>
        <v/>
      </c>
      <c r="AC795">
        <f>IF(ISNUMBER(Q795), (Q795-H795)/H795, 0)</f>
        <v/>
      </c>
      <c r="AD795">
        <f>IF(ISNUMBER(R795), (R795-H795)/H795, 0)</f>
        <v/>
      </c>
      <c r="AE795">
        <f>IF(ISNUMBER(Y795), IF(Y795&gt;0, "THẮNG", "THUA"), "CHỜ T+3")</f>
        <v/>
      </c>
      <c r="AF795">
        <f>IF(AND(P795=0, N795=H795, NOT(ISNUMBER(W795))), "ĐANG CHỜ", IF(AA795&gt;0, "THẮNG", "THUA"))</f>
        <v/>
      </c>
      <c r="AG795" t="inlineStr">
        <is>
          <t>https://quickchart.io/chart/render/zf-1331264f-2281-4716-bffa-0e43e83ed8b1</t>
        </is>
      </c>
      <c r="AH795">
        <f>IF(AG795&lt;&gt;"", IMAGE(AG795, 1), "Chưa có ảnh")</f>
        <v/>
      </c>
    </row>
    <row r="796" ht="95" customHeight="1">
      <c r="A796" t="inlineStr">
        <is>
          <t>2026-10-22</t>
        </is>
      </c>
      <c r="B796" t="inlineStr">
        <is>
          <t>ALGO_19</t>
        </is>
      </c>
      <c r="C796" t="inlineStr">
        <is>
          <t>⚡ BỘ 19: BỨT PHÁ XUNG LỰC ĐỘNG LƯỢNG CCI &gt; 100 (CCI THRUST)</t>
        </is>
      </c>
      <c r="D796" t="inlineStr">
        <is>
          <t>#5</t>
        </is>
      </c>
      <c r="E796" t="inlineStr">
        <is>
          <t>TNG</t>
        </is>
      </c>
      <c r="F796" t="inlineStr">
        <is>
          <t>HNX</t>
        </is>
      </c>
      <c r="G796" t="inlineStr">
        <is>
          <t>Thủy sản &amp; Xuất khẩu</t>
        </is>
      </c>
      <c r="H796" t="n">
        <v>19.3</v>
      </c>
      <c r="I796" t="n">
        <v>1753.55</v>
      </c>
      <c r="J796" t="n">
        <v>41.9</v>
      </c>
      <c r="K796" t="n">
        <v>1.62</v>
      </c>
      <c r="L796" t="n">
        <v>21.82</v>
      </c>
      <c r="M796" t="n">
        <v>18.16</v>
      </c>
      <c r="N796" t="n">
        <v>19.1</v>
      </c>
      <c r="O796" t="n">
        <v>1764.41</v>
      </c>
      <c r="P796" t="n">
        <v>1</v>
      </c>
      <c r="Q796" t="n">
        <v>19.5</v>
      </c>
      <c r="R796" t="n">
        <v>18.8</v>
      </c>
      <c r="S796" t="inlineStr"/>
      <c r="T796" t="inlineStr"/>
      <c r="U796" t="inlineStr"/>
      <c r="V796" t="inlineStr"/>
      <c r="W796" t="inlineStr"/>
      <c r="X796" t="inlineStr">
        <is>
          <t>⏳ Chờ hàng về (T+1)</t>
        </is>
      </c>
      <c r="Y796">
        <f>IF(ISNUMBER(S796), ((S796-H796)/H796)-0.004, "")</f>
        <v/>
      </c>
      <c r="Z796">
        <f>IF(ISNUMBER(T796), ((T796-H796)/H796)-0.004, "")</f>
        <v/>
      </c>
      <c r="AA796">
        <f>IF(ISNUMBER(W796), ((W796-H796)/H796)-0.004, IF(P796&gt;0, ((N796-H796)/H796)-0.004, 0))</f>
        <v/>
      </c>
      <c r="AB796">
        <f>IF(AND(ISNUMBER(I796), I796&gt;0, ISNUMBER(O796), O796&gt;0), AA796-((O796-I796)/I796), AA796)</f>
        <v/>
      </c>
      <c r="AC796">
        <f>IF(ISNUMBER(Q796), (Q796-H796)/H796, 0)</f>
        <v/>
      </c>
      <c r="AD796">
        <f>IF(ISNUMBER(R796), (R796-H796)/H796, 0)</f>
        <v/>
      </c>
      <c r="AE796">
        <f>IF(ISNUMBER(Y796), IF(Y796&gt;0, "THẮNG", "THUA"), "CHỜ T+3")</f>
        <v/>
      </c>
      <c r="AF796">
        <f>IF(AND(P796=0, N796=H796, NOT(ISNUMBER(W796))), "ĐANG CHỜ", IF(AA796&gt;0, "THẮNG", "THUA"))</f>
        <v/>
      </c>
      <c r="AG796" t="inlineStr">
        <is>
          <t>https://quickchart.io/chart/render/zf-f125d230-e4a2-441c-9692-b397158f3bf2</t>
        </is>
      </c>
      <c r="AH796">
        <f>IF(AG796&lt;&gt;"", IMAGE(AG796, 1), "Chưa có ảnh")</f>
        <v/>
      </c>
    </row>
    <row r="797" ht="95" customHeight="1">
      <c r="A797" t="inlineStr">
        <is>
          <t>2026-10-22</t>
        </is>
      </c>
      <c r="B797" t="inlineStr">
        <is>
          <t>ALGO_20</t>
        </is>
      </c>
      <c r="C797" t="inlineStr">
        <is>
          <t>⚓ BỘ 20: KÉO NGƯỢC VỀ HỖ TRỢ TỔ CHỨC MA50 (MA50 PULLBACK)</t>
        </is>
      </c>
      <c r="D797" t="inlineStr">
        <is>
          <t>#1</t>
        </is>
      </c>
      <c r="E797" t="inlineStr">
        <is>
          <t>BSR</t>
        </is>
      </c>
      <c r="F797" t="inlineStr">
        <is>
          <t>HOSE</t>
        </is>
      </c>
      <c r="G797" t="inlineStr">
        <is>
          <t>Dầu khí &amp; Năng lượng</t>
        </is>
      </c>
      <c r="H797" t="n">
        <v>28.9</v>
      </c>
      <c r="I797" t="n">
        <v>1753.55</v>
      </c>
      <c r="J797" t="n">
        <v>40.87</v>
      </c>
      <c r="K797" t="n">
        <v>0.92</v>
      </c>
      <c r="L797" t="n">
        <v>33.03</v>
      </c>
      <c r="M797" t="n">
        <v>27.02</v>
      </c>
      <c r="N797" t="n">
        <v>29.2</v>
      </c>
      <c r="O797" t="n">
        <v>1764.41</v>
      </c>
      <c r="P797" t="n">
        <v>1</v>
      </c>
      <c r="Q797" t="n">
        <v>29.6</v>
      </c>
      <c r="R797" t="n">
        <v>28.05</v>
      </c>
      <c r="S797" t="inlineStr"/>
      <c r="T797" t="inlineStr"/>
      <c r="U797" t="inlineStr"/>
      <c r="V797" t="inlineStr"/>
      <c r="W797" t="inlineStr"/>
      <c r="X797" t="inlineStr">
        <is>
          <t>⏳ Chờ hàng về (T+1)</t>
        </is>
      </c>
      <c r="Y797">
        <f>IF(ISNUMBER(S797), ((S797-H797)/H797)-0.004, "")</f>
        <v/>
      </c>
      <c r="Z797">
        <f>IF(ISNUMBER(T797), ((T797-H797)/H797)-0.004, "")</f>
        <v/>
      </c>
      <c r="AA797">
        <f>IF(ISNUMBER(W797), ((W797-H797)/H797)-0.004, IF(P797&gt;0, ((N797-H797)/H797)-0.004, 0))</f>
        <v/>
      </c>
      <c r="AB797">
        <f>IF(AND(ISNUMBER(I797), I797&gt;0, ISNUMBER(O797), O797&gt;0), AA797-((O797-I797)/I797), AA797)</f>
        <v/>
      </c>
      <c r="AC797">
        <f>IF(ISNUMBER(Q797), (Q797-H797)/H797, 0)</f>
        <v/>
      </c>
      <c r="AD797">
        <f>IF(ISNUMBER(R797), (R797-H797)/H797, 0)</f>
        <v/>
      </c>
      <c r="AE797">
        <f>IF(ISNUMBER(Y797), IF(Y797&gt;0, "THẮNG", "THUA"), "CHỜ T+3")</f>
        <v/>
      </c>
      <c r="AF797">
        <f>IF(AND(P797=0, N797=H797, NOT(ISNUMBER(W797))), "ĐANG CHỜ", IF(AA797&gt;0, "THẮNG", "THUA"))</f>
        <v/>
      </c>
      <c r="AG797" t="inlineStr">
        <is>
          <t>https://quickchart.io/chart/render/zf-1b5870d8-7cb3-4bfb-8bdd-19819c2458cb</t>
        </is>
      </c>
      <c r="AH797">
        <f>IF(AG797&lt;&gt;"", IMAGE(AG797, 1), "Chưa có ảnh")</f>
        <v/>
      </c>
    </row>
    <row r="798" ht="95" customHeight="1">
      <c r="A798" t="inlineStr">
        <is>
          <t>2026-10-22</t>
        </is>
      </c>
      <c r="B798" t="inlineStr">
        <is>
          <t>ALGO_20</t>
        </is>
      </c>
      <c r="C798" t="inlineStr">
        <is>
          <t>⚓ BỘ 20: KÉO NGƯỢC VỀ HỖ TRỢ TỔ CHỨC MA50 (MA50 PULLBACK)</t>
        </is>
      </c>
      <c r="D798" t="inlineStr">
        <is>
          <t>#2</t>
        </is>
      </c>
      <c r="E798" t="inlineStr">
        <is>
          <t>HHP</t>
        </is>
      </c>
      <c r="F798" t="inlineStr">
        <is>
          <t>HOSE</t>
        </is>
      </c>
      <c r="G798" t="inlineStr">
        <is>
          <t>Hóa chất &amp; Chế biến</t>
        </is>
      </c>
      <c r="H798" t="n">
        <v>17.15</v>
      </c>
      <c r="I798" t="n">
        <v>1753.55</v>
      </c>
      <c r="J798" t="n">
        <v>21.3</v>
      </c>
      <c r="K798" t="n">
        <v>0.75</v>
      </c>
      <c r="L798" t="n">
        <v>19.6</v>
      </c>
      <c r="M798" t="n">
        <v>16.04</v>
      </c>
      <c r="N798" t="n">
        <v>17.25</v>
      </c>
      <c r="O798" t="n">
        <v>1764.41</v>
      </c>
      <c r="P798" t="n">
        <v>1</v>
      </c>
      <c r="Q798" t="n">
        <v>17.3</v>
      </c>
      <c r="R798" t="n">
        <v>16.95</v>
      </c>
      <c r="S798" t="inlineStr"/>
      <c r="T798" t="inlineStr"/>
      <c r="U798" t="inlineStr"/>
      <c r="V798" t="inlineStr"/>
      <c r="W798" t="inlineStr"/>
      <c r="X798" t="inlineStr">
        <is>
          <t>⏳ Chờ hàng về (T+1)</t>
        </is>
      </c>
      <c r="Y798">
        <f>IF(ISNUMBER(S798), ((S798-H798)/H798)-0.004, "")</f>
        <v/>
      </c>
      <c r="Z798">
        <f>IF(ISNUMBER(T798), ((T798-H798)/H798)-0.004, "")</f>
        <v/>
      </c>
      <c r="AA798">
        <f>IF(ISNUMBER(W798), ((W798-H798)/H798)-0.004, IF(P798&gt;0, ((N798-H798)/H798)-0.004, 0))</f>
        <v/>
      </c>
      <c r="AB798">
        <f>IF(AND(ISNUMBER(I798), I798&gt;0, ISNUMBER(O798), O798&gt;0), AA798-((O798-I798)/I798), AA798)</f>
        <v/>
      </c>
      <c r="AC798">
        <f>IF(ISNUMBER(Q798), (Q798-H798)/H798, 0)</f>
        <v/>
      </c>
      <c r="AD798">
        <f>IF(ISNUMBER(R798), (R798-H798)/H798, 0)</f>
        <v/>
      </c>
      <c r="AE798">
        <f>IF(ISNUMBER(Y798), IF(Y798&gt;0, "THẮNG", "THUA"), "CHỜ T+3")</f>
        <v/>
      </c>
      <c r="AF798">
        <f>IF(AND(P798=0, N798=H798, NOT(ISNUMBER(W798))), "ĐANG CHỜ", IF(AA798&gt;0, "THẮNG", "THUA"))</f>
        <v/>
      </c>
      <c r="AG798" t="inlineStr">
        <is>
          <t>https://quickchart.io/chart/render/zf-62b69252-931e-4f32-8012-bbde317b78a4</t>
        </is>
      </c>
      <c r="AH798">
        <f>IF(AG798&lt;&gt;"", IMAGE(AG798, 1), "Chưa có ảnh")</f>
        <v/>
      </c>
    </row>
    <row r="799" ht="95" customHeight="1">
      <c r="A799" t="inlineStr">
        <is>
          <t>2026-10-22</t>
        </is>
      </c>
      <c r="B799" t="inlineStr">
        <is>
          <t>ALGO_21</t>
        </is>
      </c>
      <c r="C799" t="inlineStr">
        <is>
          <t>🚩 BỘ 21: HẤP THỤ CUNG GIÁ CAO - NỀN CHỒNG NỀN (HIGH-TIGHT FLAG)</t>
        </is>
      </c>
      <c r="D799" t="inlineStr">
        <is>
          <t>#1</t>
        </is>
      </c>
      <c r="E799" t="inlineStr">
        <is>
          <t>PSD</t>
        </is>
      </c>
      <c r="F799" t="inlineStr">
        <is>
          <t>HNX</t>
        </is>
      </c>
      <c r="G799" t="inlineStr">
        <is>
          <t>Dầu khí &amp; Năng lượng</t>
        </is>
      </c>
      <c r="H799" t="n">
        <v>15.1</v>
      </c>
      <c r="I799" t="n">
        <v>1753.55</v>
      </c>
      <c r="J799" t="n">
        <v>85.84</v>
      </c>
      <c r="K799" t="n">
        <v>1.03</v>
      </c>
      <c r="L799" t="n">
        <v>17.26</v>
      </c>
      <c r="M799" t="n">
        <v>14.12</v>
      </c>
      <c r="N799" t="n">
        <v>14.7</v>
      </c>
      <c r="O799" t="n">
        <v>1764.41</v>
      </c>
      <c r="P799" t="n">
        <v>1</v>
      </c>
      <c r="Q799" t="n">
        <v>15.8</v>
      </c>
      <c r="R799" t="n">
        <v>14.6</v>
      </c>
      <c r="S799" t="inlineStr"/>
      <c r="T799" t="inlineStr"/>
      <c r="U799" t="inlineStr"/>
      <c r="V799" t="inlineStr"/>
      <c r="W799" t="inlineStr"/>
      <c r="X799" t="inlineStr">
        <is>
          <t>⏳ Chờ hàng về (T+1)</t>
        </is>
      </c>
      <c r="Y799">
        <f>IF(ISNUMBER(S799), ((S799-H799)/H799)-0.004, "")</f>
        <v/>
      </c>
      <c r="Z799">
        <f>IF(ISNUMBER(T799), ((T799-H799)/H799)-0.004, "")</f>
        <v/>
      </c>
      <c r="AA799">
        <f>IF(ISNUMBER(W799), ((W799-H799)/H799)-0.004, IF(P799&gt;0, ((N799-H799)/H799)-0.004, 0))</f>
        <v/>
      </c>
      <c r="AB799">
        <f>IF(AND(ISNUMBER(I799), I799&gt;0, ISNUMBER(O799), O799&gt;0), AA799-((O799-I799)/I799), AA799)</f>
        <v/>
      </c>
      <c r="AC799">
        <f>IF(ISNUMBER(Q799), (Q799-H799)/H799, 0)</f>
        <v/>
      </c>
      <c r="AD799">
        <f>IF(ISNUMBER(R799), (R799-H799)/H799, 0)</f>
        <v/>
      </c>
      <c r="AE799">
        <f>IF(ISNUMBER(Y799), IF(Y799&gt;0, "THẮNG", "THUA"), "CHỜ T+3")</f>
        <v/>
      </c>
      <c r="AF799">
        <f>IF(AND(P799=0, N799=H799, NOT(ISNUMBER(W799))), "ĐANG CHỜ", IF(AA799&gt;0, "THẮNG", "THUA"))</f>
        <v/>
      </c>
      <c r="AG799" t="inlineStr">
        <is>
          <t>https://quickchart.io/chart/render/zf-db1ac49b-d110-4dde-8cd2-378ba1ece8a8</t>
        </is>
      </c>
      <c r="AH799">
        <f>IF(AG799&lt;&gt;"", IMAGE(AG799, 1), "Chưa có ảnh")</f>
        <v/>
      </c>
    </row>
    <row r="800" ht="95" customHeight="1">
      <c r="A800" t="inlineStr">
        <is>
          <t>2026-10-22</t>
        </is>
      </c>
      <c r="B800" t="inlineStr">
        <is>
          <t>ALGO_21</t>
        </is>
      </c>
      <c r="C800" t="inlineStr">
        <is>
          <t>🚩 BỘ 21: HẤP THỤ CUNG GIÁ CAO - NỀN CHỒNG NỀN (HIGH-TIGHT FLAG)</t>
        </is>
      </c>
      <c r="D800" t="inlineStr">
        <is>
          <t>#2</t>
        </is>
      </c>
      <c r="E800" t="inlineStr">
        <is>
          <t>MSR</t>
        </is>
      </c>
      <c r="F800" t="inlineStr">
        <is>
          <t>UPCOM</t>
        </is>
      </c>
      <c r="G800" t="inlineStr">
        <is>
          <t>Bán lẻ &amp; Phân phối</t>
        </is>
      </c>
      <c r="H800" t="n">
        <v>63.5</v>
      </c>
      <c r="I800" t="n">
        <v>1753.55</v>
      </c>
      <c r="J800" t="n">
        <v>66.95999999999999</v>
      </c>
      <c r="K800" t="n">
        <v>1.05</v>
      </c>
      <c r="L800" t="n">
        <v>72.58</v>
      </c>
      <c r="M800" t="n">
        <v>59.37</v>
      </c>
      <c r="N800" t="n">
        <v>64.2</v>
      </c>
      <c r="O800" t="n">
        <v>1764.41</v>
      </c>
      <c r="P800" t="n">
        <v>1</v>
      </c>
      <c r="Q800" t="n">
        <v>64.90000000000001</v>
      </c>
      <c r="R800" t="n">
        <v>60</v>
      </c>
      <c r="S800" t="inlineStr"/>
      <c r="T800" t="inlineStr"/>
      <c r="U800" t="inlineStr"/>
      <c r="V800" t="inlineStr"/>
      <c r="W800" t="inlineStr"/>
      <c r="X800" t="inlineStr">
        <is>
          <t>⏳ Chờ hàng về (T+1)</t>
        </is>
      </c>
      <c r="Y800">
        <f>IF(ISNUMBER(S800), ((S800-H800)/H800)-0.004, "")</f>
        <v/>
      </c>
      <c r="Z800">
        <f>IF(ISNUMBER(T800), ((T800-H800)/H800)-0.004, "")</f>
        <v/>
      </c>
      <c r="AA800">
        <f>IF(ISNUMBER(W800), ((W800-H800)/H800)-0.004, IF(P800&gt;0, ((N800-H800)/H800)-0.004, 0))</f>
        <v/>
      </c>
      <c r="AB800">
        <f>IF(AND(ISNUMBER(I800), I800&gt;0, ISNUMBER(O800), O800&gt;0), AA800-((O800-I800)/I800), AA800)</f>
        <v/>
      </c>
      <c r="AC800">
        <f>IF(ISNUMBER(Q800), (Q800-H800)/H800, 0)</f>
        <v/>
      </c>
      <c r="AD800">
        <f>IF(ISNUMBER(R800), (R800-H800)/H800, 0)</f>
        <v/>
      </c>
      <c r="AE800">
        <f>IF(ISNUMBER(Y800), IF(Y800&gt;0, "THẮNG", "THUA"), "CHỜ T+3")</f>
        <v/>
      </c>
      <c r="AF800">
        <f>IF(AND(P800=0, N800=H800, NOT(ISNUMBER(W800))), "ĐANG CHỜ", IF(AA800&gt;0, "THẮNG", "THUA"))</f>
        <v/>
      </c>
      <c r="AG800" t="inlineStr">
        <is>
          <t>https://quickchart.io/chart/render/zf-a90e3345-546f-4cc6-8ada-81d9bd395135</t>
        </is>
      </c>
      <c r="AH800">
        <f>IF(AG800&lt;&gt;"", IMAGE(AG800, 1), "Chưa có ảnh")</f>
        <v/>
      </c>
    </row>
    <row r="801" ht="95" customHeight="1">
      <c r="A801" t="inlineStr">
        <is>
          <t>2026-10-22</t>
        </is>
      </c>
      <c r="B801" t="inlineStr">
        <is>
          <t>ALGO_21</t>
        </is>
      </c>
      <c r="C801" t="inlineStr">
        <is>
          <t>🚩 BỘ 21: HẤP THỤ CUNG GIÁ CAO - NỀN CHỒNG NỀN (HIGH-TIGHT FLAG)</t>
        </is>
      </c>
      <c r="D801" t="inlineStr">
        <is>
          <t>#4</t>
        </is>
      </c>
      <c r="E801" t="inlineStr">
        <is>
          <t>CDC</t>
        </is>
      </c>
      <c r="F801" t="inlineStr">
        <is>
          <t>HOSE</t>
        </is>
      </c>
      <c r="G801" t="inlineStr">
        <is>
          <t>Bất động sản Dân dụng</t>
        </is>
      </c>
      <c r="H801" t="n">
        <v>22.2</v>
      </c>
      <c r="I801" t="n">
        <v>1753.55</v>
      </c>
      <c r="J801" t="n">
        <v>42.69</v>
      </c>
      <c r="K801" t="n">
        <v>1.14</v>
      </c>
      <c r="L801" t="n">
        <v>25.37</v>
      </c>
      <c r="M801" t="n">
        <v>20.76</v>
      </c>
      <c r="N801" t="n">
        <v>22.4</v>
      </c>
      <c r="O801" t="n">
        <v>1764.41</v>
      </c>
      <c r="P801" t="n">
        <v>1</v>
      </c>
      <c r="Q801" t="n">
        <v>23</v>
      </c>
      <c r="R801" t="n">
        <v>22</v>
      </c>
      <c r="S801" t="inlineStr"/>
      <c r="T801" t="inlineStr"/>
      <c r="U801" t="inlineStr"/>
      <c r="V801" t="inlineStr"/>
      <c r="W801" t="inlineStr"/>
      <c r="X801" t="inlineStr">
        <is>
          <t>⏳ Chờ hàng về (T+1)</t>
        </is>
      </c>
      <c r="Y801">
        <f>IF(ISNUMBER(S801), ((S801-H801)/H801)-0.004, "")</f>
        <v/>
      </c>
      <c r="Z801">
        <f>IF(ISNUMBER(T801), ((T801-H801)/H801)-0.004, "")</f>
        <v/>
      </c>
      <c r="AA801">
        <f>IF(ISNUMBER(W801), ((W801-H801)/H801)-0.004, IF(P801&gt;0, ((N801-H801)/H801)-0.004, 0))</f>
        <v/>
      </c>
      <c r="AB801">
        <f>IF(AND(ISNUMBER(I801), I801&gt;0, ISNUMBER(O801), O801&gt;0), AA801-((O801-I801)/I801), AA801)</f>
        <v/>
      </c>
      <c r="AC801">
        <f>IF(ISNUMBER(Q801), (Q801-H801)/H801, 0)</f>
        <v/>
      </c>
      <c r="AD801">
        <f>IF(ISNUMBER(R801), (R801-H801)/H801, 0)</f>
        <v/>
      </c>
      <c r="AE801">
        <f>IF(ISNUMBER(Y801), IF(Y801&gt;0, "THẮNG", "THUA"), "CHỜ T+3")</f>
        <v/>
      </c>
      <c r="AF801">
        <f>IF(AND(P801=0, N801=H801, NOT(ISNUMBER(W801))), "ĐANG CHỜ", IF(AA801&gt;0, "THẮNG", "THUA"))</f>
        <v/>
      </c>
      <c r="AG801" t="inlineStr">
        <is>
          <t>https://quickchart.io/chart/render/zf-480c1f1f-d3cd-45d9-9bf3-ff32e00c90f3</t>
        </is>
      </c>
      <c r="AH801">
        <f>IF(AG801&lt;&gt;"", IMAGE(AG801, 1), "Chưa có ảnh")</f>
        <v/>
      </c>
    </row>
    <row r="802" ht="95" customHeight="1">
      <c r="A802" t="inlineStr">
        <is>
          <t>2026-10-22</t>
        </is>
      </c>
      <c r="B802" t="inlineStr">
        <is>
          <t>ALGO_21</t>
        </is>
      </c>
      <c r="C802" t="inlineStr">
        <is>
          <t>🚩 BỘ 21: HẤP THỤ CUNG GIÁ CAO - NỀN CHỒNG NỀN (HIGH-TIGHT FLAG)</t>
        </is>
      </c>
      <c r="D802" t="inlineStr">
        <is>
          <t>#5</t>
        </is>
      </c>
      <c r="E802" t="inlineStr">
        <is>
          <t>MSN</t>
        </is>
      </c>
      <c r="F802" t="inlineStr">
        <is>
          <t>HOSE</t>
        </is>
      </c>
      <c r="G802" t="inlineStr">
        <is>
          <t>Thực phẩm &amp; Tiêu dùng</t>
        </is>
      </c>
      <c r="H802" t="n">
        <v>73.59999999999999</v>
      </c>
      <c r="I802" t="n">
        <v>1753.55</v>
      </c>
      <c r="J802" t="n">
        <v>39.42</v>
      </c>
      <c r="K802" t="n">
        <v>0.96</v>
      </c>
      <c r="L802" t="n">
        <v>80.18000000000001</v>
      </c>
      <c r="M802" t="n">
        <v>70.61</v>
      </c>
      <c r="N802" t="n">
        <v>74.3</v>
      </c>
      <c r="O802" t="n">
        <v>1764.41</v>
      </c>
      <c r="P802" t="n">
        <v>1</v>
      </c>
      <c r="Q802" t="n">
        <v>74.7</v>
      </c>
      <c r="R802" t="n">
        <v>73.59999999999999</v>
      </c>
      <c r="S802" t="inlineStr"/>
      <c r="T802" t="inlineStr"/>
      <c r="U802" t="inlineStr"/>
      <c r="V802" t="inlineStr"/>
      <c r="W802" t="inlineStr"/>
      <c r="X802" t="inlineStr">
        <is>
          <t>⏳ Chờ hàng về (T+1)</t>
        </is>
      </c>
      <c r="Y802">
        <f>IF(ISNUMBER(S802), ((S802-H802)/H802)-0.004, "")</f>
        <v/>
      </c>
      <c r="Z802">
        <f>IF(ISNUMBER(T802), ((T802-H802)/H802)-0.004, "")</f>
        <v/>
      </c>
      <c r="AA802">
        <f>IF(ISNUMBER(W802), ((W802-H802)/H802)-0.004, IF(P802&gt;0, ((N802-H802)/H802)-0.004, 0))</f>
        <v/>
      </c>
      <c r="AB802">
        <f>IF(AND(ISNUMBER(I802), I802&gt;0, ISNUMBER(O802), O802&gt;0), AA802-((O802-I802)/I802), AA802)</f>
        <v/>
      </c>
      <c r="AC802">
        <f>IF(ISNUMBER(Q802), (Q802-H802)/H802, 0)</f>
        <v/>
      </c>
      <c r="AD802">
        <f>IF(ISNUMBER(R802), (R802-H802)/H802, 0)</f>
        <v/>
      </c>
      <c r="AE802">
        <f>IF(ISNUMBER(Y802), IF(Y802&gt;0, "THẮNG", "THUA"), "CHỜ T+3")</f>
        <v/>
      </c>
      <c r="AF802">
        <f>IF(AND(P802=0, N802=H802, NOT(ISNUMBER(W802))), "ĐANG CHỜ", IF(AA802&gt;0, "THẮNG", "THUA"))</f>
        <v/>
      </c>
      <c r="AG802" t="inlineStr">
        <is>
          <t>https://quickchart.io/chart/render/zf-3f2ce85a-fc14-4c05-b890-3a5937a0056a</t>
        </is>
      </c>
      <c r="AH802">
        <f>IF(AG802&lt;&gt;"", IMAGE(AG802, 1), "Chưa có ảnh")</f>
        <v/>
      </c>
    </row>
    <row r="803" ht="95" customHeight="1">
      <c r="A803" t="inlineStr">
        <is>
          <t>2026-10-22</t>
        </is>
      </c>
      <c r="B803" t="inlineStr">
        <is>
          <t>ALGO_22</t>
        </is>
      </c>
      <c r="C803" t="inlineStr">
        <is>
          <t>🛡️ BỘ 22: LÁ CHẮN PHÂN KỲ NGƯỢC BÃO VN-INDEX (ANTI-INDEX SHIELD)</t>
        </is>
      </c>
      <c r="D803" t="inlineStr">
        <is>
          <t>#3</t>
        </is>
      </c>
      <c r="E803" t="inlineStr">
        <is>
          <t>VIC</t>
        </is>
      </c>
      <c r="F803" t="inlineStr">
        <is>
          <t>HOSE</t>
        </is>
      </c>
      <c r="G803" t="inlineStr">
        <is>
          <t>Bất động sản Dân dụng</t>
        </is>
      </c>
      <c r="H803" t="n">
        <v>231.5</v>
      </c>
      <c r="I803" t="n">
        <v>1753.55</v>
      </c>
      <c r="J803" t="n">
        <v>29.08</v>
      </c>
      <c r="K803" t="n">
        <v>0.92</v>
      </c>
      <c r="L803" t="n">
        <v>262.54</v>
      </c>
      <c r="M803" t="n">
        <v>217.39</v>
      </c>
      <c r="N803" t="n">
        <v>233</v>
      </c>
      <c r="O803" t="n">
        <v>1764.41</v>
      </c>
      <c r="P803" t="n">
        <v>1</v>
      </c>
      <c r="Q803" t="n">
        <v>235.5</v>
      </c>
      <c r="R803" t="n">
        <v>225</v>
      </c>
      <c r="S803" t="inlineStr"/>
      <c r="T803" t="inlineStr"/>
      <c r="U803" t="inlineStr"/>
      <c r="V803" t="inlineStr"/>
      <c r="W803" t="inlineStr"/>
      <c r="X803" t="inlineStr">
        <is>
          <t>⏳ Chờ hàng về (T+1)</t>
        </is>
      </c>
      <c r="Y803">
        <f>IF(ISNUMBER(S803), ((S803-H803)/H803)-0.004, "")</f>
        <v/>
      </c>
      <c r="Z803">
        <f>IF(ISNUMBER(T803), ((T803-H803)/H803)-0.004, "")</f>
        <v/>
      </c>
      <c r="AA803">
        <f>IF(ISNUMBER(W803), ((W803-H803)/H803)-0.004, IF(P803&gt;0, ((N803-H803)/H803)-0.004, 0))</f>
        <v/>
      </c>
      <c r="AB803">
        <f>IF(AND(ISNUMBER(I803), I803&gt;0, ISNUMBER(O803), O803&gt;0), AA803-((O803-I803)/I803), AA803)</f>
        <v/>
      </c>
      <c r="AC803">
        <f>IF(ISNUMBER(Q803), (Q803-H803)/H803, 0)</f>
        <v/>
      </c>
      <c r="AD803">
        <f>IF(ISNUMBER(R803), (R803-H803)/H803, 0)</f>
        <v/>
      </c>
      <c r="AE803">
        <f>IF(ISNUMBER(Y803), IF(Y803&gt;0, "THẮNG", "THUA"), "CHỜ T+3")</f>
        <v/>
      </c>
      <c r="AF803">
        <f>IF(AND(P803=0, N803=H803, NOT(ISNUMBER(W803))), "ĐANG CHỜ", IF(AA803&gt;0, "THẮNG", "THUA"))</f>
        <v/>
      </c>
      <c r="AG803" t="inlineStr">
        <is>
          <t>https://quickchart.io/chart/render/zf-4ef64f70-68f6-462c-a3d6-306d42466155</t>
        </is>
      </c>
      <c r="AH803">
        <f>IF(AG803&lt;&gt;"", IMAGE(AG803, 1), "Chưa có ảnh")</f>
        <v/>
      </c>
    </row>
    <row r="804" ht="95" customHeight="1">
      <c r="A804" t="inlineStr">
        <is>
          <t>2026-10-22</t>
        </is>
      </c>
      <c r="B804" t="inlineStr">
        <is>
          <t>ALGO_23</t>
        </is>
      </c>
      <c r="C804" t="inlineStr">
        <is>
          <t>🏦 BỘ 23: BỨT PHÁ GIÁ VỐN TỔ CHỨC VWMA (VWMA BREAKOUT)</t>
        </is>
      </c>
      <c r="D804" t="inlineStr">
        <is>
          <t>#3</t>
        </is>
      </c>
      <c r="E804" t="inlineStr">
        <is>
          <t>PVC</t>
        </is>
      </c>
      <c r="F804" t="inlineStr">
        <is>
          <t>HNX</t>
        </is>
      </c>
      <c r="G804" t="inlineStr">
        <is>
          <t>Dầu khí &amp; Năng lượng</t>
        </is>
      </c>
      <c r="H804" t="n">
        <v>11.9</v>
      </c>
      <c r="I804" t="n">
        <v>1753.55</v>
      </c>
      <c r="J804" t="n">
        <v>35.35</v>
      </c>
      <c r="K804" t="n">
        <v>1.23</v>
      </c>
      <c r="L804" t="n">
        <v>13.5</v>
      </c>
      <c r="M804" t="n">
        <v>11.17</v>
      </c>
      <c r="N804" t="n">
        <v>11.8</v>
      </c>
      <c r="O804" t="n">
        <v>1764.41</v>
      </c>
      <c r="P804" t="n">
        <v>1</v>
      </c>
      <c r="Q804" t="n">
        <v>12.1</v>
      </c>
      <c r="R804" t="n">
        <v>11.5</v>
      </c>
      <c r="S804" t="inlineStr"/>
      <c r="T804" t="inlineStr"/>
      <c r="U804" t="inlineStr"/>
      <c r="V804" t="inlineStr"/>
      <c r="W804" t="inlineStr"/>
      <c r="X804" t="inlineStr">
        <is>
          <t>⏳ Chờ hàng về (T+1)</t>
        </is>
      </c>
      <c r="Y804">
        <f>IF(ISNUMBER(S804), ((S804-H804)/H804)-0.004, "")</f>
        <v/>
      </c>
      <c r="Z804">
        <f>IF(ISNUMBER(T804), ((T804-H804)/H804)-0.004, "")</f>
        <v/>
      </c>
      <c r="AA804">
        <f>IF(ISNUMBER(W804), ((W804-H804)/H804)-0.004, IF(P804&gt;0, ((N804-H804)/H804)-0.004, 0))</f>
        <v/>
      </c>
      <c r="AB804">
        <f>IF(AND(ISNUMBER(I804), I804&gt;0, ISNUMBER(O804), O804&gt;0), AA804-((O804-I804)/I804), AA804)</f>
        <v/>
      </c>
      <c r="AC804">
        <f>IF(ISNUMBER(Q804), (Q804-H804)/H804, 0)</f>
        <v/>
      </c>
      <c r="AD804">
        <f>IF(ISNUMBER(R804), (R804-H804)/H804, 0)</f>
        <v/>
      </c>
      <c r="AE804">
        <f>IF(ISNUMBER(Y804), IF(Y804&gt;0, "THẮNG", "THUA"), "CHỜ T+3")</f>
        <v/>
      </c>
      <c r="AF804">
        <f>IF(AND(P804=0, N804=H804, NOT(ISNUMBER(W804))), "ĐANG CHỜ", IF(AA804&gt;0, "THẮNG", "THUA"))</f>
        <v/>
      </c>
      <c r="AG804" t="inlineStr">
        <is>
          <t>https://quickchart.io/chart/render/zf-bc411c8d-1051-41ee-8f0a-f9997b827d0d</t>
        </is>
      </c>
      <c r="AH804">
        <f>IF(AG804&lt;&gt;"", IMAGE(AG804, 1), "Chưa có ảnh")</f>
        <v/>
      </c>
    </row>
    <row r="805" ht="95" customHeight="1">
      <c r="A805" t="inlineStr">
        <is>
          <t>2026-10-22</t>
        </is>
      </c>
      <c r="B805" t="inlineStr">
        <is>
          <t>ALGO_23</t>
        </is>
      </c>
      <c r="C805" t="inlineStr">
        <is>
          <t>🏦 BỘ 23: BỨT PHÁ GIÁ VỐN TỔ CHỨC VWMA (VWMA BREAKOUT)</t>
        </is>
      </c>
      <c r="D805" t="inlineStr">
        <is>
          <t>#4</t>
        </is>
      </c>
      <c r="E805" t="inlineStr">
        <is>
          <t>DCM</t>
        </is>
      </c>
      <c r="F805" t="inlineStr">
        <is>
          <t>HOSE</t>
        </is>
      </c>
      <c r="G805" t="inlineStr">
        <is>
          <t>Hóa chất &amp; Phân bón</t>
        </is>
      </c>
      <c r="H805" t="n">
        <v>34.85</v>
      </c>
      <c r="I805" t="n">
        <v>1753.55</v>
      </c>
      <c r="J805" t="n">
        <v>31.1</v>
      </c>
      <c r="K805" t="n">
        <v>1.94</v>
      </c>
      <c r="L805" t="n">
        <v>38.43</v>
      </c>
      <c r="M805" t="n">
        <v>33.22</v>
      </c>
      <c r="N805" t="n">
        <v>34.85</v>
      </c>
      <c r="O805" t="n">
        <v>1764.41</v>
      </c>
      <c r="P805" t="n">
        <v>1</v>
      </c>
      <c r="Q805" t="n">
        <v>35.5</v>
      </c>
      <c r="R805" t="n">
        <v>34.1</v>
      </c>
      <c r="S805" t="inlineStr"/>
      <c r="T805" t="inlineStr"/>
      <c r="U805" t="inlineStr"/>
      <c r="V805" t="inlineStr"/>
      <c r="W805" t="inlineStr"/>
      <c r="X805" t="inlineStr">
        <is>
          <t>⏳ Chờ hàng về (T+1)</t>
        </is>
      </c>
      <c r="Y805">
        <f>IF(ISNUMBER(S805), ((S805-H805)/H805)-0.004, "")</f>
        <v/>
      </c>
      <c r="Z805">
        <f>IF(ISNUMBER(T805), ((T805-H805)/H805)-0.004, "")</f>
        <v/>
      </c>
      <c r="AA805">
        <f>IF(ISNUMBER(W805), ((W805-H805)/H805)-0.004, IF(P805&gt;0, ((N805-H805)/H805)-0.004, 0))</f>
        <v/>
      </c>
      <c r="AB805">
        <f>IF(AND(ISNUMBER(I805), I805&gt;0, ISNUMBER(O805), O805&gt;0), AA805-((O805-I805)/I805), AA805)</f>
        <v/>
      </c>
      <c r="AC805">
        <f>IF(ISNUMBER(Q805), (Q805-H805)/H805, 0)</f>
        <v/>
      </c>
      <c r="AD805">
        <f>IF(ISNUMBER(R805), (R805-H805)/H805, 0)</f>
        <v/>
      </c>
      <c r="AE805">
        <f>IF(ISNUMBER(Y805), IF(Y805&gt;0, "THẮNG", "THUA"), "CHỜ T+3")</f>
        <v/>
      </c>
      <c r="AF805">
        <f>IF(AND(P805=0, N805=H805, NOT(ISNUMBER(W805))), "ĐANG CHỜ", IF(AA805&gt;0, "THẮNG", "THUA"))</f>
        <v/>
      </c>
      <c r="AG805" t="inlineStr">
        <is>
          <t>https://quickchart.io/chart/render/zf-fc4fe096-b56d-47d4-bd9a-8d880704e61d</t>
        </is>
      </c>
      <c r="AH805">
        <f>IF(AG805&lt;&gt;"", IMAGE(AG805, 1), "Chưa có ảnh")</f>
        <v/>
      </c>
    </row>
    <row r="806" ht="95" customHeight="1">
      <c r="A806" t="inlineStr">
        <is>
          <t>2026-10-22</t>
        </is>
      </c>
      <c r="B806" t="inlineStr">
        <is>
          <t>ALGO_23</t>
        </is>
      </c>
      <c r="C806" t="inlineStr">
        <is>
          <t>🏦 BỘ 23: BỨT PHÁ GIÁ VỐN TỔ CHỨC VWMA (VWMA BREAKOUT)</t>
        </is>
      </c>
      <c r="D806" t="inlineStr">
        <is>
          <t>#5</t>
        </is>
      </c>
      <c r="E806" t="inlineStr">
        <is>
          <t>LAS</t>
        </is>
      </c>
      <c r="F806" t="inlineStr">
        <is>
          <t>HNX</t>
        </is>
      </c>
      <c r="G806" t="inlineStr">
        <is>
          <t>Hóa chất &amp; Phân bón</t>
        </is>
      </c>
      <c r="H806" t="n">
        <v>12.4</v>
      </c>
      <c r="I806" t="n">
        <v>1753.55</v>
      </c>
      <c r="J806" t="n">
        <v>25.93</v>
      </c>
      <c r="K806" t="n">
        <v>1.47</v>
      </c>
      <c r="L806" t="n">
        <v>14.17</v>
      </c>
      <c r="M806" t="n">
        <v>11.59</v>
      </c>
      <c r="N806" t="n">
        <v>12.2</v>
      </c>
      <c r="O806" t="n">
        <v>1764.41</v>
      </c>
      <c r="P806" t="n">
        <v>1</v>
      </c>
      <c r="Q806" t="n">
        <v>12.5</v>
      </c>
      <c r="R806" t="n">
        <v>11.9</v>
      </c>
      <c r="S806" t="inlineStr"/>
      <c r="T806" t="inlineStr"/>
      <c r="U806" t="inlineStr"/>
      <c r="V806" t="inlineStr"/>
      <c r="W806" t="inlineStr"/>
      <c r="X806" t="inlineStr">
        <is>
          <t>⏳ Chờ hàng về (T+1)</t>
        </is>
      </c>
      <c r="Y806">
        <f>IF(ISNUMBER(S806), ((S806-H806)/H806)-0.004, "")</f>
        <v/>
      </c>
      <c r="Z806">
        <f>IF(ISNUMBER(T806), ((T806-H806)/H806)-0.004, "")</f>
        <v/>
      </c>
      <c r="AA806">
        <f>IF(ISNUMBER(W806), ((W806-H806)/H806)-0.004, IF(P806&gt;0, ((N806-H806)/H806)-0.004, 0))</f>
        <v/>
      </c>
      <c r="AB806">
        <f>IF(AND(ISNUMBER(I806), I806&gt;0, ISNUMBER(O806), O806&gt;0), AA806-((O806-I806)/I806), AA806)</f>
        <v/>
      </c>
      <c r="AC806">
        <f>IF(ISNUMBER(Q806), (Q806-H806)/H806, 0)</f>
        <v/>
      </c>
      <c r="AD806">
        <f>IF(ISNUMBER(R806), (R806-H806)/H806, 0)</f>
        <v/>
      </c>
      <c r="AE806">
        <f>IF(ISNUMBER(Y806), IF(Y806&gt;0, "THẮNG", "THUA"), "CHỜ T+3")</f>
        <v/>
      </c>
      <c r="AF806">
        <f>IF(AND(P806=0, N806=H806, NOT(ISNUMBER(W806))), "ĐANG CHỜ", IF(AA806&gt;0, "THẮNG", "THUA"))</f>
        <v/>
      </c>
      <c r="AG806" t="inlineStr">
        <is>
          <t>https://quickchart.io/chart/render/zf-e0e0332c-ef1b-4019-b4b9-836c15489842</t>
        </is>
      </c>
      <c r="AH806">
        <f>IF(AG806&lt;&gt;"", IMAGE(AG806, 1), "Chưa có ảnh")</f>
        <v/>
      </c>
    </row>
    <row r="807" ht="95" customHeight="1">
      <c r="A807" t="inlineStr">
        <is>
          <t>2026-10-22</t>
        </is>
      </c>
      <c r="B807" t="inlineStr">
        <is>
          <t>ALGO_25</t>
        </is>
      </c>
      <c r="C807" t="inlineStr">
        <is>
          <t>🏹 BỘ 25: ĐẢO CHIỀU NHANH T+2.5 QUÁ BÁN (CONNORS RSI-7 DIP)</t>
        </is>
      </c>
      <c r="D807" t="inlineStr">
        <is>
          <t>#1</t>
        </is>
      </c>
      <c r="E807" t="inlineStr">
        <is>
          <t>BSR</t>
        </is>
      </c>
      <c r="F807" t="inlineStr">
        <is>
          <t>HOSE</t>
        </is>
      </c>
      <c r="G807" t="inlineStr">
        <is>
          <t>Dầu khí &amp; Năng lượng</t>
        </is>
      </c>
      <c r="H807" t="n">
        <v>28.9</v>
      </c>
      <c r="I807" t="n">
        <v>1753.55</v>
      </c>
      <c r="J807" t="n">
        <v>31.76</v>
      </c>
      <c r="K807" t="n">
        <v>0.92</v>
      </c>
      <c r="L807" t="n">
        <v>33.03</v>
      </c>
      <c r="M807" t="n">
        <v>27.02</v>
      </c>
      <c r="N807" t="n">
        <v>29.2</v>
      </c>
      <c r="O807" t="n">
        <v>1764.41</v>
      </c>
      <c r="P807" t="n">
        <v>1</v>
      </c>
      <c r="Q807" t="n">
        <v>29.6</v>
      </c>
      <c r="R807" t="n">
        <v>28.05</v>
      </c>
      <c r="S807" t="inlineStr"/>
      <c r="T807" t="inlineStr"/>
      <c r="U807" t="inlineStr"/>
      <c r="V807" t="inlineStr"/>
      <c r="W807" t="inlineStr"/>
      <c r="X807" t="inlineStr">
        <is>
          <t>⏳ Chờ hàng về (T+1)</t>
        </is>
      </c>
      <c r="Y807">
        <f>IF(ISNUMBER(S807), ((S807-H807)/H807)-0.004, "")</f>
        <v/>
      </c>
      <c r="Z807">
        <f>IF(ISNUMBER(T807), ((T807-H807)/H807)-0.004, "")</f>
        <v/>
      </c>
      <c r="AA807">
        <f>IF(ISNUMBER(W807), ((W807-H807)/H807)-0.004, IF(P807&gt;0, ((N807-H807)/H807)-0.004, 0))</f>
        <v/>
      </c>
      <c r="AB807">
        <f>IF(AND(ISNUMBER(I807), I807&gt;0, ISNUMBER(O807), O807&gt;0), AA807-((O807-I807)/I807), AA807)</f>
        <v/>
      </c>
      <c r="AC807">
        <f>IF(ISNUMBER(Q807), (Q807-H807)/H807, 0)</f>
        <v/>
      </c>
      <c r="AD807">
        <f>IF(ISNUMBER(R807), (R807-H807)/H807, 0)</f>
        <v/>
      </c>
      <c r="AE807">
        <f>IF(ISNUMBER(Y807), IF(Y807&gt;0, "THẮNG", "THUA"), "CHỜ T+3")</f>
        <v/>
      </c>
      <c r="AF807">
        <f>IF(AND(P807=0, N807=H807, NOT(ISNUMBER(W807))), "ĐANG CHỜ", IF(AA807&gt;0, "THẮNG", "THUA"))</f>
        <v/>
      </c>
      <c r="AG807" t="inlineStr">
        <is>
          <t>https://quickchart.io/chart/render/zf-1b5870d8-7cb3-4bfb-8bdd-19819c2458cb</t>
        </is>
      </c>
      <c r="AH807">
        <f>IF(AG807&lt;&gt;"", IMAGE(AG807, 1), "Chưa có ảnh")</f>
        <v/>
      </c>
    </row>
    <row r="808" ht="95" customHeight="1">
      <c r="A808" t="inlineStr">
        <is>
          <t>2026-10-22</t>
        </is>
      </c>
      <c r="B808" t="inlineStr">
        <is>
          <t>ALGO_25</t>
        </is>
      </c>
      <c r="C808" t="inlineStr">
        <is>
          <t>🏹 BỘ 25: ĐẢO CHIỀU NHANH T+2.5 QUÁ BÁN (CONNORS RSI-7 DIP)</t>
        </is>
      </c>
      <c r="D808" t="inlineStr">
        <is>
          <t>#2</t>
        </is>
      </c>
      <c r="E808" t="inlineStr">
        <is>
          <t>PVP</t>
        </is>
      </c>
      <c r="F808" t="inlineStr">
        <is>
          <t>HOSE</t>
        </is>
      </c>
      <c r="G808" t="inlineStr">
        <is>
          <t>Dầu khí &amp; Năng lượng</t>
        </is>
      </c>
      <c r="H808" t="n">
        <v>21.6</v>
      </c>
      <c r="I808" t="n">
        <v>1753.55</v>
      </c>
      <c r="J808" t="n">
        <v>30.23</v>
      </c>
      <c r="K808" t="n">
        <v>0.61</v>
      </c>
      <c r="L808" t="n">
        <v>24.69</v>
      </c>
      <c r="M808" t="n">
        <v>20.2</v>
      </c>
      <c r="N808" t="n">
        <v>21.35</v>
      </c>
      <c r="O808" t="n">
        <v>1764.41</v>
      </c>
      <c r="P808" t="n">
        <v>1</v>
      </c>
      <c r="Q808" t="n">
        <v>21.8</v>
      </c>
      <c r="R808" t="n">
        <v>20.95</v>
      </c>
      <c r="S808" t="inlineStr"/>
      <c r="T808" t="inlineStr"/>
      <c r="U808" t="inlineStr"/>
      <c r="V808" t="inlineStr"/>
      <c r="W808" t="inlineStr"/>
      <c r="X808" t="inlineStr">
        <is>
          <t>⏳ Chờ hàng về (T+1)</t>
        </is>
      </c>
      <c r="Y808">
        <f>IF(ISNUMBER(S808), ((S808-H808)/H808)-0.004, "")</f>
        <v/>
      </c>
      <c r="Z808">
        <f>IF(ISNUMBER(T808), ((T808-H808)/H808)-0.004, "")</f>
        <v/>
      </c>
      <c r="AA808">
        <f>IF(ISNUMBER(W808), ((W808-H808)/H808)-0.004, IF(P808&gt;0, ((N808-H808)/H808)-0.004, 0))</f>
        <v/>
      </c>
      <c r="AB808">
        <f>IF(AND(ISNUMBER(I808), I808&gt;0, ISNUMBER(O808), O808&gt;0), AA808-((O808-I808)/I808), AA808)</f>
        <v/>
      </c>
      <c r="AC808">
        <f>IF(ISNUMBER(Q808), (Q808-H808)/H808, 0)</f>
        <v/>
      </c>
      <c r="AD808">
        <f>IF(ISNUMBER(R808), (R808-H808)/H808, 0)</f>
        <v/>
      </c>
      <c r="AE808">
        <f>IF(ISNUMBER(Y808), IF(Y808&gt;0, "THẮNG", "THUA"), "CHỜ T+3")</f>
        <v/>
      </c>
      <c r="AF808">
        <f>IF(AND(P808=0, N808=H808, NOT(ISNUMBER(W808))), "ĐANG CHỜ", IF(AA808&gt;0, "THẮNG", "THUA"))</f>
        <v/>
      </c>
      <c r="AG808" t="inlineStr">
        <is>
          <t>https://quickchart.io/chart/render/zf-f8a174d9-9686-46b8-88c6-1116c347332f</t>
        </is>
      </c>
      <c r="AH808">
        <f>IF(AG808&lt;&gt;"", IMAGE(AG808, 1), "Chưa có ảnh")</f>
        <v/>
      </c>
    </row>
    <row r="809" ht="95" customHeight="1">
      <c r="A809" t="inlineStr">
        <is>
          <t>2026-10-22</t>
        </is>
      </c>
      <c r="B809" t="inlineStr">
        <is>
          <t>ALGO_26</t>
        </is>
      </c>
      <c r="C809" t="inlineStr">
        <is>
          <t>🔇 BỘ 26: CẠN KIỆT NGUỒN CUNG TRƯỚC GIỜ NỔ (VSA NO-SUPPLY TEST)</t>
        </is>
      </c>
      <c r="D809" t="inlineStr">
        <is>
          <t>#1</t>
        </is>
      </c>
      <c r="E809" t="inlineStr">
        <is>
          <t>VIB</t>
        </is>
      </c>
      <c r="F809" t="inlineStr">
        <is>
          <t>HOSE</t>
        </is>
      </c>
      <c r="G809" t="inlineStr">
        <is>
          <t>Ngân hàng</t>
        </is>
      </c>
      <c r="H809" t="n">
        <v>14</v>
      </c>
      <c r="I809" t="n">
        <v>1753.55</v>
      </c>
      <c r="J809" t="n">
        <v>18.11</v>
      </c>
      <c r="K809" t="n">
        <v>0.66</v>
      </c>
      <c r="L809" t="n">
        <v>15.07</v>
      </c>
      <c r="M809" t="n">
        <v>13.51</v>
      </c>
      <c r="N809" t="n">
        <v>14.1</v>
      </c>
      <c r="O809" t="n">
        <v>1764.41</v>
      </c>
      <c r="P809" t="n">
        <v>1</v>
      </c>
      <c r="Q809" t="n">
        <v>14.15</v>
      </c>
      <c r="R809" t="n">
        <v>13.85</v>
      </c>
      <c r="S809" t="inlineStr"/>
      <c r="T809" t="inlineStr"/>
      <c r="U809" t="inlineStr"/>
      <c r="V809" t="inlineStr"/>
      <c r="W809" t="inlineStr"/>
      <c r="X809" t="inlineStr">
        <is>
          <t>⏳ Chờ hàng về (T+1)</t>
        </is>
      </c>
      <c r="Y809">
        <f>IF(ISNUMBER(S809), ((S809-H809)/H809)-0.004, "")</f>
        <v/>
      </c>
      <c r="Z809">
        <f>IF(ISNUMBER(T809), ((T809-H809)/H809)-0.004, "")</f>
        <v/>
      </c>
      <c r="AA809">
        <f>IF(ISNUMBER(W809), ((W809-H809)/H809)-0.004, IF(P809&gt;0, ((N809-H809)/H809)-0.004, 0))</f>
        <v/>
      </c>
      <c r="AB809">
        <f>IF(AND(ISNUMBER(I809), I809&gt;0, ISNUMBER(O809), O809&gt;0), AA809-((O809-I809)/I809), AA809)</f>
        <v/>
      </c>
      <c r="AC809">
        <f>IF(ISNUMBER(Q809), (Q809-H809)/H809, 0)</f>
        <v/>
      </c>
      <c r="AD809">
        <f>IF(ISNUMBER(R809), (R809-H809)/H809, 0)</f>
        <v/>
      </c>
      <c r="AE809">
        <f>IF(ISNUMBER(Y809), IF(Y809&gt;0, "THẮNG", "THUA"), "CHỜ T+3")</f>
        <v/>
      </c>
      <c r="AF809">
        <f>IF(AND(P809=0, N809=H809, NOT(ISNUMBER(W809))), "ĐANG CHỜ", IF(AA809&gt;0, "THẮNG", "THUA"))</f>
        <v/>
      </c>
      <c r="AG809" t="inlineStr">
        <is>
          <t>https://quickchart.io/chart/render/zf-e5ece808-99de-4a93-8265-3dd97ebaed8c</t>
        </is>
      </c>
      <c r="AH809">
        <f>IF(AG809&lt;&gt;"", IMAGE(AG809, 1), "Chưa có ảnh")</f>
        <v/>
      </c>
    </row>
    <row r="810" ht="95" customHeight="1">
      <c r="A810" t="inlineStr">
        <is>
          <t>2026-10-22</t>
        </is>
      </c>
      <c r="B810" t="inlineStr">
        <is>
          <t>ALGO_27</t>
        </is>
      </c>
      <c r="C810" t="inlineStr">
        <is>
          <t>💰 BỘ 27: ĐỊNH GIÁ HỢP LÝ P/E &amp; ROE CAO HÚT TIỀN (GARP VALUE)</t>
        </is>
      </c>
      <c r="D810" t="inlineStr">
        <is>
          <t>#1</t>
        </is>
      </c>
      <c r="E810" t="inlineStr">
        <is>
          <t>MDG</t>
        </is>
      </c>
      <c r="F810" t="inlineStr">
        <is>
          <t>HOSE</t>
        </is>
      </c>
      <c r="G810" t="inlineStr">
        <is>
          <t>Khai khoáng &amp; VLXD</t>
        </is>
      </c>
      <c r="H810" t="n">
        <v>47.5</v>
      </c>
      <c r="I810" t="n">
        <v>1753.55</v>
      </c>
      <c r="J810" t="n">
        <v>176.98</v>
      </c>
      <c r="K810" t="n">
        <v>27.04</v>
      </c>
      <c r="L810" t="n">
        <v>54.29</v>
      </c>
      <c r="M810" t="n">
        <v>44.41</v>
      </c>
      <c r="N810" t="n">
        <v>48.6</v>
      </c>
      <c r="O810" t="n">
        <v>1764.41</v>
      </c>
      <c r="P810" t="n">
        <v>1</v>
      </c>
      <c r="Q810" t="n">
        <v>49</v>
      </c>
      <c r="R810" t="n">
        <v>46.4</v>
      </c>
      <c r="S810" t="inlineStr"/>
      <c r="T810" t="inlineStr"/>
      <c r="U810" t="inlineStr"/>
      <c r="V810" t="inlineStr"/>
      <c r="W810" t="inlineStr"/>
      <c r="X810" t="inlineStr">
        <is>
          <t>⏳ Chờ hàng về (T+1)</t>
        </is>
      </c>
      <c r="Y810">
        <f>IF(ISNUMBER(S810), ((S810-H810)/H810)-0.004, "")</f>
        <v/>
      </c>
      <c r="Z810">
        <f>IF(ISNUMBER(T810), ((T810-H810)/H810)-0.004, "")</f>
        <v/>
      </c>
      <c r="AA810">
        <f>IF(ISNUMBER(W810), ((W810-H810)/H810)-0.004, IF(P810&gt;0, ((N810-H810)/H810)-0.004, 0))</f>
        <v/>
      </c>
      <c r="AB810">
        <f>IF(AND(ISNUMBER(I810), I810&gt;0, ISNUMBER(O810), O810&gt;0), AA810-((O810-I810)/I810), AA810)</f>
        <v/>
      </c>
      <c r="AC810">
        <f>IF(ISNUMBER(Q810), (Q810-H810)/H810, 0)</f>
        <v/>
      </c>
      <c r="AD810">
        <f>IF(ISNUMBER(R810), (R810-H810)/H810, 0)</f>
        <v/>
      </c>
      <c r="AE810">
        <f>IF(ISNUMBER(Y810), IF(Y810&gt;0, "THẮNG", "THUA"), "CHỜ T+3")</f>
        <v/>
      </c>
      <c r="AF810">
        <f>IF(AND(P810=0, N810=H810, NOT(ISNUMBER(W810))), "ĐANG CHỜ", IF(AA810&gt;0, "THẮNG", "THUA"))</f>
        <v/>
      </c>
      <c r="AG810" t="inlineStr">
        <is>
          <t>https://quickchart.io/chart/render/zf-137c0a4b-b873-4a97-a1d4-965d4fb42fd2</t>
        </is>
      </c>
      <c r="AH810">
        <f>IF(AG810&lt;&gt;"", IMAGE(AG810, 1), "Chưa có ảnh")</f>
        <v/>
      </c>
    </row>
    <row r="811" ht="95" customHeight="1">
      <c r="A811" t="inlineStr">
        <is>
          <t>2026-10-22</t>
        </is>
      </c>
      <c r="B811" t="inlineStr">
        <is>
          <t>ALGO_27</t>
        </is>
      </c>
      <c r="C811" t="inlineStr">
        <is>
          <t>💰 BỘ 27: ĐỊNH GIÁ HỢP LÝ P/E &amp; ROE CAO HÚT TIỀN (GARP VALUE)</t>
        </is>
      </c>
      <c r="D811" t="inlineStr">
        <is>
          <t>#2</t>
        </is>
      </c>
      <c r="E811" t="inlineStr">
        <is>
          <t>PSD</t>
        </is>
      </c>
      <c r="F811" t="inlineStr">
        <is>
          <t>HNX</t>
        </is>
      </c>
      <c r="G811" t="inlineStr">
        <is>
          <t>Dầu khí &amp; Năng lượng</t>
        </is>
      </c>
      <c r="H811" t="n">
        <v>15.1</v>
      </c>
      <c r="I811" t="n">
        <v>1753.55</v>
      </c>
      <c r="J811" t="n">
        <v>105.76</v>
      </c>
      <c r="K811" t="n">
        <v>1.03</v>
      </c>
      <c r="L811" t="n">
        <v>17.26</v>
      </c>
      <c r="M811" t="n">
        <v>14.12</v>
      </c>
      <c r="N811" t="n">
        <v>14.7</v>
      </c>
      <c r="O811" t="n">
        <v>1764.41</v>
      </c>
      <c r="P811" t="n">
        <v>1</v>
      </c>
      <c r="Q811" t="n">
        <v>15.8</v>
      </c>
      <c r="R811" t="n">
        <v>14.6</v>
      </c>
      <c r="S811" t="inlineStr"/>
      <c r="T811" t="inlineStr"/>
      <c r="U811" t="inlineStr"/>
      <c r="V811" t="inlineStr"/>
      <c r="W811" t="inlineStr"/>
      <c r="X811" t="inlineStr">
        <is>
          <t>⏳ Chờ hàng về (T+1)</t>
        </is>
      </c>
      <c r="Y811">
        <f>IF(ISNUMBER(S811), ((S811-H811)/H811)-0.004, "")</f>
        <v/>
      </c>
      <c r="Z811">
        <f>IF(ISNUMBER(T811), ((T811-H811)/H811)-0.004, "")</f>
        <v/>
      </c>
      <c r="AA811">
        <f>IF(ISNUMBER(W811), ((W811-H811)/H811)-0.004, IF(P811&gt;0, ((N811-H811)/H811)-0.004, 0))</f>
        <v/>
      </c>
      <c r="AB811">
        <f>IF(AND(ISNUMBER(I811), I811&gt;0, ISNUMBER(O811), O811&gt;0), AA811-((O811-I811)/I811), AA811)</f>
        <v/>
      </c>
      <c r="AC811">
        <f>IF(ISNUMBER(Q811), (Q811-H811)/H811, 0)</f>
        <v/>
      </c>
      <c r="AD811">
        <f>IF(ISNUMBER(R811), (R811-H811)/H811, 0)</f>
        <v/>
      </c>
      <c r="AE811">
        <f>IF(ISNUMBER(Y811), IF(Y811&gt;0, "THẮNG", "THUA"), "CHỜ T+3")</f>
        <v/>
      </c>
      <c r="AF811">
        <f>IF(AND(P811=0, N811=H811, NOT(ISNUMBER(W811))), "ĐANG CHỜ", IF(AA811&gt;0, "THẮNG", "THUA"))</f>
        <v/>
      </c>
      <c r="AG811" t="inlineStr">
        <is>
          <t>https://quickchart.io/chart/render/zf-db1ac49b-d110-4dde-8cd2-378ba1ece8a8</t>
        </is>
      </c>
      <c r="AH811">
        <f>IF(AG811&lt;&gt;"", IMAGE(AG811, 1), "Chưa có ảnh")</f>
        <v/>
      </c>
    </row>
    <row r="812" ht="95" customHeight="1">
      <c r="A812" t="inlineStr">
        <is>
          <t>2026-10-22</t>
        </is>
      </c>
      <c r="B812" t="inlineStr">
        <is>
          <t>ALGO_27</t>
        </is>
      </c>
      <c r="C812" t="inlineStr">
        <is>
          <t>💰 BỘ 27: ĐỊNH GIÁ HỢP LÝ P/E &amp; ROE CAO HÚT TIỀN (GARP VALUE)</t>
        </is>
      </c>
      <c r="D812" t="inlineStr">
        <is>
          <t>#4</t>
        </is>
      </c>
      <c r="E812" t="inlineStr">
        <is>
          <t>MSH</t>
        </is>
      </c>
      <c r="F812" t="inlineStr">
        <is>
          <t>HOSE</t>
        </is>
      </c>
      <c r="G812" t="inlineStr">
        <is>
          <t>Thủy sản &amp; Xuất khẩu</t>
        </is>
      </c>
      <c r="H812" t="n">
        <v>33.8</v>
      </c>
      <c r="I812" t="n">
        <v>1753.55</v>
      </c>
      <c r="J812" t="n">
        <v>86.39</v>
      </c>
      <c r="K812" t="n">
        <v>1.59</v>
      </c>
      <c r="L812" t="n">
        <v>36.22</v>
      </c>
      <c r="M812" t="n">
        <v>32.7</v>
      </c>
      <c r="N812" t="n">
        <v>34.45</v>
      </c>
      <c r="O812" t="n">
        <v>1764.41</v>
      </c>
      <c r="P812" t="n">
        <v>1</v>
      </c>
      <c r="Q812" t="n">
        <v>34.45</v>
      </c>
      <c r="R812" t="n">
        <v>33.1</v>
      </c>
      <c r="S812" t="inlineStr"/>
      <c r="T812" t="inlineStr"/>
      <c r="U812" t="inlineStr"/>
      <c r="V812" t="inlineStr"/>
      <c r="W812" t="inlineStr"/>
      <c r="X812" t="inlineStr">
        <is>
          <t>⏳ Chờ hàng về (T+1)</t>
        </is>
      </c>
      <c r="Y812">
        <f>IF(ISNUMBER(S812), ((S812-H812)/H812)-0.004, "")</f>
        <v/>
      </c>
      <c r="Z812">
        <f>IF(ISNUMBER(T812), ((T812-H812)/H812)-0.004, "")</f>
        <v/>
      </c>
      <c r="AA812">
        <f>IF(ISNUMBER(W812), ((W812-H812)/H812)-0.004, IF(P812&gt;0, ((N812-H812)/H812)-0.004, 0))</f>
        <v/>
      </c>
      <c r="AB812">
        <f>IF(AND(ISNUMBER(I812), I812&gt;0, ISNUMBER(O812), O812&gt;0), AA812-((O812-I812)/I812), AA812)</f>
        <v/>
      </c>
      <c r="AC812">
        <f>IF(ISNUMBER(Q812), (Q812-H812)/H812, 0)</f>
        <v/>
      </c>
      <c r="AD812">
        <f>IF(ISNUMBER(R812), (R812-H812)/H812, 0)</f>
        <v/>
      </c>
      <c r="AE812">
        <f>IF(ISNUMBER(Y812), IF(Y812&gt;0, "THẮNG", "THUA"), "CHỜ T+3")</f>
        <v/>
      </c>
      <c r="AF812">
        <f>IF(AND(P812=0, N812=H812, NOT(ISNUMBER(W812))), "ĐANG CHỜ", IF(AA812&gt;0, "THẮNG", "THUA"))</f>
        <v/>
      </c>
      <c r="AG812" t="inlineStr">
        <is>
          <t>https://quickchart.io/chart/render/zf-aa0f3018-a660-4b4b-881d-bce3010d11d6</t>
        </is>
      </c>
      <c r="AH812">
        <f>IF(AG812&lt;&gt;"", IMAGE(AG812, 1), "Chưa có ảnh")</f>
        <v/>
      </c>
    </row>
    <row r="813" ht="95" customHeight="1">
      <c r="A813" t="inlineStr">
        <is>
          <t>2026-10-22</t>
        </is>
      </c>
      <c r="B813" t="inlineStr">
        <is>
          <t>ALGO_27</t>
        </is>
      </c>
      <c r="C813" t="inlineStr">
        <is>
          <t>💰 BỘ 27: ĐỊNH GIÁ HỢP LÝ P/E &amp; ROE CAO HÚT TIỀN (GARP VALUE)</t>
        </is>
      </c>
      <c r="D813" t="inlineStr">
        <is>
          <t>#5</t>
        </is>
      </c>
      <c r="E813" t="inlineStr">
        <is>
          <t>TNG</t>
        </is>
      </c>
      <c r="F813" t="inlineStr">
        <is>
          <t>HNX</t>
        </is>
      </c>
      <c r="G813" t="inlineStr">
        <is>
          <t>Thủy sản &amp; Xuất khẩu</t>
        </is>
      </c>
      <c r="H813" t="n">
        <v>19.3</v>
      </c>
      <c r="I813" t="n">
        <v>1753.55</v>
      </c>
      <c r="J813" t="n">
        <v>83.94</v>
      </c>
      <c r="K813" t="n">
        <v>1.62</v>
      </c>
      <c r="L813" t="n">
        <v>21.82</v>
      </c>
      <c r="M813" t="n">
        <v>18.16</v>
      </c>
      <c r="N813" t="n">
        <v>19.1</v>
      </c>
      <c r="O813" t="n">
        <v>1764.41</v>
      </c>
      <c r="P813" t="n">
        <v>1</v>
      </c>
      <c r="Q813" t="n">
        <v>19.5</v>
      </c>
      <c r="R813" t="n">
        <v>18.8</v>
      </c>
      <c r="S813" t="inlineStr"/>
      <c r="T813" t="inlineStr"/>
      <c r="U813" t="inlineStr"/>
      <c r="V813" t="inlineStr"/>
      <c r="W813" t="inlineStr"/>
      <c r="X813" t="inlineStr">
        <is>
          <t>⏳ Chờ hàng về (T+1)</t>
        </is>
      </c>
      <c r="Y813">
        <f>IF(ISNUMBER(S813), ((S813-H813)/H813)-0.004, "")</f>
        <v/>
      </c>
      <c r="Z813">
        <f>IF(ISNUMBER(T813), ((T813-H813)/H813)-0.004, "")</f>
        <v/>
      </c>
      <c r="AA813">
        <f>IF(ISNUMBER(W813), ((W813-H813)/H813)-0.004, IF(P813&gt;0, ((N813-H813)/H813)-0.004, 0))</f>
        <v/>
      </c>
      <c r="AB813">
        <f>IF(AND(ISNUMBER(I813), I813&gt;0, ISNUMBER(O813), O813&gt;0), AA813-((O813-I813)/I813), AA813)</f>
        <v/>
      </c>
      <c r="AC813">
        <f>IF(ISNUMBER(Q813), (Q813-H813)/H813, 0)</f>
        <v/>
      </c>
      <c r="AD813">
        <f>IF(ISNUMBER(R813), (R813-H813)/H813, 0)</f>
        <v/>
      </c>
      <c r="AE813">
        <f>IF(ISNUMBER(Y813), IF(Y813&gt;0, "THẮNG", "THUA"), "CHỜ T+3")</f>
        <v/>
      </c>
      <c r="AF813">
        <f>IF(AND(P813=0, N813=H813, NOT(ISNUMBER(W813))), "ĐANG CHỜ", IF(AA813&gt;0, "THẮNG", "THUA"))</f>
        <v/>
      </c>
      <c r="AG813" t="inlineStr">
        <is>
          <t>https://quickchart.io/chart/render/zf-f125d230-e4a2-441c-9692-b397158f3bf2</t>
        </is>
      </c>
      <c r="AH813">
        <f>IF(AG813&lt;&gt;"", IMAGE(AG813, 1), "Chưa có ảnh")</f>
        <v/>
      </c>
    </row>
    <row r="814" ht="95" customHeight="1">
      <c r="A814" t="inlineStr">
        <is>
          <t>2026-10-22</t>
        </is>
      </c>
      <c r="B814" t="inlineStr">
        <is>
          <t>ALGO_28</t>
        </is>
      </c>
      <c r="C814" t="inlineStr">
        <is>
          <t>🏛️ BỘ 28: TRỤ CỘT VỐN HÓA LỚN DẪN DẮT CHỈ SỐ (BLUECHIP PILLAR)</t>
        </is>
      </c>
      <c r="D814" t="inlineStr">
        <is>
          <t>#2</t>
        </is>
      </c>
      <c r="E814" t="inlineStr">
        <is>
          <t>VPL</t>
        </is>
      </c>
      <c r="F814" t="inlineStr">
        <is>
          <t>HOSE</t>
        </is>
      </c>
      <c r="G814" t="inlineStr">
        <is>
          <t>Dịch vụ Tiêu dùng</t>
        </is>
      </c>
      <c r="H814" t="n">
        <v>85</v>
      </c>
      <c r="I814" t="n">
        <v>1753.55</v>
      </c>
      <c r="J814" t="n">
        <v>80.34</v>
      </c>
      <c r="K814" t="n">
        <v>1.41</v>
      </c>
      <c r="L814" t="n">
        <v>94.36</v>
      </c>
      <c r="M814" t="n">
        <v>80.75</v>
      </c>
      <c r="N814" t="n">
        <v>86</v>
      </c>
      <c r="O814" t="n">
        <v>1764.41</v>
      </c>
      <c r="P814" t="n">
        <v>1</v>
      </c>
      <c r="Q814" t="n">
        <v>86.09999999999999</v>
      </c>
      <c r="R814" t="n">
        <v>83</v>
      </c>
      <c r="S814" t="inlineStr"/>
      <c r="T814" t="inlineStr"/>
      <c r="U814" t="inlineStr"/>
      <c r="V814" t="inlineStr"/>
      <c r="W814" t="inlineStr"/>
      <c r="X814" t="inlineStr">
        <is>
          <t>⏳ Chờ hàng về (T+1)</t>
        </is>
      </c>
      <c r="Y814">
        <f>IF(ISNUMBER(S814), ((S814-H814)/H814)-0.004, "")</f>
        <v/>
      </c>
      <c r="Z814">
        <f>IF(ISNUMBER(T814), ((T814-H814)/H814)-0.004, "")</f>
        <v/>
      </c>
      <c r="AA814">
        <f>IF(ISNUMBER(W814), ((W814-H814)/H814)-0.004, IF(P814&gt;0, ((N814-H814)/H814)-0.004, 0))</f>
        <v/>
      </c>
      <c r="AB814">
        <f>IF(AND(ISNUMBER(I814), I814&gt;0, ISNUMBER(O814), O814&gt;0), AA814-((O814-I814)/I814), AA814)</f>
        <v/>
      </c>
      <c r="AC814">
        <f>IF(ISNUMBER(Q814), (Q814-H814)/H814, 0)</f>
        <v/>
      </c>
      <c r="AD814">
        <f>IF(ISNUMBER(R814), (R814-H814)/H814, 0)</f>
        <v/>
      </c>
      <c r="AE814">
        <f>IF(ISNUMBER(Y814), IF(Y814&gt;0, "THẮNG", "THUA"), "CHỜ T+3")</f>
        <v/>
      </c>
      <c r="AF814">
        <f>IF(AND(P814=0, N814=H814, NOT(ISNUMBER(W814))), "ĐANG CHỜ", IF(AA814&gt;0, "THẮNG", "THUA"))</f>
        <v/>
      </c>
      <c r="AG814" t="inlineStr">
        <is>
          <t>https://quickchart.io/chart/render/zf-4fca28b7-1568-4d86-ab26-225fc47cf798</t>
        </is>
      </c>
      <c r="AH814">
        <f>IF(AG814&lt;&gt;"", IMAGE(AG814, 1), "Chưa có ảnh")</f>
        <v/>
      </c>
    </row>
    <row r="815" ht="95" customHeight="1">
      <c r="A815" t="inlineStr">
        <is>
          <t>2026-10-22</t>
        </is>
      </c>
      <c r="B815" t="inlineStr">
        <is>
          <t>ALGO_28</t>
        </is>
      </c>
      <c r="C815" t="inlineStr">
        <is>
          <t>🏛️ BỘ 28: TRỤ CỘT VỐN HÓA LỚN DẪN DẮT CHỈ SỐ (BLUECHIP PILLAR)</t>
        </is>
      </c>
      <c r="D815" t="inlineStr">
        <is>
          <t>#3</t>
        </is>
      </c>
      <c r="E815" t="inlineStr">
        <is>
          <t>CII</t>
        </is>
      </c>
      <c r="F815" t="inlineStr">
        <is>
          <t>HOSE</t>
        </is>
      </c>
      <c r="G815" t="inlineStr">
        <is>
          <t>Đầu tư công &amp; Xây dựng</t>
        </is>
      </c>
      <c r="H815" t="n">
        <v>13.9</v>
      </c>
      <c r="I815" t="n">
        <v>1753.55</v>
      </c>
      <c r="J815" t="n">
        <v>76.69</v>
      </c>
      <c r="K815" t="n">
        <v>1.21</v>
      </c>
      <c r="L815" t="n">
        <v>15.89</v>
      </c>
      <c r="M815" t="n">
        <v>13</v>
      </c>
      <c r="N815" t="n">
        <v>14.05</v>
      </c>
      <c r="O815" t="n">
        <v>1764.41</v>
      </c>
      <c r="P815" t="n">
        <v>1</v>
      </c>
      <c r="Q815" t="n">
        <v>14.3</v>
      </c>
      <c r="R815" t="n">
        <v>13.35</v>
      </c>
      <c r="S815" t="inlineStr"/>
      <c r="T815" t="inlineStr"/>
      <c r="U815" t="inlineStr"/>
      <c r="V815" t="inlineStr"/>
      <c r="W815" t="inlineStr"/>
      <c r="X815" t="inlineStr">
        <is>
          <t>⏳ Chờ hàng về (T+1)</t>
        </is>
      </c>
      <c r="Y815">
        <f>IF(ISNUMBER(S815), ((S815-H815)/H815)-0.004, "")</f>
        <v/>
      </c>
      <c r="Z815">
        <f>IF(ISNUMBER(T815), ((T815-H815)/H815)-0.004, "")</f>
        <v/>
      </c>
      <c r="AA815">
        <f>IF(ISNUMBER(W815), ((W815-H815)/H815)-0.004, IF(P815&gt;0, ((N815-H815)/H815)-0.004, 0))</f>
        <v/>
      </c>
      <c r="AB815">
        <f>IF(AND(ISNUMBER(I815), I815&gt;0, ISNUMBER(O815), O815&gt;0), AA815-((O815-I815)/I815), AA815)</f>
        <v/>
      </c>
      <c r="AC815">
        <f>IF(ISNUMBER(Q815), (Q815-H815)/H815, 0)</f>
        <v/>
      </c>
      <c r="AD815">
        <f>IF(ISNUMBER(R815), (R815-H815)/H815, 0)</f>
        <v/>
      </c>
      <c r="AE815">
        <f>IF(ISNUMBER(Y815), IF(Y815&gt;0, "THẮNG", "THUA"), "CHỜ T+3")</f>
        <v/>
      </c>
      <c r="AF815">
        <f>IF(AND(P815=0, N815=H815, NOT(ISNUMBER(W815))), "ĐANG CHỜ", IF(AA815&gt;0, "THẮNG", "THUA"))</f>
        <v/>
      </c>
      <c r="AG815" t="inlineStr">
        <is>
          <t>https://quickchart.io/chart/render/zf-b8a22da3-1009-4637-9b40-7efb6f662e0c</t>
        </is>
      </c>
      <c r="AH815">
        <f>IF(AG815&lt;&gt;"", IMAGE(AG815, 1), "Chưa có ảnh")</f>
        <v/>
      </c>
    </row>
    <row r="816" ht="95" customHeight="1">
      <c r="A816" t="inlineStr">
        <is>
          <t>2026-10-22</t>
        </is>
      </c>
      <c r="B816" t="inlineStr">
        <is>
          <t>ALGO_28</t>
        </is>
      </c>
      <c r="C816" t="inlineStr">
        <is>
          <t>🏛️ BỘ 28: TRỤ CỘT VỐN HÓA LỚN DẪN DẮT CHỈ SỐ (BLUECHIP PILLAR)</t>
        </is>
      </c>
      <c r="D816" t="inlineStr">
        <is>
          <t>#4</t>
        </is>
      </c>
      <c r="E816" t="inlineStr">
        <is>
          <t>TCX</t>
        </is>
      </c>
      <c r="F816" t="inlineStr">
        <is>
          <t>HOSE</t>
        </is>
      </c>
      <c r="G816" t="inlineStr">
        <is>
          <t>Chứng khoán</t>
        </is>
      </c>
      <c r="H816" t="n">
        <v>29.55</v>
      </c>
      <c r="I816" t="n">
        <v>1753.55</v>
      </c>
      <c r="J816" t="n">
        <v>74.20999999999999</v>
      </c>
      <c r="K816" t="n">
        <v>1.97</v>
      </c>
      <c r="L816" t="n">
        <v>32.82</v>
      </c>
      <c r="M816" t="n">
        <v>28.06</v>
      </c>
      <c r="N816" t="n">
        <v>29.5</v>
      </c>
      <c r="O816" t="n">
        <v>1764.41</v>
      </c>
      <c r="P816" t="n">
        <v>1</v>
      </c>
      <c r="Q816" t="n">
        <v>29.95</v>
      </c>
      <c r="R816" t="n">
        <v>28.85</v>
      </c>
      <c r="S816" t="inlineStr"/>
      <c r="T816" t="inlineStr"/>
      <c r="U816" t="inlineStr"/>
      <c r="V816" t="inlineStr"/>
      <c r="W816" t="inlineStr"/>
      <c r="X816" t="inlineStr">
        <is>
          <t>⏳ Chờ hàng về (T+1)</t>
        </is>
      </c>
      <c r="Y816">
        <f>IF(ISNUMBER(S816), ((S816-H816)/H816)-0.004, "")</f>
        <v/>
      </c>
      <c r="Z816">
        <f>IF(ISNUMBER(T816), ((T816-H816)/H816)-0.004, "")</f>
        <v/>
      </c>
      <c r="AA816">
        <f>IF(ISNUMBER(W816), ((W816-H816)/H816)-0.004, IF(P816&gt;0, ((N816-H816)/H816)-0.004, 0))</f>
        <v/>
      </c>
      <c r="AB816">
        <f>IF(AND(ISNUMBER(I816), I816&gt;0, ISNUMBER(O816), O816&gt;0), AA816-((O816-I816)/I816), AA816)</f>
        <v/>
      </c>
      <c r="AC816">
        <f>IF(ISNUMBER(Q816), (Q816-H816)/H816, 0)</f>
        <v/>
      </c>
      <c r="AD816">
        <f>IF(ISNUMBER(R816), (R816-H816)/H816, 0)</f>
        <v/>
      </c>
      <c r="AE816">
        <f>IF(ISNUMBER(Y816), IF(Y816&gt;0, "THẮNG", "THUA"), "CHỜ T+3")</f>
        <v/>
      </c>
      <c r="AF816">
        <f>IF(AND(P816=0, N816=H816, NOT(ISNUMBER(W816))), "ĐANG CHỜ", IF(AA816&gt;0, "THẮNG", "THUA"))</f>
        <v/>
      </c>
      <c r="AG816" t="inlineStr">
        <is>
          <t>https://quickchart.io/chart/render/zf-fbf5af2d-f80b-4ddf-a3bf-2ab79101241c</t>
        </is>
      </c>
      <c r="AH816">
        <f>IF(AG816&lt;&gt;"", IMAGE(AG816, 1), "Chưa có ảnh")</f>
        <v/>
      </c>
    </row>
    <row r="817" ht="95" customHeight="1">
      <c r="A817" t="inlineStr">
        <is>
          <t>2026-10-22</t>
        </is>
      </c>
      <c r="B817" t="inlineStr">
        <is>
          <t>ALGO_28</t>
        </is>
      </c>
      <c r="C817" t="inlineStr">
        <is>
          <t>🏛️ BỘ 28: TRỤ CỘT VỐN HÓA LỚN DẪN DẮT CHỈ SỐ (BLUECHIP PILLAR)</t>
        </is>
      </c>
      <c r="D817" t="inlineStr">
        <is>
          <t>#5</t>
        </is>
      </c>
      <c r="E817" t="inlineStr">
        <is>
          <t>VIC</t>
        </is>
      </c>
      <c r="F817" t="inlineStr">
        <is>
          <t>HOSE</t>
        </is>
      </c>
      <c r="G817" t="inlineStr">
        <is>
          <t>Bất động sản Dân dụng</t>
        </is>
      </c>
      <c r="H817" t="n">
        <v>231.5</v>
      </c>
      <c r="I817" t="n">
        <v>1753.55</v>
      </c>
      <c r="J817" t="n">
        <v>72.20999999999999</v>
      </c>
      <c r="K817" t="n">
        <v>0.92</v>
      </c>
      <c r="L817" t="n">
        <v>262.54</v>
      </c>
      <c r="M817" t="n">
        <v>217.39</v>
      </c>
      <c r="N817" t="n">
        <v>233</v>
      </c>
      <c r="O817" t="n">
        <v>1764.41</v>
      </c>
      <c r="P817" t="n">
        <v>1</v>
      </c>
      <c r="Q817" t="n">
        <v>235.5</v>
      </c>
      <c r="R817" t="n">
        <v>225</v>
      </c>
      <c r="S817" t="inlineStr"/>
      <c r="T817" t="inlineStr"/>
      <c r="U817" t="inlineStr"/>
      <c r="V817" t="inlineStr"/>
      <c r="W817" t="inlineStr"/>
      <c r="X817" t="inlineStr">
        <is>
          <t>⏳ Chờ hàng về (T+1)</t>
        </is>
      </c>
      <c r="Y817">
        <f>IF(ISNUMBER(S817), ((S817-H817)/H817)-0.004, "")</f>
        <v/>
      </c>
      <c r="Z817">
        <f>IF(ISNUMBER(T817), ((T817-H817)/H817)-0.004, "")</f>
        <v/>
      </c>
      <c r="AA817">
        <f>IF(ISNUMBER(W817), ((W817-H817)/H817)-0.004, IF(P817&gt;0, ((N817-H817)/H817)-0.004, 0))</f>
        <v/>
      </c>
      <c r="AB817">
        <f>IF(AND(ISNUMBER(I817), I817&gt;0, ISNUMBER(O817), O817&gt;0), AA817-((O817-I817)/I817), AA817)</f>
        <v/>
      </c>
      <c r="AC817">
        <f>IF(ISNUMBER(Q817), (Q817-H817)/H817, 0)</f>
        <v/>
      </c>
      <c r="AD817">
        <f>IF(ISNUMBER(R817), (R817-H817)/H817, 0)</f>
        <v/>
      </c>
      <c r="AE817">
        <f>IF(ISNUMBER(Y817), IF(Y817&gt;0, "THẮNG", "THUA"), "CHỜ T+3")</f>
        <v/>
      </c>
      <c r="AF817">
        <f>IF(AND(P817=0, N817=H817, NOT(ISNUMBER(W817))), "ĐANG CHỜ", IF(AA817&gt;0, "THẮNG", "THUA"))</f>
        <v/>
      </c>
      <c r="AG817" t="inlineStr">
        <is>
          <t>https://quickchart.io/chart/render/zf-4ef64f70-68f6-462c-a3d6-306d42466155</t>
        </is>
      </c>
      <c r="AH817">
        <f>IF(AG817&lt;&gt;"", IMAGE(AG817, 1), "Chưa có ảnh")</f>
        <v/>
      </c>
    </row>
    <row r="818" ht="95" customHeight="1">
      <c r="A818" t="inlineStr">
        <is>
          <t>2026-10-22</t>
        </is>
      </c>
      <c r="B818" t="inlineStr">
        <is>
          <t>ALGO_29</t>
        </is>
      </c>
      <c r="C818" t="inlineStr">
        <is>
          <t>🧭 BỘ 29: ĐỒNG THUẬN ĐA KHUNG 1D-1W-1M-3M (MTF SYNERGY)</t>
        </is>
      </c>
      <c r="D818" t="inlineStr">
        <is>
          <t>#2</t>
        </is>
      </c>
      <c r="E818" t="inlineStr">
        <is>
          <t>TNG</t>
        </is>
      </c>
      <c r="F818" t="inlineStr">
        <is>
          <t>HNX</t>
        </is>
      </c>
      <c r="G818" t="inlineStr">
        <is>
          <t>Thủy sản &amp; Xuất khẩu</t>
        </is>
      </c>
      <c r="H818" t="n">
        <v>19.3</v>
      </c>
      <c r="I818" t="n">
        <v>1753.55</v>
      </c>
      <c r="J818" t="n">
        <v>52.51</v>
      </c>
      <c r="K818" t="n">
        <v>1.62</v>
      </c>
      <c r="L818" t="n">
        <v>21.82</v>
      </c>
      <c r="M818" t="n">
        <v>18.16</v>
      </c>
      <c r="N818" t="n">
        <v>19.1</v>
      </c>
      <c r="O818" t="n">
        <v>1764.41</v>
      </c>
      <c r="P818" t="n">
        <v>1</v>
      </c>
      <c r="Q818" t="n">
        <v>19.5</v>
      </c>
      <c r="R818" t="n">
        <v>18.8</v>
      </c>
      <c r="S818" t="inlineStr"/>
      <c r="T818" t="inlineStr"/>
      <c r="U818" t="inlineStr"/>
      <c r="V818" t="inlineStr"/>
      <c r="W818" t="inlineStr"/>
      <c r="X818" t="inlineStr">
        <is>
          <t>⏳ Chờ hàng về (T+1)</t>
        </is>
      </c>
      <c r="Y818">
        <f>IF(ISNUMBER(S818), ((S818-H818)/H818)-0.004, "")</f>
        <v/>
      </c>
      <c r="Z818">
        <f>IF(ISNUMBER(T818), ((T818-H818)/H818)-0.004, "")</f>
        <v/>
      </c>
      <c r="AA818">
        <f>IF(ISNUMBER(W818), ((W818-H818)/H818)-0.004, IF(P818&gt;0, ((N818-H818)/H818)-0.004, 0))</f>
        <v/>
      </c>
      <c r="AB818">
        <f>IF(AND(ISNUMBER(I818), I818&gt;0, ISNUMBER(O818), O818&gt;0), AA818-((O818-I818)/I818), AA818)</f>
        <v/>
      </c>
      <c r="AC818">
        <f>IF(ISNUMBER(Q818), (Q818-H818)/H818, 0)</f>
        <v/>
      </c>
      <c r="AD818">
        <f>IF(ISNUMBER(R818), (R818-H818)/H818, 0)</f>
        <v/>
      </c>
      <c r="AE818">
        <f>IF(ISNUMBER(Y818), IF(Y818&gt;0, "THẮNG", "THUA"), "CHỜ T+3")</f>
        <v/>
      </c>
      <c r="AF818">
        <f>IF(AND(P818=0, N818=H818, NOT(ISNUMBER(W818))), "ĐANG CHỜ", IF(AA818&gt;0, "THẮNG", "THUA"))</f>
        <v/>
      </c>
      <c r="AG818" t="inlineStr">
        <is>
          <t>https://quickchart.io/chart/render/zf-f125d230-e4a2-441c-9692-b397158f3bf2</t>
        </is>
      </c>
      <c r="AH818">
        <f>IF(AG818&lt;&gt;"", IMAGE(AG818, 1), "Chưa có ảnh")</f>
        <v/>
      </c>
    </row>
    <row r="819" ht="95" customHeight="1">
      <c r="A819" t="inlineStr">
        <is>
          <t>2026-10-22</t>
        </is>
      </c>
      <c r="B819" t="inlineStr">
        <is>
          <t>ALGO_29</t>
        </is>
      </c>
      <c r="C819" t="inlineStr">
        <is>
          <t>🧭 BỘ 29: ĐỒNG THUẬN ĐA KHUNG 1D-1W-1M-3M (MTF SYNERGY)</t>
        </is>
      </c>
      <c r="D819" t="inlineStr">
        <is>
          <t>#3</t>
        </is>
      </c>
      <c r="E819" t="inlineStr">
        <is>
          <t>VPL</t>
        </is>
      </c>
      <c r="F819" t="inlineStr">
        <is>
          <t>HOSE</t>
        </is>
      </c>
      <c r="G819" t="inlineStr">
        <is>
          <t>Dịch vụ Tiêu dùng</t>
        </is>
      </c>
      <c r="H819" t="n">
        <v>85</v>
      </c>
      <c r="I819" t="n">
        <v>1753.55</v>
      </c>
      <c r="J819" t="n">
        <v>52.01</v>
      </c>
      <c r="K819" t="n">
        <v>1.41</v>
      </c>
      <c r="L819" t="n">
        <v>94.36</v>
      </c>
      <c r="M819" t="n">
        <v>80.75</v>
      </c>
      <c r="N819" t="n">
        <v>86</v>
      </c>
      <c r="O819" t="n">
        <v>1764.41</v>
      </c>
      <c r="P819" t="n">
        <v>1</v>
      </c>
      <c r="Q819" t="n">
        <v>86.09999999999999</v>
      </c>
      <c r="R819" t="n">
        <v>83</v>
      </c>
      <c r="S819" t="inlineStr"/>
      <c r="T819" t="inlineStr"/>
      <c r="U819" t="inlineStr"/>
      <c r="V819" t="inlineStr"/>
      <c r="W819" t="inlineStr"/>
      <c r="X819" t="inlineStr">
        <is>
          <t>⏳ Chờ hàng về (T+1)</t>
        </is>
      </c>
      <c r="Y819">
        <f>IF(ISNUMBER(S819), ((S819-H819)/H819)-0.004, "")</f>
        <v/>
      </c>
      <c r="Z819">
        <f>IF(ISNUMBER(T819), ((T819-H819)/H819)-0.004, "")</f>
        <v/>
      </c>
      <c r="AA819">
        <f>IF(ISNUMBER(W819), ((W819-H819)/H819)-0.004, IF(P819&gt;0, ((N819-H819)/H819)-0.004, 0))</f>
        <v/>
      </c>
      <c r="AB819">
        <f>IF(AND(ISNUMBER(I819), I819&gt;0, ISNUMBER(O819), O819&gt;0), AA819-((O819-I819)/I819), AA819)</f>
        <v/>
      </c>
      <c r="AC819">
        <f>IF(ISNUMBER(Q819), (Q819-H819)/H819, 0)</f>
        <v/>
      </c>
      <c r="AD819">
        <f>IF(ISNUMBER(R819), (R819-H819)/H819, 0)</f>
        <v/>
      </c>
      <c r="AE819">
        <f>IF(ISNUMBER(Y819), IF(Y819&gt;0, "THẮNG", "THUA"), "CHỜ T+3")</f>
        <v/>
      </c>
      <c r="AF819">
        <f>IF(AND(P819=0, N819=H819, NOT(ISNUMBER(W819))), "ĐANG CHỜ", IF(AA819&gt;0, "THẮNG", "THUA"))</f>
        <v/>
      </c>
      <c r="AG819" t="inlineStr">
        <is>
          <t>https://quickchart.io/chart/render/zf-4fca28b7-1568-4d86-ab26-225fc47cf798</t>
        </is>
      </c>
      <c r="AH819">
        <f>IF(AG819&lt;&gt;"", IMAGE(AG819, 1), "Chưa có ảnh")</f>
        <v/>
      </c>
    </row>
    <row r="820" ht="95" customHeight="1">
      <c r="A820" t="inlineStr">
        <is>
          <t>2026-10-22</t>
        </is>
      </c>
      <c r="B820" t="inlineStr">
        <is>
          <t>ALGO_29</t>
        </is>
      </c>
      <c r="C820" t="inlineStr">
        <is>
          <t>🧭 BỘ 29: ĐỒNG THUẬN ĐA KHUNG 1D-1W-1M-3M (MTF SYNERGY)</t>
        </is>
      </c>
      <c r="D820" t="inlineStr">
        <is>
          <t>#5</t>
        </is>
      </c>
      <c r="E820" t="inlineStr">
        <is>
          <t>FMC</t>
        </is>
      </c>
      <c r="F820" t="inlineStr">
        <is>
          <t>HOSE</t>
        </is>
      </c>
      <c r="G820" t="inlineStr">
        <is>
          <t>Thủy sản &amp; Xuất khẩu</t>
        </is>
      </c>
      <c r="H820" t="n">
        <v>36.5</v>
      </c>
      <c r="I820" t="n">
        <v>1753.55</v>
      </c>
      <c r="J820" t="n">
        <v>44.19</v>
      </c>
      <c r="K820" t="n">
        <v>2.02</v>
      </c>
      <c r="L820" t="n">
        <v>39.49</v>
      </c>
      <c r="M820" t="n">
        <v>35.14</v>
      </c>
      <c r="N820" t="n">
        <v>36.35</v>
      </c>
      <c r="O820" t="n">
        <v>1764.41</v>
      </c>
      <c r="P820" t="n">
        <v>1</v>
      </c>
      <c r="Q820" t="n">
        <v>36.8</v>
      </c>
      <c r="R820" t="n">
        <v>36.2</v>
      </c>
      <c r="S820" t="inlineStr"/>
      <c r="T820" t="inlineStr"/>
      <c r="U820" t="inlineStr"/>
      <c r="V820" t="inlineStr"/>
      <c r="W820" t="inlineStr"/>
      <c r="X820" t="inlineStr">
        <is>
          <t>⏳ Chờ hàng về (T+1)</t>
        </is>
      </c>
      <c r="Y820">
        <f>IF(ISNUMBER(S820), ((S820-H820)/H820)-0.004, "")</f>
        <v/>
      </c>
      <c r="Z820">
        <f>IF(ISNUMBER(T820), ((T820-H820)/H820)-0.004, "")</f>
        <v/>
      </c>
      <c r="AA820">
        <f>IF(ISNUMBER(W820), ((W820-H820)/H820)-0.004, IF(P820&gt;0, ((N820-H820)/H820)-0.004, 0))</f>
        <v/>
      </c>
      <c r="AB820">
        <f>IF(AND(ISNUMBER(I820), I820&gt;0, ISNUMBER(O820), O820&gt;0), AA820-((O820-I820)/I820), AA820)</f>
        <v/>
      </c>
      <c r="AC820">
        <f>IF(ISNUMBER(Q820), (Q820-H820)/H820, 0)</f>
        <v/>
      </c>
      <c r="AD820">
        <f>IF(ISNUMBER(R820), (R820-H820)/H820, 0)</f>
        <v/>
      </c>
      <c r="AE820">
        <f>IF(ISNUMBER(Y820), IF(Y820&gt;0, "THẮNG", "THUA"), "CHỜ T+3")</f>
        <v/>
      </c>
      <c r="AF820">
        <f>IF(AND(P820=0, N820=H820, NOT(ISNUMBER(W820))), "ĐANG CHỜ", IF(AA820&gt;0, "THẮNG", "THUA"))</f>
        <v/>
      </c>
      <c r="AG820" t="inlineStr">
        <is>
          <t>https://quickchart.io/chart/render/zf-178bcee7-bb10-44c8-b303-b67f60981261</t>
        </is>
      </c>
      <c r="AH820">
        <f>IF(AG820&lt;&gt;"", IMAGE(AG820, 1), "Chưa có ảnh")</f>
        <v/>
      </c>
    </row>
    <row r="821" ht="95" customHeight="1">
      <c r="A821" t="inlineStr">
        <is>
          <t>2026-10-22</t>
        </is>
      </c>
      <c r="B821" t="inlineStr">
        <is>
          <t>ALGO_30</t>
        </is>
      </c>
      <c r="C821" t="inlineStr">
        <is>
          <t>🌟 BỘ 30: ĐIỂM HỘI TỤ SIÊU ĐẲNG ĐA THUẬT TOÁN (MASTER CONFLUENCE)</t>
        </is>
      </c>
      <c r="D821" t="inlineStr">
        <is>
          <t>#2</t>
        </is>
      </c>
      <c r="E821" t="inlineStr">
        <is>
          <t>MDG</t>
        </is>
      </c>
      <c r="F821" t="inlineStr">
        <is>
          <t>HOSE</t>
        </is>
      </c>
      <c r="G821" t="inlineStr">
        <is>
          <t>Khai khoáng &amp; VLXD</t>
        </is>
      </c>
      <c r="H821" t="n">
        <v>47.5</v>
      </c>
      <c r="I821" t="n">
        <v>1753.55</v>
      </c>
      <c r="J821" t="n">
        <v>105.56</v>
      </c>
      <c r="K821" t="n">
        <v>27.04</v>
      </c>
      <c r="L821" t="n">
        <v>54.29</v>
      </c>
      <c r="M821" t="n">
        <v>44.41</v>
      </c>
      <c r="N821" t="n">
        <v>48.6</v>
      </c>
      <c r="O821" t="n">
        <v>1764.41</v>
      </c>
      <c r="P821" t="n">
        <v>1</v>
      </c>
      <c r="Q821" t="n">
        <v>49</v>
      </c>
      <c r="R821" t="n">
        <v>46.4</v>
      </c>
      <c r="S821" t="inlineStr"/>
      <c r="T821" t="inlineStr"/>
      <c r="U821" t="inlineStr"/>
      <c r="V821" t="inlineStr"/>
      <c r="W821" t="inlineStr"/>
      <c r="X821" t="inlineStr">
        <is>
          <t>⏳ Chờ hàng về (T+1)</t>
        </is>
      </c>
      <c r="Y821">
        <f>IF(ISNUMBER(S821), ((S821-H821)/H821)-0.004, "")</f>
        <v/>
      </c>
      <c r="Z821">
        <f>IF(ISNUMBER(T821), ((T821-H821)/H821)-0.004, "")</f>
        <v/>
      </c>
      <c r="AA821">
        <f>IF(ISNUMBER(W821), ((W821-H821)/H821)-0.004, IF(P821&gt;0, ((N821-H821)/H821)-0.004, 0))</f>
        <v/>
      </c>
      <c r="AB821">
        <f>IF(AND(ISNUMBER(I821), I821&gt;0, ISNUMBER(O821), O821&gt;0), AA821-((O821-I821)/I821), AA821)</f>
        <v/>
      </c>
      <c r="AC821">
        <f>IF(ISNUMBER(Q821), (Q821-H821)/H821, 0)</f>
        <v/>
      </c>
      <c r="AD821">
        <f>IF(ISNUMBER(R821), (R821-H821)/H821, 0)</f>
        <v/>
      </c>
      <c r="AE821">
        <f>IF(ISNUMBER(Y821), IF(Y821&gt;0, "THẮNG", "THUA"), "CHỜ T+3")</f>
        <v/>
      </c>
      <c r="AF821">
        <f>IF(AND(P821=0, N821=H821, NOT(ISNUMBER(W821))), "ĐANG CHỜ", IF(AA821&gt;0, "THẮNG", "THUA"))</f>
        <v/>
      </c>
      <c r="AG821" t="inlineStr">
        <is>
          <t>https://quickchart.io/chart/render/zf-137c0a4b-b873-4a97-a1d4-965d4fb42fd2</t>
        </is>
      </c>
      <c r="AH821">
        <f>IF(AG821&lt;&gt;"", IMAGE(AG821, 1), "Chưa có ảnh")</f>
        <v/>
      </c>
    </row>
    <row r="822" ht="95" customHeight="1">
      <c r="A822" t="inlineStr">
        <is>
          <t>2026-10-22</t>
        </is>
      </c>
      <c r="B822" t="inlineStr">
        <is>
          <t>ALGO_30</t>
        </is>
      </c>
      <c r="C822" t="inlineStr">
        <is>
          <t>🌟 BỘ 30: ĐIỂM HỘI TỤ SIÊU ĐẲNG ĐA THUẬT TOÁN (MASTER CONFLUENCE)</t>
        </is>
      </c>
      <c r="D822" t="inlineStr">
        <is>
          <t>#4</t>
        </is>
      </c>
      <c r="E822" t="inlineStr">
        <is>
          <t>DCM</t>
        </is>
      </c>
      <c r="F822" t="inlineStr">
        <is>
          <t>HOSE</t>
        </is>
      </c>
      <c r="G822" t="inlineStr">
        <is>
          <t>Hóa chất &amp; Phân bón</t>
        </is>
      </c>
      <c r="H822" t="n">
        <v>34.85</v>
      </c>
      <c r="I822" t="n">
        <v>1753.55</v>
      </c>
      <c r="J822" t="n">
        <v>92.04000000000001</v>
      </c>
      <c r="K822" t="n">
        <v>1.94</v>
      </c>
      <c r="L822" t="n">
        <v>38.43</v>
      </c>
      <c r="M822" t="n">
        <v>33.22</v>
      </c>
      <c r="N822" t="n">
        <v>34.85</v>
      </c>
      <c r="O822" t="n">
        <v>1764.41</v>
      </c>
      <c r="P822" t="n">
        <v>1</v>
      </c>
      <c r="Q822" t="n">
        <v>35.5</v>
      </c>
      <c r="R822" t="n">
        <v>34.1</v>
      </c>
      <c r="S822" t="inlineStr"/>
      <c r="T822" t="inlineStr"/>
      <c r="U822" t="inlineStr"/>
      <c r="V822" t="inlineStr"/>
      <c r="W822" t="inlineStr"/>
      <c r="X822" t="inlineStr">
        <is>
          <t>⏳ Chờ hàng về (T+1)</t>
        </is>
      </c>
      <c r="Y822">
        <f>IF(ISNUMBER(S822), ((S822-H822)/H822)-0.004, "")</f>
        <v/>
      </c>
      <c r="Z822">
        <f>IF(ISNUMBER(T822), ((T822-H822)/H822)-0.004, "")</f>
        <v/>
      </c>
      <c r="AA822">
        <f>IF(ISNUMBER(W822), ((W822-H822)/H822)-0.004, IF(P822&gt;0, ((N822-H822)/H822)-0.004, 0))</f>
        <v/>
      </c>
      <c r="AB822">
        <f>IF(AND(ISNUMBER(I822), I822&gt;0, ISNUMBER(O822), O822&gt;0), AA822-((O822-I822)/I822), AA822)</f>
        <v/>
      </c>
      <c r="AC822">
        <f>IF(ISNUMBER(Q822), (Q822-H822)/H822, 0)</f>
        <v/>
      </c>
      <c r="AD822">
        <f>IF(ISNUMBER(R822), (R822-H822)/H822, 0)</f>
        <v/>
      </c>
      <c r="AE822">
        <f>IF(ISNUMBER(Y822), IF(Y822&gt;0, "THẮNG", "THUA"), "CHỜ T+3")</f>
        <v/>
      </c>
      <c r="AF822">
        <f>IF(AND(P822=0, N822=H822, NOT(ISNUMBER(W822))), "ĐANG CHỜ", IF(AA822&gt;0, "THẮNG", "THUA"))</f>
        <v/>
      </c>
      <c r="AG822" t="inlineStr">
        <is>
          <t>https://quickchart.io/chart/render/zf-fc4fe096-b56d-47d4-bd9a-8d880704e61d</t>
        </is>
      </c>
      <c r="AH822">
        <f>IF(AG822&lt;&gt;"", IMAGE(AG822, 1), "Chưa có ảnh")</f>
        <v/>
      </c>
    </row>
    <row r="823" ht="95" customHeight="1">
      <c r="A823" t="inlineStr">
        <is>
          <t>2026-10-22</t>
        </is>
      </c>
      <c r="B823" t="inlineStr">
        <is>
          <t>ALGO_30</t>
        </is>
      </c>
      <c r="C823" t="inlineStr">
        <is>
          <t>🌟 BỘ 30: ĐIỂM HỘI TỤ SIÊU ĐẲNG ĐA THUẬT TOÁN (MASTER CONFLUENCE)</t>
        </is>
      </c>
      <c r="D823" t="inlineStr">
        <is>
          <t>#5</t>
        </is>
      </c>
      <c r="E823" t="inlineStr">
        <is>
          <t>VPL</t>
        </is>
      </c>
      <c r="F823" t="inlineStr">
        <is>
          <t>HOSE</t>
        </is>
      </c>
      <c r="G823" t="inlineStr">
        <is>
          <t>Dịch vụ Tiêu dùng</t>
        </is>
      </c>
      <c r="H823" t="n">
        <v>85</v>
      </c>
      <c r="I823" t="n">
        <v>1753.55</v>
      </c>
      <c r="J823" t="n">
        <v>89.54000000000001</v>
      </c>
      <c r="K823" t="n">
        <v>1.41</v>
      </c>
      <c r="L823" t="n">
        <v>94.36</v>
      </c>
      <c r="M823" t="n">
        <v>80.75</v>
      </c>
      <c r="N823" t="n">
        <v>86</v>
      </c>
      <c r="O823" t="n">
        <v>1764.41</v>
      </c>
      <c r="P823" t="n">
        <v>1</v>
      </c>
      <c r="Q823" t="n">
        <v>86.09999999999999</v>
      </c>
      <c r="R823" t="n">
        <v>83</v>
      </c>
      <c r="S823" t="inlineStr"/>
      <c r="T823" t="inlineStr"/>
      <c r="U823" t="inlineStr"/>
      <c r="V823" t="inlineStr"/>
      <c r="W823" t="inlineStr"/>
      <c r="X823" t="inlineStr">
        <is>
          <t>⏳ Chờ hàng về (T+1)</t>
        </is>
      </c>
      <c r="Y823">
        <f>IF(ISNUMBER(S823), ((S823-H823)/H823)-0.004, "")</f>
        <v/>
      </c>
      <c r="Z823">
        <f>IF(ISNUMBER(T823), ((T823-H823)/H823)-0.004, "")</f>
        <v/>
      </c>
      <c r="AA823">
        <f>IF(ISNUMBER(W823), ((W823-H823)/H823)-0.004, IF(P823&gt;0, ((N823-H823)/H823)-0.004, 0))</f>
        <v/>
      </c>
      <c r="AB823">
        <f>IF(AND(ISNUMBER(I823), I823&gt;0, ISNUMBER(O823), O823&gt;0), AA823-((O823-I823)/I823), AA823)</f>
        <v/>
      </c>
      <c r="AC823">
        <f>IF(ISNUMBER(Q823), (Q823-H823)/H823, 0)</f>
        <v/>
      </c>
      <c r="AD823">
        <f>IF(ISNUMBER(R823), (R823-H823)/H823, 0)</f>
        <v/>
      </c>
      <c r="AE823">
        <f>IF(ISNUMBER(Y823), IF(Y823&gt;0, "THẮNG", "THUA"), "CHỜ T+3")</f>
        <v/>
      </c>
      <c r="AF823">
        <f>IF(AND(P823=0, N823=H823, NOT(ISNUMBER(W823))), "ĐANG CHỜ", IF(AA823&gt;0, "THẮNG", "THUA"))</f>
        <v/>
      </c>
      <c r="AG823" t="inlineStr">
        <is>
          <t>https://quickchart.io/chart/render/zf-4fca28b7-1568-4d86-ab26-225fc47cf798</t>
        </is>
      </c>
      <c r="AH823">
        <f>IF(AG823&lt;&gt;"", IMAGE(AG823, 1), "Chưa có ảnh")</f>
        <v/>
      </c>
    </row>
    <row r="824" ht="95" customHeight="1">
      <c r="A824" t="inlineStr">
        <is>
          <t>2026-10-22</t>
        </is>
      </c>
      <c r="B824" t="inlineStr">
        <is>
          <t>ALGO_01</t>
        </is>
      </c>
      <c r="C824" t="inlineStr">
        <is>
          <t>🔥 BỘ 01: BÙNG NỔ DÒNG TIỀN &amp; VƯỢT NỀN (CANSLIM BREAKOUT)</t>
        </is>
      </c>
      <c r="D824" t="inlineStr">
        <is>
          <t>#2</t>
        </is>
      </c>
      <c r="E824" t="inlineStr">
        <is>
          <t>GMD</t>
        </is>
      </c>
      <c r="F824" t="inlineStr">
        <is>
          <t>HOSE</t>
        </is>
      </c>
      <c r="G824" t="inlineStr">
        <is>
          <t>Cảng biển &amp; Vận tải</t>
        </is>
      </c>
      <c r="H824" t="n">
        <v>57.5</v>
      </c>
      <c r="I824" t="n">
        <v>1760.63</v>
      </c>
      <c r="J824" t="n">
        <v>54.15</v>
      </c>
      <c r="K824" t="n">
        <v>2.12</v>
      </c>
      <c r="L824" t="n">
        <v>63.37</v>
      </c>
      <c r="M824" t="n">
        <v>54.83</v>
      </c>
      <c r="N824" t="n">
        <v>56.9</v>
      </c>
      <c r="O824" t="n">
        <v>1764.41</v>
      </c>
      <c r="P824" t="n">
        <v>1</v>
      </c>
      <c r="Q824" t="n">
        <v>57.9</v>
      </c>
      <c r="R824" t="n">
        <v>54.1</v>
      </c>
      <c r="S824" t="inlineStr"/>
      <c r="T824" t="inlineStr"/>
      <c r="U824" t="inlineStr"/>
      <c r="V824" t="inlineStr"/>
      <c r="W824" t="inlineStr"/>
      <c r="X824" t="inlineStr">
        <is>
          <t>⏳ Chờ hàng về (T+1)</t>
        </is>
      </c>
      <c r="Y824">
        <f>IF(ISNUMBER(S824), ((S824-H824)/H824)-0.004, "")</f>
        <v/>
      </c>
      <c r="Z824">
        <f>IF(ISNUMBER(T824), ((T824-H824)/H824)-0.004, "")</f>
        <v/>
      </c>
      <c r="AA824">
        <f>IF(ISNUMBER(W824), ((W824-H824)/H824)-0.004, IF(P824&gt;0, ((N824-H824)/H824)-0.004, 0))</f>
        <v/>
      </c>
      <c r="AB824">
        <f>IF(AND(ISNUMBER(I824), I824&gt;0, ISNUMBER(O824), O824&gt;0), AA824-((O824-I824)/I824), AA824)</f>
        <v/>
      </c>
      <c r="AC824">
        <f>IF(ISNUMBER(Q824), (Q824-H824)/H824, 0)</f>
        <v/>
      </c>
      <c r="AD824">
        <f>IF(ISNUMBER(R824), (R824-H824)/H824, 0)</f>
        <v/>
      </c>
      <c r="AE824">
        <f>IF(ISNUMBER(Y824), IF(Y824&gt;0, "THẮNG", "THUA"), "CHỜ T+3")</f>
        <v/>
      </c>
      <c r="AF824">
        <f>IF(AND(P824=0, N824=H824, NOT(ISNUMBER(W824))), "ĐANG CHỜ", IF(AA824&gt;0, "THẮNG", "THUA"))</f>
        <v/>
      </c>
      <c r="AG824" t="inlineStr">
        <is>
          <t>https://quickchart.io/chart/render/zf-08934ff1-c22f-4808-b818-52dabc6d5655</t>
        </is>
      </c>
      <c r="AH824">
        <f>IF(AG824&lt;&gt;"", IMAGE(AG824, 1), "Chưa có ảnh")</f>
        <v/>
      </c>
    </row>
    <row r="825" ht="95" customHeight="1">
      <c r="A825" t="inlineStr">
        <is>
          <t>2026-10-22</t>
        </is>
      </c>
      <c r="B825" t="inlineStr">
        <is>
          <t>ALGO_01</t>
        </is>
      </c>
      <c r="C825" t="inlineStr">
        <is>
          <t>🔥 BỘ 01: BÙNG NỔ DÒNG TIỀN &amp; VƯỢT NỀN (CANSLIM BREAKOUT)</t>
        </is>
      </c>
      <c r="D825" t="inlineStr">
        <is>
          <t>#3</t>
        </is>
      </c>
      <c r="E825" t="inlineStr">
        <is>
          <t>NKG</t>
        </is>
      </c>
      <c r="F825" t="inlineStr">
        <is>
          <t>HOSE</t>
        </is>
      </c>
      <c r="G825" t="inlineStr">
        <is>
          <t>Thép &amp; VLXD</t>
        </is>
      </c>
      <c r="H825" t="n">
        <v>12</v>
      </c>
      <c r="I825" t="n">
        <v>1760.63</v>
      </c>
      <c r="J825" t="n">
        <v>54.11</v>
      </c>
      <c r="K825" t="n">
        <v>1.71</v>
      </c>
      <c r="L825" t="n">
        <v>13.59</v>
      </c>
      <c r="M825" t="n">
        <v>11.28</v>
      </c>
      <c r="N825" t="n">
        <v>11.95</v>
      </c>
      <c r="O825" t="n">
        <v>1764.41</v>
      </c>
      <c r="P825" t="n">
        <v>1</v>
      </c>
      <c r="Q825" t="n">
        <v>12</v>
      </c>
      <c r="R825" t="n">
        <v>11.4</v>
      </c>
      <c r="S825" t="inlineStr"/>
      <c r="T825" t="inlineStr"/>
      <c r="U825" t="inlineStr"/>
      <c r="V825" t="inlineStr"/>
      <c r="W825" t="inlineStr"/>
      <c r="X825" t="inlineStr">
        <is>
          <t>⏳ Chờ hàng về (T+1)</t>
        </is>
      </c>
      <c r="Y825">
        <f>IF(ISNUMBER(S825), ((S825-H825)/H825)-0.004, "")</f>
        <v/>
      </c>
      <c r="Z825">
        <f>IF(ISNUMBER(T825), ((T825-H825)/H825)-0.004, "")</f>
        <v/>
      </c>
      <c r="AA825">
        <f>IF(ISNUMBER(W825), ((W825-H825)/H825)-0.004, IF(P825&gt;0, ((N825-H825)/H825)-0.004, 0))</f>
        <v/>
      </c>
      <c r="AB825">
        <f>IF(AND(ISNUMBER(I825), I825&gt;0, ISNUMBER(O825), O825&gt;0), AA825-((O825-I825)/I825), AA825)</f>
        <v/>
      </c>
      <c r="AC825">
        <f>IF(ISNUMBER(Q825), (Q825-H825)/H825, 0)</f>
        <v/>
      </c>
      <c r="AD825">
        <f>IF(ISNUMBER(R825), (R825-H825)/H825, 0)</f>
        <v/>
      </c>
      <c r="AE825">
        <f>IF(ISNUMBER(Y825), IF(Y825&gt;0, "THẮNG", "THUA"), "CHỜ T+3")</f>
        <v/>
      </c>
      <c r="AF825">
        <f>IF(AND(P825=0, N825=H825, NOT(ISNUMBER(W825))), "ĐANG CHỜ", IF(AA825&gt;0, "THẮNG", "THUA"))</f>
        <v/>
      </c>
      <c r="AG825" t="inlineStr">
        <is>
          <t>https://quickchart.io/chart/render/zf-297337e2-4f49-43a3-9aa1-eeb2e6b32138</t>
        </is>
      </c>
      <c r="AH825">
        <f>IF(AG825&lt;&gt;"", IMAGE(AG825, 1), "Chưa có ảnh")</f>
        <v/>
      </c>
    </row>
    <row r="826" ht="95" customHeight="1">
      <c r="A826" t="inlineStr">
        <is>
          <t>2026-10-22</t>
        </is>
      </c>
      <c r="B826" t="inlineStr">
        <is>
          <t>ALGO_01</t>
        </is>
      </c>
      <c r="C826" t="inlineStr">
        <is>
          <t>🔥 BỘ 01: BÙNG NỔ DÒNG TIỀN &amp; VƯỢT NỀN (CANSLIM BREAKOUT)</t>
        </is>
      </c>
      <c r="D826" t="inlineStr">
        <is>
          <t>#4</t>
        </is>
      </c>
      <c r="E826" t="inlineStr">
        <is>
          <t>CII</t>
        </is>
      </c>
      <c r="F826" t="inlineStr">
        <is>
          <t>HOSE</t>
        </is>
      </c>
      <c r="G826" t="inlineStr">
        <is>
          <t>Đầu tư công &amp; Xây dựng</t>
        </is>
      </c>
      <c r="H826" t="n">
        <v>14.05</v>
      </c>
      <c r="I826" t="n">
        <v>1760.63</v>
      </c>
      <c r="J826" t="n">
        <v>53.87</v>
      </c>
      <c r="K826" t="n">
        <v>1.85</v>
      </c>
      <c r="L826" t="n">
        <v>16.06</v>
      </c>
      <c r="M826" t="n">
        <v>13.14</v>
      </c>
      <c r="N826" t="n">
        <v>14.05</v>
      </c>
      <c r="O826" t="n">
        <v>1764.41</v>
      </c>
      <c r="P826" t="n">
        <v>1</v>
      </c>
      <c r="Q826" t="n">
        <v>14.3</v>
      </c>
      <c r="R826" t="n">
        <v>13.35</v>
      </c>
      <c r="S826" t="inlineStr"/>
      <c r="T826" t="inlineStr"/>
      <c r="U826" t="inlineStr"/>
      <c r="V826" t="inlineStr"/>
      <c r="W826" t="inlineStr"/>
      <c r="X826" t="inlineStr">
        <is>
          <t>⏳ Chờ hàng về (T+1)</t>
        </is>
      </c>
      <c r="Y826">
        <f>IF(ISNUMBER(S826), ((S826-H826)/H826)-0.004, "")</f>
        <v/>
      </c>
      <c r="Z826">
        <f>IF(ISNUMBER(T826), ((T826-H826)/H826)-0.004, "")</f>
        <v/>
      </c>
      <c r="AA826">
        <f>IF(ISNUMBER(W826), ((W826-H826)/H826)-0.004, IF(P826&gt;0, ((N826-H826)/H826)-0.004, 0))</f>
        <v/>
      </c>
      <c r="AB826">
        <f>IF(AND(ISNUMBER(I826), I826&gt;0, ISNUMBER(O826), O826&gt;0), AA826-((O826-I826)/I826), AA826)</f>
        <v/>
      </c>
      <c r="AC826">
        <f>IF(ISNUMBER(Q826), (Q826-H826)/H826, 0)</f>
        <v/>
      </c>
      <c r="AD826">
        <f>IF(ISNUMBER(R826), (R826-H826)/H826, 0)</f>
        <v/>
      </c>
      <c r="AE826">
        <f>IF(ISNUMBER(Y826), IF(Y826&gt;0, "THẮNG", "THUA"), "CHỜ T+3")</f>
        <v/>
      </c>
      <c r="AF826">
        <f>IF(AND(P826=0, N826=H826, NOT(ISNUMBER(W826))), "ĐANG CHỜ", IF(AA826&gt;0, "THẮNG", "THUA"))</f>
        <v/>
      </c>
      <c r="AG826" t="inlineStr">
        <is>
          <t>https://quickchart.io/chart/render/zf-d347512b-e0bf-4cab-a86a-e43dd8ddd5a5</t>
        </is>
      </c>
      <c r="AH826">
        <f>IF(AG826&lt;&gt;"", IMAGE(AG826, 1), "Chưa có ảnh")</f>
        <v/>
      </c>
    </row>
    <row r="827" ht="95" customHeight="1">
      <c r="A827" t="inlineStr">
        <is>
          <t>2026-10-22</t>
        </is>
      </c>
      <c r="B827" t="inlineStr">
        <is>
          <t>ALGO_01</t>
        </is>
      </c>
      <c r="C827" t="inlineStr">
        <is>
          <t>🔥 BỘ 01: BÙNG NỔ DÒNG TIỀN &amp; VƯỢT NỀN (CANSLIM BREAKOUT)</t>
        </is>
      </c>
      <c r="D827" t="inlineStr">
        <is>
          <t>#5</t>
        </is>
      </c>
      <c r="E827" t="inlineStr">
        <is>
          <t>IDC</t>
        </is>
      </c>
      <c r="F827" t="inlineStr">
        <is>
          <t>HNX</t>
        </is>
      </c>
      <c r="G827" t="inlineStr">
        <is>
          <t>BĐS Khu Công Nghiệp</t>
        </is>
      </c>
      <c r="H827" t="n">
        <v>35.8</v>
      </c>
      <c r="I827" t="n">
        <v>1760.63</v>
      </c>
      <c r="J827" t="n">
        <v>53.44</v>
      </c>
      <c r="K827" t="n">
        <v>2.78</v>
      </c>
      <c r="L827" t="n">
        <v>40.23</v>
      </c>
      <c r="M827" t="n">
        <v>33.79</v>
      </c>
      <c r="N827" t="n">
        <v>35.3</v>
      </c>
      <c r="O827" t="n">
        <v>1764.41</v>
      </c>
      <c r="P827" t="n">
        <v>1</v>
      </c>
      <c r="Q827" t="n">
        <v>35.8</v>
      </c>
      <c r="R827" t="n">
        <v>34.6</v>
      </c>
      <c r="S827" t="inlineStr"/>
      <c r="T827" t="inlineStr"/>
      <c r="U827" t="inlineStr"/>
      <c r="V827" t="inlineStr"/>
      <c r="W827" t="inlineStr"/>
      <c r="X827" t="inlineStr">
        <is>
          <t>⏳ Chờ hàng về (T+1)</t>
        </is>
      </c>
      <c r="Y827">
        <f>IF(ISNUMBER(S827), ((S827-H827)/H827)-0.004, "")</f>
        <v/>
      </c>
      <c r="Z827">
        <f>IF(ISNUMBER(T827), ((T827-H827)/H827)-0.004, "")</f>
        <v/>
      </c>
      <c r="AA827">
        <f>IF(ISNUMBER(W827), ((W827-H827)/H827)-0.004, IF(P827&gt;0, ((N827-H827)/H827)-0.004, 0))</f>
        <v/>
      </c>
      <c r="AB827">
        <f>IF(AND(ISNUMBER(I827), I827&gt;0, ISNUMBER(O827), O827&gt;0), AA827-((O827-I827)/I827), AA827)</f>
        <v/>
      </c>
      <c r="AC827">
        <f>IF(ISNUMBER(Q827), (Q827-H827)/H827, 0)</f>
        <v/>
      </c>
      <c r="AD827">
        <f>IF(ISNUMBER(R827), (R827-H827)/H827, 0)</f>
        <v/>
      </c>
      <c r="AE827">
        <f>IF(ISNUMBER(Y827), IF(Y827&gt;0, "THẮNG", "THUA"), "CHỜ T+3")</f>
        <v/>
      </c>
      <c r="AF827">
        <f>IF(AND(P827=0, N827=H827, NOT(ISNUMBER(W827))), "ĐANG CHỜ", IF(AA827&gt;0, "THẮNG", "THUA"))</f>
        <v/>
      </c>
      <c r="AG827" t="inlineStr">
        <is>
          <t>https://quickchart.io/chart/render/zf-c30a54a9-6df2-4de0-bbcd-7301db8317a3</t>
        </is>
      </c>
      <c r="AH827">
        <f>IF(AG827&lt;&gt;"", IMAGE(AG827, 1), "Chưa có ảnh")</f>
        <v/>
      </c>
    </row>
    <row r="828" ht="95" customHeight="1">
      <c r="A828" t="inlineStr">
        <is>
          <t>2026-10-22</t>
        </is>
      </c>
      <c r="B828" t="inlineStr">
        <is>
          <t>ALGO_02</t>
        </is>
      </c>
      <c r="C828" t="inlineStr">
        <is>
          <t>🛡️ BỘ 02: GOM NỀN TÍCH LŨY SIẾT BIÊN ĐỘ VCP (SEPA ACCUMULATION)</t>
        </is>
      </c>
      <c r="D828" t="inlineStr">
        <is>
          <t>#2</t>
        </is>
      </c>
      <c r="E828" t="inlineStr">
        <is>
          <t>EVF</t>
        </is>
      </c>
      <c r="F828" t="inlineStr">
        <is>
          <t>HOSE</t>
        </is>
      </c>
      <c r="G828" t="inlineStr">
        <is>
          <t>Bất động sản Dân dụng</t>
        </is>
      </c>
      <c r="H828" t="n">
        <v>12</v>
      </c>
      <c r="I828" t="n">
        <v>1760.63</v>
      </c>
      <c r="J828" t="n">
        <v>8.199999999999999</v>
      </c>
      <c r="K828" t="n">
        <v>0.83</v>
      </c>
      <c r="L828" t="n">
        <v>13.14</v>
      </c>
      <c r="M828" t="n">
        <v>11.48</v>
      </c>
      <c r="N828" t="n">
        <v>12.1</v>
      </c>
      <c r="O828" t="n">
        <v>1764.41</v>
      </c>
      <c r="P828" t="n">
        <v>1</v>
      </c>
      <c r="Q828" t="n">
        <v>12.1</v>
      </c>
      <c r="R828" t="n">
        <v>11.85</v>
      </c>
      <c r="S828" t="inlineStr"/>
      <c r="T828" t="inlineStr"/>
      <c r="U828" t="inlineStr"/>
      <c r="V828" t="inlineStr"/>
      <c r="W828" t="inlineStr"/>
      <c r="X828" t="inlineStr">
        <is>
          <t>⏳ Chờ hàng về (T+1)</t>
        </is>
      </c>
      <c r="Y828">
        <f>IF(ISNUMBER(S828), ((S828-H828)/H828)-0.004, "")</f>
        <v/>
      </c>
      <c r="Z828">
        <f>IF(ISNUMBER(T828), ((T828-H828)/H828)-0.004, "")</f>
        <v/>
      </c>
      <c r="AA828">
        <f>IF(ISNUMBER(W828), ((W828-H828)/H828)-0.004, IF(P828&gt;0, ((N828-H828)/H828)-0.004, 0))</f>
        <v/>
      </c>
      <c r="AB828">
        <f>IF(AND(ISNUMBER(I828), I828&gt;0, ISNUMBER(O828), O828&gt;0), AA828-((O828-I828)/I828), AA828)</f>
        <v/>
      </c>
      <c r="AC828">
        <f>IF(ISNUMBER(Q828), (Q828-H828)/H828, 0)</f>
        <v/>
      </c>
      <c r="AD828">
        <f>IF(ISNUMBER(R828), (R828-H828)/H828, 0)</f>
        <v/>
      </c>
      <c r="AE828">
        <f>IF(ISNUMBER(Y828), IF(Y828&gt;0, "THẮNG", "THUA"), "CHỜ T+3")</f>
        <v/>
      </c>
      <c r="AF828">
        <f>IF(AND(P828=0, N828=H828, NOT(ISNUMBER(W828))), "ĐANG CHỜ", IF(AA828&gt;0, "THẮNG", "THUA"))</f>
        <v/>
      </c>
      <c r="AG828" t="inlineStr">
        <is>
          <t>https://quickchart.io/chart/render/zf-f8c32155-54c1-4aa0-84cd-59ed7d949635</t>
        </is>
      </c>
      <c r="AH828">
        <f>IF(AG828&lt;&gt;"", IMAGE(AG828, 1), "Chưa có ảnh")</f>
        <v/>
      </c>
    </row>
    <row r="829" ht="95" customHeight="1">
      <c r="A829" t="inlineStr">
        <is>
          <t>2026-10-22</t>
        </is>
      </c>
      <c r="B829" t="inlineStr">
        <is>
          <t>ALGO_03</t>
        </is>
      </c>
      <c r="C829" t="inlineStr">
        <is>
          <t>⚡ BỘ 03: BẮT ĐÁY RÚT CHÂN &amp; ĐẢO CHIỀU QUÁ BÁN (WYCKOFF SPRING)</t>
        </is>
      </c>
      <c r="D829" t="inlineStr">
        <is>
          <t>#5</t>
        </is>
      </c>
      <c r="E829" t="inlineStr">
        <is>
          <t>VPI</t>
        </is>
      </c>
      <c r="F829" t="inlineStr">
        <is>
          <t>HOSE</t>
        </is>
      </c>
      <c r="G829" t="inlineStr">
        <is>
          <t>Bất động sản Dân dụng</t>
        </is>
      </c>
      <c r="H829" t="n">
        <v>55.8</v>
      </c>
      <c r="I829" t="n">
        <v>1760.63</v>
      </c>
      <c r="J829" t="n">
        <v>35.62</v>
      </c>
      <c r="K829" t="n">
        <v>1.22</v>
      </c>
      <c r="L829" t="n">
        <v>63.78</v>
      </c>
      <c r="M829" t="n">
        <v>52.17</v>
      </c>
      <c r="N829" t="n">
        <v>56.2</v>
      </c>
      <c r="O829" t="n">
        <v>1764.41</v>
      </c>
      <c r="P829" t="n">
        <v>1</v>
      </c>
      <c r="Q829" t="n">
        <v>56.2</v>
      </c>
      <c r="R829" t="n">
        <v>53</v>
      </c>
      <c r="S829" t="inlineStr"/>
      <c r="T829" t="inlineStr"/>
      <c r="U829" t="inlineStr"/>
      <c r="V829" t="inlineStr"/>
      <c r="W829" t="inlineStr"/>
      <c r="X829" t="inlineStr">
        <is>
          <t>⏳ Chờ hàng về (T+1)</t>
        </is>
      </c>
      <c r="Y829">
        <f>IF(ISNUMBER(S829), ((S829-H829)/H829)-0.004, "")</f>
        <v/>
      </c>
      <c r="Z829">
        <f>IF(ISNUMBER(T829), ((T829-H829)/H829)-0.004, "")</f>
        <v/>
      </c>
      <c r="AA829">
        <f>IF(ISNUMBER(W829), ((W829-H829)/H829)-0.004, IF(P829&gt;0, ((N829-H829)/H829)-0.004, 0))</f>
        <v/>
      </c>
      <c r="AB829">
        <f>IF(AND(ISNUMBER(I829), I829&gt;0, ISNUMBER(O829), O829&gt;0), AA829-((O829-I829)/I829), AA829)</f>
        <v/>
      </c>
      <c r="AC829">
        <f>IF(ISNUMBER(Q829), (Q829-H829)/H829, 0)</f>
        <v/>
      </c>
      <c r="AD829">
        <f>IF(ISNUMBER(R829), (R829-H829)/H829, 0)</f>
        <v/>
      </c>
      <c r="AE829">
        <f>IF(ISNUMBER(Y829), IF(Y829&gt;0, "THẮNG", "THUA"), "CHỜ T+3")</f>
        <v/>
      </c>
      <c r="AF829">
        <f>IF(AND(P829=0, N829=H829, NOT(ISNUMBER(W829))), "ĐANG CHỜ", IF(AA829&gt;0, "THẮNG", "THUA"))</f>
        <v/>
      </c>
      <c r="AG829" t="inlineStr">
        <is>
          <t>https://quickchart.io/chart/render/zf-b1d959b6-059d-41b7-b154-260fa5f7bc5e</t>
        </is>
      </c>
      <c r="AH829">
        <f>IF(AG829&lt;&gt;"", IMAGE(AG829, 1), "Chưa có ảnh")</f>
        <v/>
      </c>
    </row>
    <row r="830" ht="95" customHeight="1">
      <c r="A830" t="inlineStr">
        <is>
          <t>2026-10-22</t>
        </is>
      </c>
      <c r="B830" t="inlineStr">
        <is>
          <t>ALGO_05</t>
        </is>
      </c>
      <c r="C830" t="inlineStr">
        <is>
          <t>🎯 BỘ 05: ĐIỂM MUA KÉO NGƯỢC HỖ TRỢ NGẮN HẠN (MA20 PULLBACK)</t>
        </is>
      </c>
      <c r="D830" t="inlineStr">
        <is>
          <t>#1</t>
        </is>
      </c>
      <c r="E830" t="inlineStr">
        <is>
          <t>BFC</t>
        </is>
      </c>
      <c r="F830" t="inlineStr">
        <is>
          <t>HOSE</t>
        </is>
      </c>
      <c r="G830" t="inlineStr">
        <is>
          <t>Hóa chất &amp; Phân bón</t>
        </is>
      </c>
      <c r="H830" t="n">
        <v>58.4</v>
      </c>
      <c r="I830" t="n">
        <v>1760.63</v>
      </c>
      <c r="J830" t="n">
        <v>44.65</v>
      </c>
      <c r="K830" t="n">
        <v>1.1</v>
      </c>
      <c r="L830" t="n">
        <v>66.75</v>
      </c>
      <c r="M830" t="n">
        <v>54.6</v>
      </c>
      <c r="N830" t="n">
        <v>57.9</v>
      </c>
      <c r="O830" t="n">
        <v>1764.41</v>
      </c>
      <c r="P830" t="n">
        <v>1</v>
      </c>
      <c r="Q830" t="n">
        <v>59.1</v>
      </c>
      <c r="R830" t="n">
        <v>56.9</v>
      </c>
      <c r="S830" t="inlineStr"/>
      <c r="T830" t="inlineStr"/>
      <c r="U830" t="inlineStr"/>
      <c r="V830" t="inlineStr"/>
      <c r="W830" t="inlineStr"/>
      <c r="X830" t="inlineStr">
        <is>
          <t>⏳ Chờ hàng về (T+1)</t>
        </is>
      </c>
      <c r="Y830">
        <f>IF(ISNUMBER(S830), ((S830-H830)/H830)-0.004, "")</f>
        <v/>
      </c>
      <c r="Z830">
        <f>IF(ISNUMBER(T830), ((T830-H830)/H830)-0.004, "")</f>
        <v/>
      </c>
      <c r="AA830">
        <f>IF(ISNUMBER(W830), ((W830-H830)/H830)-0.004, IF(P830&gt;0, ((N830-H830)/H830)-0.004, 0))</f>
        <v/>
      </c>
      <c r="AB830">
        <f>IF(AND(ISNUMBER(I830), I830&gt;0, ISNUMBER(O830), O830&gt;0), AA830-((O830-I830)/I830), AA830)</f>
        <v/>
      </c>
      <c r="AC830">
        <f>IF(ISNUMBER(Q830), (Q830-H830)/H830, 0)</f>
        <v/>
      </c>
      <c r="AD830">
        <f>IF(ISNUMBER(R830), (R830-H830)/H830, 0)</f>
        <v/>
      </c>
      <c r="AE830">
        <f>IF(ISNUMBER(Y830), IF(Y830&gt;0, "THẮNG", "THUA"), "CHỜ T+3")</f>
        <v/>
      </c>
      <c r="AF830">
        <f>IF(AND(P830=0, N830=H830, NOT(ISNUMBER(W830))), "ĐANG CHỜ", IF(AA830&gt;0, "THẮNG", "THUA"))</f>
        <v/>
      </c>
      <c r="AG830" t="inlineStr">
        <is>
          <t>https://quickchart.io/chart/render/zf-359633e9-f6cc-4776-b6c4-519b7cdc0f7e</t>
        </is>
      </c>
      <c r="AH830">
        <f>IF(AG830&lt;&gt;"", IMAGE(AG830, 1), "Chưa có ảnh")</f>
        <v/>
      </c>
    </row>
    <row r="831" ht="95" customHeight="1">
      <c r="A831" t="inlineStr">
        <is>
          <t>2026-10-22</t>
        </is>
      </c>
      <c r="B831" t="inlineStr">
        <is>
          <t>ALGO_05</t>
        </is>
      </c>
      <c r="C831" t="inlineStr">
        <is>
          <t>🎯 BỘ 05: ĐIỂM MUA KÉO NGƯỢC HỖ TRỢ NGẮN HẠN (MA20 PULLBACK)</t>
        </is>
      </c>
      <c r="D831" t="inlineStr">
        <is>
          <t>#3</t>
        </is>
      </c>
      <c r="E831" t="inlineStr">
        <is>
          <t>HDB</t>
        </is>
      </c>
      <c r="F831" t="inlineStr">
        <is>
          <t>HOSE</t>
        </is>
      </c>
      <c r="G831" t="inlineStr">
        <is>
          <t>Ngân hàng</t>
        </is>
      </c>
      <c r="H831" t="n">
        <v>22.35</v>
      </c>
      <c r="I831" t="n">
        <v>1760.63</v>
      </c>
      <c r="J831" t="n">
        <v>15.49</v>
      </c>
      <c r="K831" t="n">
        <v>0.82</v>
      </c>
      <c r="L831" t="n">
        <v>24.64</v>
      </c>
      <c r="M831" t="n">
        <v>21.31</v>
      </c>
      <c r="N831" t="n">
        <v>22.25</v>
      </c>
      <c r="O831" t="n">
        <v>1764.41</v>
      </c>
      <c r="P831" t="n">
        <v>1</v>
      </c>
      <c r="Q831" t="n">
        <v>22.35</v>
      </c>
      <c r="R831" t="n">
        <v>21.75</v>
      </c>
      <c r="S831" t="inlineStr"/>
      <c r="T831" t="inlineStr"/>
      <c r="U831" t="inlineStr"/>
      <c r="V831" t="inlineStr"/>
      <c r="W831" t="inlineStr"/>
      <c r="X831" t="inlineStr">
        <is>
          <t>⏳ Chờ hàng về (T+1)</t>
        </is>
      </c>
      <c r="Y831">
        <f>IF(ISNUMBER(S831), ((S831-H831)/H831)-0.004, "")</f>
        <v/>
      </c>
      <c r="Z831">
        <f>IF(ISNUMBER(T831), ((T831-H831)/H831)-0.004, "")</f>
        <v/>
      </c>
      <c r="AA831">
        <f>IF(ISNUMBER(W831), ((W831-H831)/H831)-0.004, IF(P831&gt;0, ((N831-H831)/H831)-0.004, 0))</f>
        <v/>
      </c>
      <c r="AB831">
        <f>IF(AND(ISNUMBER(I831), I831&gt;0, ISNUMBER(O831), O831&gt;0), AA831-((O831-I831)/I831), AA831)</f>
        <v/>
      </c>
      <c r="AC831">
        <f>IF(ISNUMBER(Q831), (Q831-H831)/H831, 0)</f>
        <v/>
      </c>
      <c r="AD831">
        <f>IF(ISNUMBER(R831), (R831-H831)/H831, 0)</f>
        <v/>
      </c>
      <c r="AE831">
        <f>IF(ISNUMBER(Y831), IF(Y831&gt;0, "THẮNG", "THUA"), "CHỜ T+3")</f>
        <v/>
      </c>
      <c r="AF831">
        <f>IF(AND(P831=0, N831=H831, NOT(ISNUMBER(W831))), "ĐANG CHỜ", IF(AA831&gt;0, "THẮNG", "THUA"))</f>
        <v/>
      </c>
      <c r="AG831" t="inlineStr">
        <is>
          <t>https://quickchart.io/chart/render/zf-0977d1ed-f482-4c05-946e-96606f3ee9a3</t>
        </is>
      </c>
      <c r="AH831">
        <f>IF(AG831&lt;&gt;"", IMAGE(AG831, 1), "Chưa có ảnh")</f>
        <v/>
      </c>
    </row>
    <row r="832" ht="95" customHeight="1">
      <c r="A832" t="inlineStr">
        <is>
          <t>2026-10-22</t>
        </is>
      </c>
      <c r="B832" t="inlineStr">
        <is>
          <t>ALGO_06</t>
        </is>
      </c>
      <c r="C832" t="inlineStr">
        <is>
          <t>📈 BỘ 06: ĐỒNG THUẬN ĐỘNG LƯỢNG MACD &amp; XU HƯỚNG ADX (TREND)</t>
        </is>
      </c>
      <c r="D832" t="inlineStr">
        <is>
          <t>#2</t>
        </is>
      </c>
      <c r="E832" t="inlineStr">
        <is>
          <t>NKG</t>
        </is>
      </c>
      <c r="F832" t="inlineStr">
        <is>
          <t>HOSE</t>
        </is>
      </c>
      <c r="G832" t="inlineStr">
        <is>
          <t>Thép &amp; VLXD</t>
        </is>
      </c>
      <c r="H832" t="n">
        <v>12</v>
      </c>
      <c r="I832" t="n">
        <v>1760.63</v>
      </c>
      <c r="J832" t="n">
        <v>90.09999999999999</v>
      </c>
      <c r="K832" t="n">
        <v>1.71</v>
      </c>
      <c r="L832" t="n">
        <v>13.59</v>
      </c>
      <c r="M832" t="n">
        <v>11.28</v>
      </c>
      <c r="N832" t="n">
        <v>11.95</v>
      </c>
      <c r="O832" t="n">
        <v>1764.41</v>
      </c>
      <c r="P832" t="n">
        <v>1</v>
      </c>
      <c r="Q832" t="n">
        <v>12</v>
      </c>
      <c r="R832" t="n">
        <v>11.4</v>
      </c>
      <c r="S832" t="inlineStr"/>
      <c r="T832" t="inlineStr"/>
      <c r="U832" t="inlineStr"/>
      <c r="V832" t="inlineStr"/>
      <c r="W832" t="inlineStr"/>
      <c r="X832" t="inlineStr">
        <is>
          <t>⏳ Chờ hàng về (T+1)</t>
        </is>
      </c>
      <c r="Y832">
        <f>IF(ISNUMBER(S832), ((S832-H832)/H832)-0.004, "")</f>
        <v/>
      </c>
      <c r="Z832">
        <f>IF(ISNUMBER(T832), ((T832-H832)/H832)-0.004, "")</f>
        <v/>
      </c>
      <c r="AA832">
        <f>IF(ISNUMBER(W832), ((W832-H832)/H832)-0.004, IF(P832&gt;0, ((N832-H832)/H832)-0.004, 0))</f>
        <v/>
      </c>
      <c r="AB832">
        <f>IF(AND(ISNUMBER(I832), I832&gt;0, ISNUMBER(O832), O832&gt;0), AA832-((O832-I832)/I832), AA832)</f>
        <v/>
      </c>
      <c r="AC832">
        <f>IF(ISNUMBER(Q832), (Q832-H832)/H832, 0)</f>
        <v/>
      </c>
      <c r="AD832">
        <f>IF(ISNUMBER(R832), (R832-H832)/H832, 0)</f>
        <v/>
      </c>
      <c r="AE832">
        <f>IF(ISNUMBER(Y832), IF(Y832&gt;0, "THẮNG", "THUA"), "CHỜ T+3")</f>
        <v/>
      </c>
      <c r="AF832">
        <f>IF(AND(P832=0, N832=H832, NOT(ISNUMBER(W832))), "ĐANG CHỜ", IF(AA832&gt;0, "THẮNG", "THUA"))</f>
        <v/>
      </c>
      <c r="AG832" t="inlineStr">
        <is>
          <t>https://quickchart.io/chart/render/zf-297337e2-4f49-43a3-9aa1-eeb2e6b32138</t>
        </is>
      </c>
      <c r="AH832">
        <f>IF(AG832&lt;&gt;"", IMAGE(AG832, 1), "Chưa có ảnh")</f>
        <v/>
      </c>
    </row>
    <row r="833" ht="95" customHeight="1">
      <c r="A833" t="inlineStr">
        <is>
          <t>2026-10-22</t>
        </is>
      </c>
      <c r="B833" t="inlineStr">
        <is>
          <t>ALGO_06</t>
        </is>
      </c>
      <c r="C833" t="inlineStr">
        <is>
          <t>📈 BỘ 06: ĐỒNG THUẬN ĐỘNG LƯỢNG MACD &amp; XU HƯỚNG ADX (TREND)</t>
        </is>
      </c>
      <c r="D833" t="inlineStr">
        <is>
          <t>#5</t>
        </is>
      </c>
      <c r="E833" t="inlineStr">
        <is>
          <t>IJC</t>
        </is>
      </c>
      <c r="F833" t="inlineStr">
        <is>
          <t>HOSE</t>
        </is>
      </c>
      <c r="G833" t="inlineStr">
        <is>
          <t>Đầu tư công &amp; Xây dựng</t>
        </is>
      </c>
      <c r="H833" t="n">
        <v>7.46</v>
      </c>
      <c r="I833" t="n">
        <v>1760.63</v>
      </c>
      <c r="J833" t="n">
        <v>65.75</v>
      </c>
      <c r="K833" t="n">
        <v>1.2</v>
      </c>
      <c r="L833" t="n">
        <v>8.199999999999999</v>
      </c>
      <c r="M833" t="n">
        <v>7.13</v>
      </c>
      <c r="N833" t="n">
        <v>7.34</v>
      </c>
      <c r="O833" t="n">
        <v>1764.41</v>
      </c>
      <c r="P833" t="n">
        <v>1</v>
      </c>
      <c r="Q833" t="n">
        <v>7.47</v>
      </c>
      <c r="R833" t="n">
        <v>7.23</v>
      </c>
      <c r="S833" t="inlineStr"/>
      <c r="T833" t="inlineStr"/>
      <c r="U833" t="inlineStr"/>
      <c r="V833" t="inlineStr"/>
      <c r="W833" t="inlineStr"/>
      <c r="X833" t="inlineStr">
        <is>
          <t>⏳ Chờ hàng về (T+1)</t>
        </is>
      </c>
      <c r="Y833">
        <f>IF(ISNUMBER(S833), ((S833-H833)/H833)-0.004, "")</f>
        <v/>
      </c>
      <c r="Z833">
        <f>IF(ISNUMBER(T833), ((T833-H833)/H833)-0.004, "")</f>
        <v/>
      </c>
      <c r="AA833">
        <f>IF(ISNUMBER(W833), ((W833-H833)/H833)-0.004, IF(P833&gt;0, ((N833-H833)/H833)-0.004, 0))</f>
        <v/>
      </c>
      <c r="AB833">
        <f>IF(AND(ISNUMBER(I833), I833&gt;0, ISNUMBER(O833), O833&gt;0), AA833-((O833-I833)/I833), AA833)</f>
        <v/>
      </c>
      <c r="AC833">
        <f>IF(ISNUMBER(Q833), (Q833-H833)/H833, 0)</f>
        <v/>
      </c>
      <c r="AD833">
        <f>IF(ISNUMBER(R833), (R833-H833)/H833, 0)</f>
        <v/>
      </c>
      <c r="AE833">
        <f>IF(ISNUMBER(Y833), IF(Y833&gt;0, "THẮNG", "THUA"), "CHỜ T+3")</f>
        <v/>
      </c>
      <c r="AF833">
        <f>IF(AND(P833=0, N833=H833, NOT(ISNUMBER(W833))), "ĐANG CHỜ", IF(AA833&gt;0, "THẮNG", "THUA"))</f>
        <v/>
      </c>
      <c r="AG833" t="inlineStr">
        <is>
          <t>https://quickchart.io/chart/render/zf-b427abc5-aa92-47f9-97a1-fa417a7bd169</t>
        </is>
      </c>
      <c r="AH833">
        <f>IF(AG833&lt;&gt;"", IMAGE(AG833, 1), "Chưa có ảnh")</f>
        <v/>
      </c>
    </row>
    <row r="834" ht="95" customHeight="1">
      <c r="A834" t="inlineStr">
        <is>
          <t>2026-10-22</t>
        </is>
      </c>
      <c r="B834" t="inlineStr">
        <is>
          <t>ALGO_07</t>
        </is>
      </c>
      <c r="C834" t="inlineStr">
        <is>
          <t>🍾 BỘ 07: NÉN CHẶT CỔ CHAI &amp; BUNG NÚT BOLLINGER (BB SQUEEZE)</t>
        </is>
      </c>
      <c r="D834" t="inlineStr">
        <is>
          <t>#2</t>
        </is>
      </c>
      <c r="E834" t="inlineStr">
        <is>
          <t>IDC</t>
        </is>
      </c>
      <c r="F834" t="inlineStr">
        <is>
          <t>HNX</t>
        </is>
      </c>
      <c r="G834" t="inlineStr">
        <is>
          <t>BĐS Khu Công Nghiệp</t>
        </is>
      </c>
      <c r="H834" t="n">
        <v>35.8</v>
      </c>
      <c r="I834" t="n">
        <v>1760.63</v>
      </c>
      <c r="J834" t="n">
        <v>65.16</v>
      </c>
      <c r="K834" t="n">
        <v>2.78</v>
      </c>
      <c r="L834" t="n">
        <v>40.23</v>
      </c>
      <c r="M834" t="n">
        <v>33.79</v>
      </c>
      <c r="N834" t="n">
        <v>35.3</v>
      </c>
      <c r="O834" t="n">
        <v>1764.41</v>
      </c>
      <c r="P834" t="n">
        <v>1</v>
      </c>
      <c r="Q834" t="n">
        <v>35.8</v>
      </c>
      <c r="R834" t="n">
        <v>34.6</v>
      </c>
      <c r="S834" t="inlineStr"/>
      <c r="T834" t="inlineStr"/>
      <c r="U834" t="inlineStr"/>
      <c r="V834" t="inlineStr"/>
      <c r="W834" t="inlineStr"/>
      <c r="X834" t="inlineStr">
        <is>
          <t>⏳ Chờ hàng về (T+1)</t>
        </is>
      </c>
      <c r="Y834">
        <f>IF(ISNUMBER(S834), ((S834-H834)/H834)-0.004, "")</f>
        <v/>
      </c>
      <c r="Z834">
        <f>IF(ISNUMBER(T834), ((T834-H834)/H834)-0.004, "")</f>
        <v/>
      </c>
      <c r="AA834">
        <f>IF(ISNUMBER(W834), ((W834-H834)/H834)-0.004, IF(P834&gt;0, ((N834-H834)/H834)-0.004, 0))</f>
        <v/>
      </c>
      <c r="AB834">
        <f>IF(AND(ISNUMBER(I834), I834&gt;0, ISNUMBER(O834), O834&gt;0), AA834-((O834-I834)/I834), AA834)</f>
        <v/>
      </c>
      <c r="AC834">
        <f>IF(ISNUMBER(Q834), (Q834-H834)/H834, 0)</f>
        <v/>
      </c>
      <c r="AD834">
        <f>IF(ISNUMBER(R834), (R834-H834)/H834, 0)</f>
        <v/>
      </c>
      <c r="AE834">
        <f>IF(ISNUMBER(Y834), IF(Y834&gt;0, "THẮNG", "THUA"), "CHỜ T+3")</f>
        <v/>
      </c>
      <c r="AF834">
        <f>IF(AND(P834=0, N834=H834, NOT(ISNUMBER(W834))), "ĐANG CHỜ", IF(AA834&gt;0, "THẮNG", "THUA"))</f>
        <v/>
      </c>
      <c r="AG834" t="inlineStr">
        <is>
          <t>https://quickchart.io/chart/render/zf-c30a54a9-6df2-4de0-bbcd-7301db8317a3</t>
        </is>
      </c>
      <c r="AH834">
        <f>IF(AG834&lt;&gt;"", IMAGE(AG834, 1), "Chưa có ảnh")</f>
        <v/>
      </c>
    </row>
    <row r="835" ht="95" customHeight="1">
      <c r="A835" t="inlineStr">
        <is>
          <t>2026-10-22</t>
        </is>
      </c>
      <c r="B835" t="inlineStr">
        <is>
          <t>ALGO_07</t>
        </is>
      </c>
      <c r="C835" t="inlineStr">
        <is>
          <t>🍾 BỘ 07: NÉN CHẶT CỔ CHAI &amp; BUNG NÚT BOLLINGER (BB SQUEEZE)</t>
        </is>
      </c>
      <c r="D835" t="inlineStr">
        <is>
          <t>#3</t>
        </is>
      </c>
      <c r="E835" t="inlineStr">
        <is>
          <t>DCM</t>
        </is>
      </c>
      <c r="F835" t="inlineStr">
        <is>
          <t>HOSE</t>
        </is>
      </c>
      <c r="G835" t="inlineStr">
        <is>
          <t>Hóa chất &amp; Phân bón</t>
        </is>
      </c>
      <c r="H835" t="n">
        <v>35.25</v>
      </c>
      <c r="I835" t="n">
        <v>1760.63</v>
      </c>
      <c r="J835" t="n">
        <v>64.64</v>
      </c>
      <c r="K835" t="n">
        <v>2.45</v>
      </c>
      <c r="L835" t="n">
        <v>38.89</v>
      </c>
      <c r="M835" t="n">
        <v>33.6</v>
      </c>
      <c r="N835" t="n">
        <v>34.85</v>
      </c>
      <c r="O835" t="n">
        <v>1764.41</v>
      </c>
      <c r="P835" t="n">
        <v>1</v>
      </c>
      <c r="Q835" t="n">
        <v>35.5</v>
      </c>
      <c r="R835" t="n">
        <v>34.1</v>
      </c>
      <c r="S835" t="inlineStr"/>
      <c r="T835" t="inlineStr"/>
      <c r="U835" t="inlineStr"/>
      <c r="V835" t="inlineStr"/>
      <c r="W835" t="inlineStr"/>
      <c r="X835" t="inlineStr">
        <is>
          <t>⏳ Chờ hàng về (T+1)</t>
        </is>
      </c>
      <c r="Y835">
        <f>IF(ISNUMBER(S835), ((S835-H835)/H835)-0.004, "")</f>
        <v/>
      </c>
      <c r="Z835">
        <f>IF(ISNUMBER(T835), ((T835-H835)/H835)-0.004, "")</f>
        <v/>
      </c>
      <c r="AA835">
        <f>IF(ISNUMBER(W835), ((W835-H835)/H835)-0.004, IF(P835&gt;0, ((N835-H835)/H835)-0.004, 0))</f>
        <v/>
      </c>
      <c r="AB835">
        <f>IF(AND(ISNUMBER(I835), I835&gt;0, ISNUMBER(O835), O835&gt;0), AA835-((O835-I835)/I835), AA835)</f>
        <v/>
      </c>
      <c r="AC835">
        <f>IF(ISNUMBER(Q835), (Q835-H835)/H835, 0)</f>
        <v/>
      </c>
      <c r="AD835">
        <f>IF(ISNUMBER(R835), (R835-H835)/H835, 0)</f>
        <v/>
      </c>
      <c r="AE835">
        <f>IF(ISNUMBER(Y835), IF(Y835&gt;0, "THẮNG", "THUA"), "CHỜ T+3")</f>
        <v/>
      </c>
      <c r="AF835">
        <f>IF(AND(P835=0, N835=H835, NOT(ISNUMBER(W835))), "ĐANG CHỜ", IF(AA835&gt;0, "THẮNG", "THUA"))</f>
        <v/>
      </c>
      <c r="AG835" t="inlineStr">
        <is>
          <t>https://quickchart.io/chart/render/zf-8fb8a924-2ad2-4df1-aabf-d77098845122</t>
        </is>
      </c>
      <c r="AH835">
        <f>IF(AG835&lt;&gt;"", IMAGE(AG835, 1), "Chưa có ảnh")</f>
        <v/>
      </c>
    </row>
    <row r="836" ht="95" customHeight="1">
      <c r="A836" t="inlineStr">
        <is>
          <t>2026-10-22</t>
        </is>
      </c>
      <c r="B836" t="inlineStr">
        <is>
          <t>ALGO_07</t>
        </is>
      </c>
      <c r="C836" t="inlineStr">
        <is>
          <t>🍾 BỘ 07: NÉN CHẶT CỔ CHAI &amp; BUNG NÚT BOLLINGER (BB SQUEEZE)</t>
        </is>
      </c>
      <c r="D836" t="inlineStr">
        <is>
          <t>#5</t>
        </is>
      </c>
      <c r="E836" t="inlineStr">
        <is>
          <t>GMD</t>
        </is>
      </c>
      <c r="F836" t="inlineStr">
        <is>
          <t>HOSE</t>
        </is>
      </c>
      <c r="G836" t="inlineStr">
        <is>
          <t>Cảng biển &amp; Vận tải</t>
        </is>
      </c>
      <c r="H836" t="n">
        <v>57.5</v>
      </c>
      <c r="I836" t="n">
        <v>1760.63</v>
      </c>
      <c r="J836" t="n">
        <v>60.65</v>
      </c>
      <c r="K836" t="n">
        <v>2.12</v>
      </c>
      <c r="L836" t="n">
        <v>63.37</v>
      </c>
      <c r="M836" t="n">
        <v>54.83</v>
      </c>
      <c r="N836" t="n">
        <v>56.9</v>
      </c>
      <c r="O836" t="n">
        <v>1764.41</v>
      </c>
      <c r="P836" t="n">
        <v>1</v>
      </c>
      <c r="Q836" t="n">
        <v>57.9</v>
      </c>
      <c r="R836" t="n">
        <v>54.1</v>
      </c>
      <c r="S836" t="inlineStr"/>
      <c r="T836" t="inlineStr"/>
      <c r="U836" t="inlineStr"/>
      <c r="V836" t="inlineStr"/>
      <c r="W836" t="inlineStr"/>
      <c r="X836" t="inlineStr">
        <is>
          <t>⏳ Chờ hàng về (T+1)</t>
        </is>
      </c>
      <c r="Y836">
        <f>IF(ISNUMBER(S836), ((S836-H836)/H836)-0.004, "")</f>
        <v/>
      </c>
      <c r="Z836">
        <f>IF(ISNUMBER(T836), ((T836-H836)/H836)-0.004, "")</f>
        <v/>
      </c>
      <c r="AA836">
        <f>IF(ISNUMBER(W836), ((W836-H836)/H836)-0.004, IF(P836&gt;0, ((N836-H836)/H836)-0.004, 0))</f>
        <v/>
      </c>
      <c r="AB836">
        <f>IF(AND(ISNUMBER(I836), I836&gt;0, ISNUMBER(O836), O836&gt;0), AA836-((O836-I836)/I836), AA836)</f>
        <v/>
      </c>
      <c r="AC836">
        <f>IF(ISNUMBER(Q836), (Q836-H836)/H836, 0)</f>
        <v/>
      </c>
      <c r="AD836">
        <f>IF(ISNUMBER(R836), (R836-H836)/H836, 0)</f>
        <v/>
      </c>
      <c r="AE836">
        <f>IF(ISNUMBER(Y836), IF(Y836&gt;0, "THẮNG", "THUA"), "CHỜ T+3")</f>
        <v/>
      </c>
      <c r="AF836">
        <f>IF(AND(P836=0, N836=H836, NOT(ISNUMBER(W836))), "ĐANG CHỜ", IF(AA836&gt;0, "THẮNG", "THUA"))</f>
        <v/>
      </c>
      <c r="AG836" t="inlineStr">
        <is>
          <t>https://quickchart.io/chart/render/zf-08934ff1-c22f-4808-b818-52dabc6d5655</t>
        </is>
      </c>
      <c r="AH836">
        <f>IF(AG836&lt;&gt;"", IMAGE(AG836, 1), "Chưa có ảnh")</f>
        <v/>
      </c>
    </row>
    <row r="837" ht="95" customHeight="1">
      <c r="A837" t="inlineStr">
        <is>
          <t>2026-10-22</t>
        </is>
      </c>
      <c r="B837" t="inlineStr">
        <is>
          <t>ALGO_08</t>
        </is>
      </c>
      <c r="C837" t="inlineStr">
        <is>
          <t>🐳 BỘ 08: DÒNG TIỀN CÁ MẬP GOM NGẦM THANH KHOẢN LỚN (STEALTH)</t>
        </is>
      </c>
      <c r="D837" t="inlineStr">
        <is>
          <t>#1</t>
        </is>
      </c>
      <c r="E837" t="inlineStr">
        <is>
          <t>CII</t>
        </is>
      </c>
      <c r="F837" t="inlineStr">
        <is>
          <t>HOSE</t>
        </is>
      </c>
      <c r="G837" t="inlineStr">
        <is>
          <t>Đầu tư công &amp; Xây dựng</t>
        </is>
      </c>
      <c r="H837" t="n">
        <v>14.05</v>
      </c>
      <c r="I837" t="n">
        <v>1760.63</v>
      </c>
      <c r="J837" t="n">
        <v>78.29000000000001</v>
      </c>
      <c r="K837" t="n">
        <v>1.85</v>
      </c>
      <c r="L837" t="n">
        <v>16.06</v>
      </c>
      <c r="M837" t="n">
        <v>13.14</v>
      </c>
      <c r="N837" t="n">
        <v>14.05</v>
      </c>
      <c r="O837" t="n">
        <v>1764.41</v>
      </c>
      <c r="P837" t="n">
        <v>1</v>
      </c>
      <c r="Q837" t="n">
        <v>14.3</v>
      </c>
      <c r="R837" t="n">
        <v>13.35</v>
      </c>
      <c r="S837" t="inlineStr"/>
      <c r="T837" t="inlineStr"/>
      <c r="U837" t="inlineStr"/>
      <c r="V837" t="inlineStr"/>
      <c r="W837" t="inlineStr"/>
      <c r="X837" t="inlineStr">
        <is>
          <t>⏳ Chờ hàng về (T+1)</t>
        </is>
      </c>
      <c r="Y837">
        <f>IF(ISNUMBER(S837), ((S837-H837)/H837)-0.004, "")</f>
        <v/>
      </c>
      <c r="Z837">
        <f>IF(ISNUMBER(T837), ((T837-H837)/H837)-0.004, "")</f>
        <v/>
      </c>
      <c r="AA837">
        <f>IF(ISNUMBER(W837), ((W837-H837)/H837)-0.004, IF(P837&gt;0, ((N837-H837)/H837)-0.004, 0))</f>
        <v/>
      </c>
      <c r="AB837">
        <f>IF(AND(ISNUMBER(I837), I837&gt;0, ISNUMBER(O837), O837&gt;0), AA837-((O837-I837)/I837), AA837)</f>
        <v/>
      </c>
      <c r="AC837">
        <f>IF(ISNUMBER(Q837), (Q837-H837)/H837, 0)</f>
        <v/>
      </c>
      <c r="AD837">
        <f>IF(ISNUMBER(R837), (R837-H837)/H837, 0)</f>
        <v/>
      </c>
      <c r="AE837">
        <f>IF(ISNUMBER(Y837), IF(Y837&gt;0, "THẮNG", "THUA"), "CHỜ T+3")</f>
        <v/>
      </c>
      <c r="AF837">
        <f>IF(AND(P837=0, N837=H837, NOT(ISNUMBER(W837))), "ĐANG CHỜ", IF(AA837&gt;0, "THẮNG", "THUA"))</f>
        <v/>
      </c>
      <c r="AG837" t="inlineStr">
        <is>
          <t>https://quickchart.io/chart/render/zf-d347512b-e0bf-4cab-a86a-e43dd8ddd5a5</t>
        </is>
      </c>
      <c r="AH837">
        <f>IF(AG837&lt;&gt;"", IMAGE(AG837, 1), "Chưa có ảnh")</f>
        <v/>
      </c>
    </row>
    <row r="838" ht="95" customHeight="1">
      <c r="A838" t="inlineStr">
        <is>
          <t>2026-10-22</t>
        </is>
      </c>
      <c r="B838" t="inlineStr">
        <is>
          <t>ALGO_08</t>
        </is>
      </c>
      <c r="C838" t="inlineStr">
        <is>
          <t>🐳 BỘ 08: DÒNG TIỀN CÁ MẬP GOM NGẦM THANH KHOẢN LỚN (STEALTH)</t>
        </is>
      </c>
      <c r="D838" t="inlineStr">
        <is>
          <t>#3</t>
        </is>
      </c>
      <c r="E838" t="inlineStr">
        <is>
          <t>IDC</t>
        </is>
      </c>
      <c r="F838" t="inlineStr">
        <is>
          <t>HNX</t>
        </is>
      </c>
      <c r="G838" t="inlineStr">
        <is>
          <t>BĐS Khu Công Nghiệp</t>
        </is>
      </c>
      <c r="H838" t="n">
        <v>35.8</v>
      </c>
      <c r="I838" t="n">
        <v>1760.63</v>
      </c>
      <c r="J838" t="n">
        <v>73.06999999999999</v>
      </c>
      <c r="K838" t="n">
        <v>2.78</v>
      </c>
      <c r="L838" t="n">
        <v>40.23</v>
      </c>
      <c r="M838" t="n">
        <v>33.79</v>
      </c>
      <c r="N838" t="n">
        <v>35.3</v>
      </c>
      <c r="O838" t="n">
        <v>1764.41</v>
      </c>
      <c r="P838" t="n">
        <v>1</v>
      </c>
      <c r="Q838" t="n">
        <v>35.8</v>
      </c>
      <c r="R838" t="n">
        <v>34.6</v>
      </c>
      <c r="S838" t="inlineStr"/>
      <c r="T838" t="inlineStr"/>
      <c r="U838" t="inlineStr"/>
      <c r="V838" t="inlineStr"/>
      <c r="W838" t="inlineStr"/>
      <c r="X838" t="inlineStr">
        <is>
          <t>⏳ Chờ hàng về (T+1)</t>
        </is>
      </c>
      <c r="Y838">
        <f>IF(ISNUMBER(S838), ((S838-H838)/H838)-0.004, "")</f>
        <v/>
      </c>
      <c r="Z838">
        <f>IF(ISNUMBER(T838), ((T838-H838)/H838)-0.004, "")</f>
        <v/>
      </c>
      <c r="AA838">
        <f>IF(ISNUMBER(W838), ((W838-H838)/H838)-0.004, IF(P838&gt;0, ((N838-H838)/H838)-0.004, 0))</f>
        <v/>
      </c>
      <c r="AB838">
        <f>IF(AND(ISNUMBER(I838), I838&gt;0, ISNUMBER(O838), O838&gt;0), AA838-((O838-I838)/I838), AA838)</f>
        <v/>
      </c>
      <c r="AC838">
        <f>IF(ISNUMBER(Q838), (Q838-H838)/H838, 0)</f>
        <v/>
      </c>
      <c r="AD838">
        <f>IF(ISNUMBER(R838), (R838-H838)/H838, 0)</f>
        <v/>
      </c>
      <c r="AE838">
        <f>IF(ISNUMBER(Y838), IF(Y838&gt;0, "THẮNG", "THUA"), "CHỜ T+3")</f>
        <v/>
      </c>
      <c r="AF838">
        <f>IF(AND(P838=0, N838=H838, NOT(ISNUMBER(W838))), "ĐANG CHỜ", IF(AA838&gt;0, "THẮNG", "THUA"))</f>
        <v/>
      </c>
      <c r="AG838" t="inlineStr">
        <is>
          <t>https://quickchart.io/chart/render/zf-c30a54a9-6df2-4de0-bbcd-7301db8317a3</t>
        </is>
      </c>
      <c r="AH838">
        <f>IF(AG838&lt;&gt;"", IMAGE(AG838, 1), "Chưa có ảnh")</f>
        <v/>
      </c>
    </row>
    <row r="839" ht="95" customHeight="1">
      <c r="A839" t="inlineStr">
        <is>
          <t>2026-10-22</t>
        </is>
      </c>
      <c r="B839" t="inlineStr">
        <is>
          <t>ALGO_08</t>
        </is>
      </c>
      <c r="C839" t="inlineStr">
        <is>
          <t>🐳 BỘ 08: DÒNG TIỀN CÁ MẬP GOM NGẦM THANH KHOẢN LỚN (STEALTH)</t>
        </is>
      </c>
      <c r="D839" t="inlineStr">
        <is>
          <t>#4</t>
        </is>
      </c>
      <c r="E839" t="inlineStr">
        <is>
          <t>VRE</t>
        </is>
      </c>
      <c r="F839" t="inlineStr">
        <is>
          <t>HOSE</t>
        </is>
      </c>
      <c r="G839" t="inlineStr">
        <is>
          <t>Bất động sản Dân dụng</t>
        </is>
      </c>
      <c r="H839" t="n">
        <v>25.3</v>
      </c>
      <c r="I839" t="n">
        <v>1760.63</v>
      </c>
      <c r="J839" t="n">
        <v>71.52</v>
      </c>
      <c r="K839" t="n">
        <v>1.72</v>
      </c>
      <c r="L839" t="n">
        <v>28.1</v>
      </c>
      <c r="M839" t="n">
        <v>24.03</v>
      </c>
      <c r="N839" t="n">
        <v>24.9</v>
      </c>
      <c r="O839" t="n">
        <v>1764.41</v>
      </c>
      <c r="P839" t="n">
        <v>1</v>
      </c>
      <c r="Q839" t="n">
        <v>25.5</v>
      </c>
      <c r="R839" t="n">
        <v>24.8</v>
      </c>
      <c r="S839" t="inlineStr"/>
      <c r="T839" t="inlineStr"/>
      <c r="U839" t="inlineStr"/>
      <c r="V839" t="inlineStr"/>
      <c r="W839" t="inlineStr"/>
      <c r="X839" t="inlineStr">
        <is>
          <t>⏳ Chờ hàng về (T+1)</t>
        </is>
      </c>
      <c r="Y839">
        <f>IF(ISNUMBER(S839), ((S839-H839)/H839)-0.004, "")</f>
        <v/>
      </c>
      <c r="Z839">
        <f>IF(ISNUMBER(T839), ((T839-H839)/H839)-0.004, "")</f>
        <v/>
      </c>
      <c r="AA839">
        <f>IF(ISNUMBER(W839), ((W839-H839)/H839)-0.004, IF(P839&gt;0, ((N839-H839)/H839)-0.004, 0))</f>
        <v/>
      </c>
      <c r="AB839">
        <f>IF(AND(ISNUMBER(I839), I839&gt;0, ISNUMBER(O839), O839&gt;0), AA839-((O839-I839)/I839), AA839)</f>
        <v/>
      </c>
      <c r="AC839">
        <f>IF(ISNUMBER(Q839), (Q839-H839)/H839, 0)</f>
        <v/>
      </c>
      <c r="AD839">
        <f>IF(ISNUMBER(R839), (R839-H839)/H839, 0)</f>
        <v/>
      </c>
      <c r="AE839">
        <f>IF(ISNUMBER(Y839), IF(Y839&gt;0, "THẮNG", "THUA"), "CHỜ T+3")</f>
        <v/>
      </c>
      <c r="AF839">
        <f>IF(AND(P839=0, N839=H839, NOT(ISNUMBER(W839))), "ĐANG CHỜ", IF(AA839&gt;0, "THẮNG", "THUA"))</f>
        <v/>
      </c>
      <c r="AG839" t="inlineStr">
        <is>
          <t>https://quickchart.io/chart/render/zf-7dcaa855-6536-4919-9171-1848f69defb7</t>
        </is>
      </c>
      <c r="AH839">
        <f>IF(AG839&lt;&gt;"", IMAGE(AG839, 1), "Chưa có ảnh")</f>
        <v/>
      </c>
    </row>
    <row r="840" ht="95" customHeight="1">
      <c r="A840" t="inlineStr">
        <is>
          <t>2026-10-22</t>
        </is>
      </c>
      <c r="B840" t="inlineStr">
        <is>
          <t>ALGO_09</t>
        </is>
      </c>
      <c r="C840" t="inlineStr">
        <is>
          <t>🔄 BỘ 09: CHUYỂN PHA DÀI HẠN &amp; VƯỢT MA200 (MA200 TURNAROUND)</t>
        </is>
      </c>
      <c r="D840" t="inlineStr">
        <is>
          <t>#2</t>
        </is>
      </c>
      <c r="E840" t="inlineStr">
        <is>
          <t>VPI</t>
        </is>
      </c>
      <c r="F840" t="inlineStr">
        <is>
          <t>HOSE</t>
        </is>
      </c>
      <c r="G840" t="inlineStr">
        <is>
          <t>Bất động sản Dân dụng</t>
        </is>
      </c>
      <c r="H840" t="n">
        <v>55.8</v>
      </c>
      <c r="I840" t="n">
        <v>1760.63</v>
      </c>
      <c r="J840" t="n">
        <v>62.29</v>
      </c>
      <c r="K840" t="n">
        <v>1.22</v>
      </c>
      <c r="L840" t="n">
        <v>63.78</v>
      </c>
      <c r="M840" t="n">
        <v>52.17</v>
      </c>
      <c r="N840" t="n">
        <v>56.2</v>
      </c>
      <c r="O840" t="n">
        <v>1764.41</v>
      </c>
      <c r="P840" t="n">
        <v>1</v>
      </c>
      <c r="Q840" t="n">
        <v>56.2</v>
      </c>
      <c r="R840" t="n">
        <v>53</v>
      </c>
      <c r="S840" t="inlineStr"/>
      <c r="T840" t="inlineStr"/>
      <c r="U840" t="inlineStr"/>
      <c r="V840" t="inlineStr"/>
      <c r="W840" t="inlineStr"/>
      <c r="X840" t="inlineStr">
        <is>
          <t>⏳ Chờ hàng về (T+1)</t>
        </is>
      </c>
      <c r="Y840">
        <f>IF(ISNUMBER(S840), ((S840-H840)/H840)-0.004, "")</f>
        <v/>
      </c>
      <c r="Z840">
        <f>IF(ISNUMBER(T840), ((T840-H840)/H840)-0.004, "")</f>
        <v/>
      </c>
      <c r="AA840">
        <f>IF(ISNUMBER(W840), ((W840-H840)/H840)-0.004, IF(P840&gt;0, ((N840-H840)/H840)-0.004, 0))</f>
        <v/>
      </c>
      <c r="AB840">
        <f>IF(AND(ISNUMBER(I840), I840&gt;0, ISNUMBER(O840), O840&gt;0), AA840-((O840-I840)/I840), AA840)</f>
        <v/>
      </c>
      <c r="AC840">
        <f>IF(ISNUMBER(Q840), (Q840-H840)/H840, 0)</f>
        <v/>
      </c>
      <c r="AD840">
        <f>IF(ISNUMBER(R840), (R840-H840)/H840, 0)</f>
        <v/>
      </c>
      <c r="AE840">
        <f>IF(ISNUMBER(Y840), IF(Y840&gt;0, "THẮNG", "THUA"), "CHỜ T+3")</f>
        <v/>
      </c>
      <c r="AF840">
        <f>IF(AND(P840=0, N840=H840, NOT(ISNUMBER(W840))), "ĐANG CHỜ", IF(AA840&gt;0, "THẮNG", "THUA"))</f>
        <v/>
      </c>
      <c r="AG840" t="inlineStr">
        <is>
          <t>https://quickchart.io/chart/render/zf-b1d959b6-059d-41b7-b154-260fa5f7bc5e</t>
        </is>
      </c>
      <c r="AH840">
        <f>IF(AG840&lt;&gt;"", IMAGE(AG840, 1), "Chưa có ảnh")</f>
        <v/>
      </c>
    </row>
    <row r="841" ht="95" customHeight="1">
      <c r="A841" t="inlineStr">
        <is>
          <t>2026-10-22</t>
        </is>
      </c>
      <c r="B841" t="inlineStr">
        <is>
          <t>ALGO_09</t>
        </is>
      </c>
      <c r="C841" t="inlineStr">
        <is>
          <t>🔄 BỘ 09: CHUYỂN PHA DÀI HẠN &amp; VƯỢT MA200 (MA200 TURNAROUND)</t>
        </is>
      </c>
      <c r="D841" t="inlineStr">
        <is>
          <t>#4</t>
        </is>
      </c>
      <c r="E841" t="inlineStr">
        <is>
          <t>BAF</t>
        </is>
      </c>
      <c r="F841" t="inlineStr">
        <is>
          <t>HOSE</t>
        </is>
      </c>
      <c r="G841" t="inlineStr">
        <is>
          <t>Hóa chất &amp; Chế biến</t>
        </is>
      </c>
      <c r="H841" t="n">
        <v>31.5</v>
      </c>
      <c r="I841" t="n">
        <v>1760.63</v>
      </c>
      <c r="J841" t="n">
        <v>45.09</v>
      </c>
      <c r="K841" t="n">
        <v>2.68</v>
      </c>
      <c r="L841" t="n">
        <v>33.75</v>
      </c>
      <c r="M841" t="n">
        <v>30.48</v>
      </c>
      <c r="N841" t="n">
        <v>31.55</v>
      </c>
      <c r="O841" t="n">
        <v>1764.41</v>
      </c>
      <c r="P841" t="n">
        <v>1</v>
      </c>
      <c r="Q841" t="n">
        <v>31.55</v>
      </c>
      <c r="R841" t="n">
        <v>31.05</v>
      </c>
      <c r="S841" t="inlineStr"/>
      <c r="T841" t="inlineStr"/>
      <c r="U841" t="inlineStr"/>
      <c r="V841" t="inlineStr"/>
      <c r="W841" t="inlineStr"/>
      <c r="X841" t="inlineStr">
        <is>
          <t>⏳ Chờ hàng về (T+1)</t>
        </is>
      </c>
      <c r="Y841">
        <f>IF(ISNUMBER(S841), ((S841-H841)/H841)-0.004, "")</f>
        <v/>
      </c>
      <c r="Z841">
        <f>IF(ISNUMBER(T841), ((T841-H841)/H841)-0.004, "")</f>
        <v/>
      </c>
      <c r="AA841">
        <f>IF(ISNUMBER(W841), ((W841-H841)/H841)-0.004, IF(P841&gt;0, ((N841-H841)/H841)-0.004, 0))</f>
        <v/>
      </c>
      <c r="AB841">
        <f>IF(AND(ISNUMBER(I841), I841&gt;0, ISNUMBER(O841), O841&gt;0), AA841-((O841-I841)/I841), AA841)</f>
        <v/>
      </c>
      <c r="AC841">
        <f>IF(ISNUMBER(Q841), (Q841-H841)/H841, 0)</f>
        <v/>
      </c>
      <c r="AD841">
        <f>IF(ISNUMBER(R841), (R841-H841)/H841, 0)</f>
        <v/>
      </c>
      <c r="AE841">
        <f>IF(ISNUMBER(Y841), IF(Y841&gt;0, "THẮNG", "THUA"), "CHỜ T+3")</f>
        <v/>
      </c>
      <c r="AF841">
        <f>IF(AND(P841=0, N841=H841, NOT(ISNUMBER(W841))), "ĐANG CHỜ", IF(AA841&gt;0, "THẮNG", "THUA"))</f>
        <v/>
      </c>
      <c r="AG841" t="inlineStr">
        <is>
          <t>https://quickchart.io/chart/render/zf-09d56dfe-46fd-41c5-a01c-ad0822212d1c</t>
        </is>
      </c>
      <c r="AH841">
        <f>IF(AG841&lt;&gt;"", IMAGE(AG841, 1), "Chưa có ảnh")</f>
        <v/>
      </c>
    </row>
    <row r="842" ht="95" customHeight="1">
      <c r="A842" t="inlineStr">
        <is>
          <t>2026-10-22</t>
        </is>
      </c>
      <c r="B842" t="inlineStr">
        <is>
          <t>ALGO_13</t>
        </is>
      </c>
      <c r="C842" t="inlineStr">
        <is>
          <t>☄️ BỘ 13: BỨT PHÁ KHOẢNG TRỐNG GIÁ KÈM CẦU LỚN (POWER GAP-UP)</t>
        </is>
      </c>
      <c r="D842" t="inlineStr">
        <is>
          <t>#1</t>
        </is>
      </c>
      <c r="E842" t="inlineStr">
        <is>
          <t>TCX</t>
        </is>
      </c>
      <c r="F842" t="inlineStr">
        <is>
          <t>HOSE</t>
        </is>
      </c>
      <c r="G842" t="inlineStr">
        <is>
          <t>Chứng khoán</t>
        </is>
      </c>
      <c r="H842" t="n">
        <v>29.85</v>
      </c>
      <c r="I842" t="n">
        <v>1760.63</v>
      </c>
      <c r="J842" t="n">
        <v>41.23</v>
      </c>
      <c r="K842" t="n">
        <v>2.28</v>
      </c>
      <c r="L842" t="n">
        <v>33.12</v>
      </c>
      <c r="M842" t="n">
        <v>28.36</v>
      </c>
      <c r="N842" t="n">
        <v>29.5</v>
      </c>
      <c r="O842" t="n">
        <v>1764.41</v>
      </c>
      <c r="P842" t="n">
        <v>1</v>
      </c>
      <c r="Q842" t="n">
        <v>29.95</v>
      </c>
      <c r="R842" t="n">
        <v>28.85</v>
      </c>
      <c r="S842" t="inlineStr"/>
      <c r="T842" t="inlineStr"/>
      <c r="U842" t="inlineStr"/>
      <c r="V842" t="inlineStr"/>
      <c r="W842" t="inlineStr"/>
      <c r="X842" t="inlineStr">
        <is>
          <t>⏳ Chờ hàng về (T+1)</t>
        </is>
      </c>
      <c r="Y842">
        <f>IF(ISNUMBER(S842), ((S842-H842)/H842)-0.004, "")</f>
        <v/>
      </c>
      <c r="Z842">
        <f>IF(ISNUMBER(T842), ((T842-H842)/H842)-0.004, "")</f>
        <v/>
      </c>
      <c r="AA842">
        <f>IF(ISNUMBER(W842), ((W842-H842)/H842)-0.004, IF(P842&gt;0, ((N842-H842)/H842)-0.004, 0))</f>
        <v/>
      </c>
      <c r="AB842">
        <f>IF(AND(ISNUMBER(I842), I842&gt;0, ISNUMBER(O842), O842&gt;0), AA842-((O842-I842)/I842), AA842)</f>
        <v/>
      </c>
      <c r="AC842">
        <f>IF(ISNUMBER(Q842), (Q842-H842)/H842, 0)</f>
        <v/>
      </c>
      <c r="AD842">
        <f>IF(ISNUMBER(R842), (R842-H842)/H842, 0)</f>
        <v/>
      </c>
      <c r="AE842">
        <f>IF(ISNUMBER(Y842), IF(Y842&gt;0, "THẮNG", "THUA"), "CHỜ T+3")</f>
        <v/>
      </c>
      <c r="AF842">
        <f>IF(AND(P842=0, N842=H842, NOT(ISNUMBER(W842))), "ĐANG CHỜ", IF(AA842&gt;0, "THẮNG", "THUA"))</f>
        <v/>
      </c>
      <c r="AG842" t="inlineStr">
        <is>
          <t>https://quickchart.io/chart/render/zf-f71c03f8-8dbd-4244-a698-319df2b9712e</t>
        </is>
      </c>
      <c r="AH842">
        <f>IF(AG842&lt;&gt;"", IMAGE(AG842, 1), "Chưa có ảnh")</f>
        <v/>
      </c>
    </row>
    <row r="843" ht="95" customHeight="1">
      <c r="A843" t="inlineStr">
        <is>
          <t>2026-10-22</t>
        </is>
      </c>
      <c r="B843" t="inlineStr">
        <is>
          <t>ALGO_13</t>
        </is>
      </c>
      <c r="C843" t="inlineStr">
        <is>
          <t>☄️ BỘ 13: BỨT PHÁ KHOẢNG TRỐNG GIÁ KÈM CẦU LỚN (POWER GAP-UP)</t>
        </is>
      </c>
      <c r="D843" t="inlineStr">
        <is>
          <t>#2</t>
        </is>
      </c>
      <c r="E843" t="inlineStr">
        <is>
          <t>NKG</t>
        </is>
      </c>
      <c r="F843" t="inlineStr">
        <is>
          <t>HOSE</t>
        </is>
      </c>
      <c r="G843" t="inlineStr">
        <is>
          <t>Thép &amp; VLXD</t>
        </is>
      </c>
      <c r="H843" t="n">
        <v>12</v>
      </c>
      <c r="I843" t="n">
        <v>1760.63</v>
      </c>
      <c r="J843" t="n">
        <v>38.64</v>
      </c>
      <c r="K843" t="n">
        <v>1.71</v>
      </c>
      <c r="L843" t="n">
        <v>13.59</v>
      </c>
      <c r="M843" t="n">
        <v>11.28</v>
      </c>
      <c r="N843" t="n">
        <v>11.95</v>
      </c>
      <c r="O843" t="n">
        <v>1764.41</v>
      </c>
      <c r="P843" t="n">
        <v>1</v>
      </c>
      <c r="Q843" t="n">
        <v>12</v>
      </c>
      <c r="R843" t="n">
        <v>11.4</v>
      </c>
      <c r="S843" t="inlineStr"/>
      <c r="T843" t="inlineStr"/>
      <c r="U843" t="inlineStr"/>
      <c r="V843" t="inlineStr"/>
      <c r="W843" t="inlineStr"/>
      <c r="X843" t="inlineStr">
        <is>
          <t>⏳ Chờ hàng về (T+1)</t>
        </is>
      </c>
      <c r="Y843">
        <f>IF(ISNUMBER(S843), ((S843-H843)/H843)-0.004, "")</f>
        <v/>
      </c>
      <c r="Z843">
        <f>IF(ISNUMBER(T843), ((T843-H843)/H843)-0.004, "")</f>
        <v/>
      </c>
      <c r="AA843">
        <f>IF(ISNUMBER(W843), ((W843-H843)/H843)-0.004, IF(P843&gt;0, ((N843-H843)/H843)-0.004, 0))</f>
        <v/>
      </c>
      <c r="AB843">
        <f>IF(AND(ISNUMBER(I843), I843&gt;0, ISNUMBER(O843), O843&gt;0), AA843-((O843-I843)/I843), AA843)</f>
        <v/>
      </c>
      <c r="AC843">
        <f>IF(ISNUMBER(Q843), (Q843-H843)/H843, 0)</f>
        <v/>
      </c>
      <c r="AD843">
        <f>IF(ISNUMBER(R843), (R843-H843)/H843, 0)</f>
        <v/>
      </c>
      <c r="AE843">
        <f>IF(ISNUMBER(Y843), IF(Y843&gt;0, "THẮNG", "THUA"), "CHỜ T+3")</f>
        <v/>
      </c>
      <c r="AF843">
        <f>IF(AND(P843=0, N843=H843, NOT(ISNUMBER(W843))), "ĐANG CHỜ", IF(AA843&gt;0, "THẮNG", "THUA"))</f>
        <v/>
      </c>
      <c r="AG843" t="inlineStr">
        <is>
          <t>https://quickchart.io/chart/render/zf-297337e2-4f49-43a3-9aa1-eeb2e6b32138</t>
        </is>
      </c>
      <c r="AH843">
        <f>IF(AG843&lt;&gt;"", IMAGE(AG843, 1), "Chưa có ảnh")</f>
        <v/>
      </c>
    </row>
    <row r="844" ht="95" customHeight="1">
      <c r="A844" t="inlineStr">
        <is>
          <t>2026-10-22</t>
        </is>
      </c>
      <c r="B844" t="inlineStr">
        <is>
          <t>ALGO_13</t>
        </is>
      </c>
      <c r="C844" t="inlineStr">
        <is>
          <t>☄️ BỘ 13: BỨT PHÁ KHOẢNG TRỐNG GIÁ KÈM CẦU LỚN (POWER GAP-UP)</t>
        </is>
      </c>
      <c r="D844" t="inlineStr">
        <is>
          <t>#3</t>
        </is>
      </c>
      <c r="E844" t="inlineStr">
        <is>
          <t>YEG</t>
        </is>
      </c>
      <c r="F844" t="inlineStr">
        <is>
          <t>HOSE</t>
        </is>
      </c>
      <c r="G844" t="inlineStr">
        <is>
          <t>Công nghệ &amp; Phần mềm</t>
        </is>
      </c>
      <c r="H844" t="n">
        <v>8.15</v>
      </c>
      <c r="I844" t="n">
        <v>1760.63</v>
      </c>
      <c r="J844" t="n">
        <v>36.22</v>
      </c>
      <c r="K844" t="n">
        <v>1.32</v>
      </c>
      <c r="L844" t="n">
        <v>9.289999999999999</v>
      </c>
      <c r="M844" t="n">
        <v>7.63</v>
      </c>
      <c r="N844" t="n">
        <v>8.15</v>
      </c>
      <c r="O844" t="n">
        <v>1764.41</v>
      </c>
      <c r="P844" t="n">
        <v>1</v>
      </c>
      <c r="Q844" t="n">
        <v>8.289999999999999</v>
      </c>
      <c r="R844" t="n">
        <v>7.75</v>
      </c>
      <c r="S844" t="inlineStr"/>
      <c r="T844" t="inlineStr"/>
      <c r="U844" t="inlineStr"/>
      <c r="V844" t="inlineStr"/>
      <c r="W844" t="inlineStr"/>
      <c r="X844" t="inlineStr">
        <is>
          <t>⏳ Chờ hàng về (T+1)</t>
        </is>
      </c>
      <c r="Y844">
        <f>IF(ISNUMBER(S844), ((S844-H844)/H844)-0.004, "")</f>
        <v/>
      </c>
      <c r="Z844">
        <f>IF(ISNUMBER(T844), ((T844-H844)/H844)-0.004, "")</f>
        <v/>
      </c>
      <c r="AA844">
        <f>IF(ISNUMBER(W844), ((W844-H844)/H844)-0.004, IF(P844&gt;0, ((N844-H844)/H844)-0.004, 0))</f>
        <v/>
      </c>
      <c r="AB844">
        <f>IF(AND(ISNUMBER(I844), I844&gt;0, ISNUMBER(O844), O844&gt;0), AA844-((O844-I844)/I844), AA844)</f>
        <v/>
      </c>
      <c r="AC844">
        <f>IF(ISNUMBER(Q844), (Q844-H844)/H844, 0)</f>
        <v/>
      </c>
      <c r="AD844">
        <f>IF(ISNUMBER(R844), (R844-H844)/H844, 0)</f>
        <v/>
      </c>
      <c r="AE844">
        <f>IF(ISNUMBER(Y844), IF(Y844&gt;0, "THẮNG", "THUA"), "CHỜ T+3")</f>
        <v/>
      </c>
      <c r="AF844">
        <f>IF(AND(P844=0, N844=H844, NOT(ISNUMBER(W844))), "ĐANG CHỜ", IF(AA844&gt;0, "THẮNG", "THUA"))</f>
        <v/>
      </c>
      <c r="AG844" t="inlineStr">
        <is>
          <t>https://quickchart.io/chart/render/zf-3e4c576b-27c1-49da-8abe-44c17f9243bc</t>
        </is>
      </c>
      <c r="AH844">
        <f>IF(AG844&lt;&gt;"", IMAGE(AG844, 1), "Chưa có ảnh")</f>
        <v/>
      </c>
    </row>
    <row r="845" ht="95" customHeight="1">
      <c r="A845" t="inlineStr">
        <is>
          <t>2026-10-22</t>
        </is>
      </c>
      <c r="B845" t="inlineStr">
        <is>
          <t>ALGO_14</t>
        </is>
      </c>
      <c r="C845" t="inlineStr">
        <is>
          <t>🟩 BỘ 14: NẾN CƯỜNG LỰC MARUBOZU ÁP ĐẢO (BULLISH MARUBOZU)</t>
        </is>
      </c>
      <c r="D845" t="inlineStr">
        <is>
          <t>#1</t>
        </is>
      </c>
      <c r="E845" t="inlineStr">
        <is>
          <t>QTP</t>
        </is>
      </c>
      <c r="F845" t="inlineStr">
        <is>
          <t>UPCOM</t>
        </is>
      </c>
      <c r="G845" t="inlineStr">
        <is>
          <t>Điện &amp; Năng lượng</t>
        </is>
      </c>
      <c r="H845" t="n">
        <v>11.3</v>
      </c>
      <c r="I845" t="n">
        <v>1760.63</v>
      </c>
      <c r="J845" t="n">
        <v>76.84</v>
      </c>
      <c r="K845" t="n">
        <v>4.76</v>
      </c>
      <c r="L845" t="n">
        <v>12.11</v>
      </c>
      <c r="M845" t="n">
        <v>10.93</v>
      </c>
      <c r="N845" t="n">
        <v>11.1</v>
      </c>
      <c r="O845" t="n">
        <v>1764.41</v>
      </c>
      <c r="P845" t="n">
        <v>1</v>
      </c>
      <c r="Q845" t="n">
        <v>11.3</v>
      </c>
      <c r="R845" t="n">
        <v>10.8</v>
      </c>
      <c r="S845" t="inlineStr"/>
      <c r="T845" t="inlineStr"/>
      <c r="U845" t="inlineStr"/>
      <c r="V845" t="inlineStr"/>
      <c r="W845" t="inlineStr"/>
      <c r="X845" t="inlineStr">
        <is>
          <t>⏳ Chờ hàng về (T+1)</t>
        </is>
      </c>
      <c r="Y845">
        <f>IF(ISNUMBER(S845), ((S845-H845)/H845)-0.004, "")</f>
        <v/>
      </c>
      <c r="Z845">
        <f>IF(ISNUMBER(T845), ((T845-H845)/H845)-0.004, "")</f>
        <v/>
      </c>
      <c r="AA845">
        <f>IF(ISNUMBER(W845), ((W845-H845)/H845)-0.004, IF(P845&gt;0, ((N845-H845)/H845)-0.004, 0))</f>
        <v/>
      </c>
      <c r="AB845">
        <f>IF(AND(ISNUMBER(I845), I845&gt;0, ISNUMBER(O845), O845&gt;0), AA845-((O845-I845)/I845), AA845)</f>
        <v/>
      </c>
      <c r="AC845">
        <f>IF(ISNUMBER(Q845), (Q845-H845)/H845, 0)</f>
        <v/>
      </c>
      <c r="AD845">
        <f>IF(ISNUMBER(R845), (R845-H845)/H845, 0)</f>
        <v/>
      </c>
      <c r="AE845">
        <f>IF(ISNUMBER(Y845), IF(Y845&gt;0, "THẮNG", "THUA"), "CHỜ T+3")</f>
        <v/>
      </c>
      <c r="AF845">
        <f>IF(AND(P845=0, N845=H845, NOT(ISNUMBER(W845))), "ĐANG CHỜ", IF(AA845&gt;0, "THẮNG", "THUA"))</f>
        <v/>
      </c>
      <c r="AG845" t="inlineStr">
        <is>
          <t>https://quickchart.io/chart/render/zf-3d72c483-ff27-4120-ad28-873c230eb6af</t>
        </is>
      </c>
      <c r="AH845">
        <f>IF(AG845&lt;&gt;"", IMAGE(AG845, 1), "Chưa có ảnh")</f>
        <v/>
      </c>
    </row>
    <row r="846" ht="95" customHeight="1">
      <c r="A846" t="inlineStr">
        <is>
          <t>2026-10-22</t>
        </is>
      </c>
      <c r="B846" t="inlineStr">
        <is>
          <t>ALGO_14</t>
        </is>
      </c>
      <c r="C846" t="inlineStr">
        <is>
          <t>🟩 BỘ 14: NẾN CƯỜNG LỰC MARUBOZU ÁP ĐẢO (BULLISH MARUBOZU)</t>
        </is>
      </c>
      <c r="D846" t="inlineStr">
        <is>
          <t>#2</t>
        </is>
      </c>
      <c r="E846" t="inlineStr">
        <is>
          <t>IDC</t>
        </is>
      </c>
      <c r="F846" t="inlineStr">
        <is>
          <t>HNX</t>
        </is>
      </c>
      <c r="G846" t="inlineStr">
        <is>
          <t>BĐS Khu Công Nghiệp</t>
        </is>
      </c>
      <c r="H846" t="n">
        <v>35.8</v>
      </c>
      <c r="I846" t="n">
        <v>1760.63</v>
      </c>
      <c r="J846" t="n">
        <v>48.5</v>
      </c>
      <c r="K846" t="n">
        <v>2.78</v>
      </c>
      <c r="L846" t="n">
        <v>40.23</v>
      </c>
      <c r="M846" t="n">
        <v>33.79</v>
      </c>
      <c r="N846" t="n">
        <v>35.3</v>
      </c>
      <c r="O846" t="n">
        <v>1764.41</v>
      </c>
      <c r="P846" t="n">
        <v>1</v>
      </c>
      <c r="Q846" t="n">
        <v>35.8</v>
      </c>
      <c r="R846" t="n">
        <v>34.6</v>
      </c>
      <c r="S846" t="inlineStr"/>
      <c r="T846" t="inlineStr"/>
      <c r="U846" t="inlineStr"/>
      <c r="V846" t="inlineStr"/>
      <c r="W846" t="inlineStr"/>
      <c r="X846" t="inlineStr">
        <is>
          <t>⏳ Chờ hàng về (T+1)</t>
        </is>
      </c>
      <c r="Y846">
        <f>IF(ISNUMBER(S846), ((S846-H846)/H846)-0.004, "")</f>
        <v/>
      </c>
      <c r="Z846">
        <f>IF(ISNUMBER(T846), ((T846-H846)/H846)-0.004, "")</f>
        <v/>
      </c>
      <c r="AA846">
        <f>IF(ISNUMBER(W846), ((W846-H846)/H846)-0.004, IF(P846&gt;0, ((N846-H846)/H846)-0.004, 0))</f>
        <v/>
      </c>
      <c r="AB846">
        <f>IF(AND(ISNUMBER(I846), I846&gt;0, ISNUMBER(O846), O846&gt;0), AA846-((O846-I846)/I846), AA846)</f>
        <v/>
      </c>
      <c r="AC846">
        <f>IF(ISNUMBER(Q846), (Q846-H846)/H846, 0)</f>
        <v/>
      </c>
      <c r="AD846">
        <f>IF(ISNUMBER(R846), (R846-H846)/H846, 0)</f>
        <v/>
      </c>
      <c r="AE846">
        <f>IF(ISNUMBER(Y846), IF(Y846&gt;0, "THẮNG", "THUA"), "CHỜ T+3")</f>
        <v/>
      </c>
      <c r="AF846">
        <f>IF(AND(P846=0, N846=H846, NOT(ISNUMBER(W846))), "ĐANG CHỜ", IF(AA846&gt;0, "THẮNG", "THUA"))</f>
        <v/>
      </c>
      <c r="AG846" t="inlineStr">
        <is>
          <t>https://quickchart.io/chart/render/zf-c30a54a9-6df2-4de0-bbcd-7301db8317a3</t>
        </is>
      </c>
      <c r="AH846">
        <f>IF(AG846&lt;&gt;"", IMAGE(AG846, 1), "Chưa có ảnh")</f>
        <v/>
      </c>
    </row>
    <row r="847" ht="95" customHeight="1">
      <c r="A847" t="inlineStr">
        <is>
          <t>2026-10-22</t>
        </is>
      </c>
      <c r="B847" t="inlineStr">
        <is>
          <t>ALGO_14</t>
        </is>
      </c>
      <c r="C847" t="inlineStr">
        <is>
          <t>🟩 BỘ 14: NẾN CƯỜNG LỰC MARUBOZU ÁP ĐẢO (BULLISH MARUBOZU)</t>
        </is>
      </c>
      <c r="D847" t="inlineStr">
        <is>
          <t>#4</t>
        </is>
      </c>
      <c r="E847" t="inlineStr">
        <is>
          <t>DCM</t>
        </is>
      </c>
      <c r="F847" t="inlineStr">
        <is>
          <t>HOSE</t>
        </is>
      </c>
      <c r="G847" t="inlineStr">
        <is>
          <t>Hóa chất &amp; Phân bón</t>
        </is>
      </c>
      <c r="H847" t="n">
        <v>35.25</v>
      </c>
      <c r="I847" t="n">
        <v>1760.63</v>
      </c>
      <c r="J847" t="n">
        <v>47.22</v>
      </c>
      <c r="K847" t="n">
        <v>2.45</v>
      </c>
      <c r="L847" t="n">
        <v>38.89</v>
      </c>
      <c r="M847" t="n">
        <v>33.6</v>
      </c>
      <c r="N847" t="n">
        <v>34.85</v>
      </c>
      <c r="O847" t="n">
        <v>1764.41</v>
      </c>
      <c r="P847" t="n">
        <v>1</v>
      </c>
      <c r="Q847" t="n">
        <v>35.5</v>
      </c>
      <c r="R847" t="n">
        <v>34.1</v>
      </c>
      <c r="S847" t="inlineStr"/>
      <c r="T847" t="inlineStr"/>
      <c r="U847" t="inlineStr"/>
      <c r="V847" t="inlineStr"/>
      <c r="W847" t="inlineStr"/>
      <c r="X847" t="inlineStr">
        <is>
          <t>⏳ Chờ hàng về (T+1)</t>
        </is>
      </c>
      <c r="Y847">
        <f>IF(ISNUMBER(S847), ((S847-H847)/H847)-0.004, "")</f>
        <v/>
      </c>
      <c r="Z847">
        <f>IF(ISNUMBER(T847), ((T847-H847)/H847)-0.004, "")</f>
        <v/>
      </c>
      <c r="AA847">
        <f>IF(ISNUMBER(W847), ((W847-H847)/H847)-0.004, IF(P847&gt;0, ((N847-H847)/H847)-0.004, 0))</f>
        <v/>
      </c>
      <c r="AB847">
        <f>IF(AND(ISNUMBER(I847), I847&gt;0, ISNUMBER(O847), O847&gt;0), AA847-((O847-I847)/I847), AA847)</f>
        <v/>
      </c>
      <c r="AC847">
        <f>IF(ISNUMBER(Q847), (Q847-H847)/H847, 0)</f>
        <v/>
      </c>
      <c r="AD847">
        <f>IF(ISNUMBER(R847), (R847-H847)/H847, 0)</f>
        <v/>
      </c>
      <c r="AE847">
        <f>IF(ISNUMBER(Y847), IF(Y847&gt;0, "THẮNG", "THUA"), "CHỜ T+3")</f>
        <v/>
      </c>
      <c r="AF847">
        <f>IF(AND(P847=0, N847=H847, NOT(ISNUMBER(W847))), "ĐANG CHỜ", IF(AA847&gt;0, "THẮNG", "THUA"))</f>
        <v/>
      </c>
      <c r="AG847" t="inlineStr">
        <is>
          <t>https://quickchart.io/chart/render/zf-8fb8a924-2ad2-4df1-aabf-d77098845122</t>
        </is>
      </c>
      <c r="AH847">
        <f>IF(AG847&lt;&gt;"", IMAGE(AG847, 1), "Chưa có ảnh")</f>
        <v/>
      </c>
    </row>
    <row r="848" ht="95" customHeight="1">
      <c r="A848" t="inlineStr">
        <is>
          <t>2026-10-22</t>
        </is>
      </c>
      <c r="B848" t="inlineStr">
        <is>
          <t>ALGO_14</t>
        </is>
      </c>
      <c r="C848" t="inlineStr">
        <is>
          <t>🟩 BỘ 14: NẾN CƯỜNG LỰC MARUBOZU ÁP ĐẢO (BULLISH MARUBOZU)</t>
        </is>
      </c>
      <c r="D848" t="inlineStr">
        <is>
          <t>#5</t>
        </is>
      </c>
      <c r="E848" t="inlineStr">
        <is>
          <t>ANV</t>
        </is>
      </c>
      <c r="F848" t="inlineStr">
        <is>
          <t>HOSE</t>
        </is>
      </c>
      <c r="G848" t="inlineStr">
        <is>
          <t>Thủy sản &amp; Xuất khẩu</t>
        </is>
      </c>
      <c r="H848" t="n">
        <v>18.9</v>
      </c>
      <c r="I848" t="n">
        <v>1760.63</v>
      </c>
      <c r="J848" t="n">
        <v>40.69</v>
      </c>
      <c r="K848" t="n">
        <v>1.16</v>
      </c>
      <c r="L848" t="n">
        <v>21.6</v>
      </c>
      <c r="M848" t="n">
        <v>17.67</v>
      </c>
      <c r="N848" t="n">
        <v>19.1</v>
      </c>
      <c r="O848" t="n">
        <v>1764.41</v>
      </c>
      <c r="P848" t="n">
        <v>1</v>
      </c>
      <c r="Q848" t="n">
        <v>19.1</v>
      </c>
      <c r="R848" t="n">
        <v>18.05</v>
      </c>
      <c r="S848" t="inlineStr"/>
      <c r="T848" t="inlineStr"/>
      <c r="U848" t="inlineStr"/>
      <c r="V848" t="inlineStr"/>
      <c r="W848" t="inlineStr"/>
      <c r="X848" t="inlineStr">
        <is>
          <t>⏳ Chờ hàng về (T+1)</t>
        </is>
      </c>
      <c r="Y848">
        <f>IF(ISNUMBER(S848), ((S848-H848)/H848)-0.004, "")</f>
        <v/>
      </c>
      <c r="Z848">
        <f>IF(ISNUMBER(T848), ((T848-H848)/H848)-0.004, "")</f>
        <v/>
      </c>
      <c r="AA848">
        <f>IF(ISNUMBER(W848), ((W848-H848)/H848)-0.004, IF(P848&gt;0, ((N848-H848)/H848)-0.004, 0))</f>
        <v/>
      </c>
      <c r="AB848">
        <f>IF(AND(ISNUMBER(I848), I848&gt;0, ISNUMBER(O848), O848&gt;0), AA848-((O848-I848)/I848), AA848)</f>
        <v/>
      </c>
      <c r="AC848">
        <f>IF(ISNUMBER(Q848), (Q848-H848)/H848, 0)</f>
        <v/>
      </c>
      <c r="AD848">
        <f>IF(ISNUMBER(R848), (R848-H848)/H848, 0)</f>
        <v/>
      </c>
      <c r="AE848">
        <f>IF(ISNUMBER(Y848), IF(Y848&gt;0, "THẮNG", "THUA"), "CHỜ T+3")</f>
        <v/>
      </c>
      <c r="AF848">
        <f>IF(AND(P848=0, N848=H848, NOT(ISNUMBER(W848))), "ĐANG CHỜ", IF(AA848&gt;0, "THẮNG", "THUA"))</f>
        <v/>
      </c>
      <c r="AG848" t="inlineStr">
        <is>
          <t>https://quickchart.io/chart/render/zf-5b0f8b39-7ca2-44b6-a82c-2cb0d75a8a86</t>
        </is>
      </c>
      <c r="AH848">
        <f>IF(AG848&lt;&gt;"", IMAGE(AG848, 1), "Chưa có ảnh")</f>
        <v/>
      </c>
    </row>
    <row r="849" ht="95" customHeight="1">
      <c r="A849" t="inlineStr">
        <is>
          <t>2026-10-22</t>
        </is>
      </c>
      <c r="B849" t="inlineStr">
        <is>
          <t>ALGO_15</t>
        </is>
      </c>
      <c r="C849" t="inlineStr">
        <is>
          <t>🌊 BỘ 15: ÁP LỰC MUA CHỦ ĐỘNG TRONG PHIÊN (MONEY FLOW SURGE)</t>
        </is>
      </c>
      <c r="D849" t="inlineStr">
        <is>
          <t>#2</t>
        </is>
      </c>
      <c r="E849" t="inlineStr">
        <is>
          <t>NKG</t>
        </is>
      </c>
      <c r="F849" t="inlineStr">
        <is>
          <t>HOSE</t>
        </is>
      </c>
      <c r="G849" t="inlineStr">
        <is>
          <t>Thép &amp; VLXD</t>
        </is>
      </c>
      <c r="H849" t="n">
        <v>12</v>
      </c>
      <c r="I849" t="n">
        <v>1760.63</v>
      </c>
      <c r="J849" t="n">
        <v>70.13</v>
      </c>
      <c r="K849" t="n">
        <v>1.71</v>
      </c>
      <c r="L849" t="n">
        <v>13.59</v>
      </c>
      <c r="M849" t="n">
        <v>11.28</v>
      </c>
      <c r="N849" t="n">
        <v>11.95</v>
      </c>
      <c r="O849" t="n">
        <v>1764.41</v>
      </c>
      <c r="P849" t="n">
        <v>1</v>
      </c>
      <c r="Q849" t="n">
        <v>12</v>
      </c>
      <c r="R849" t="n">
        <v>11.4</v>
      </c>
      <c r="S849" t="inlineStr"/>
      <c r="T849" t="inlineStr"/>
      <c r="U849" t="inlineStr"/>
      <c r="V849" t="inlineStr"/>
      <c r="W849" t="inlineStr"/>
      <c r="X849" t="inlineStr">
        <is>
          <t>⏳ Chờ hàng về (T+1)</t>
        </is>
      </c>
      <c r="Y849">
        <f>IF(ISNUMBER(S849), ((S849-H849)/H849)-0.004, "")</f>
        <v/>
      </c>
      <c r="Z849">
        <f>IF(ISNUMBER(T849), ((T849-H849)/H849)-0.004, "")</f>
        <v/>
      </c>
      <c r="AA849">
        <f>IF(ISNUMBER(W849), ((W849-H849)/H849)-0.004, IF(P849&gt;0, ((N849-H849)/H849)-0.004, 0))</f>
        <v/>
      </c>
      <c r="AB849">
        <f>IF(AND(ISNUMBER(I849), I849&gt;0, ISNUMBER(O849), O849&gt;0), AA849-((O849-I849)/I849), AA849)</f>
        <v/>
      </c>
      <c r="AC849">
        <f>IF(ISNUMBER(Q849), (Q849-H849)/H849, 0)</f>
        <v/>
      </c>
      <c r="AD849">
        <f>IF(ISNUMBER(R849), (R849-H849)/H849, 0)</f>
        <v/>
      </c>
      <c r="AE849">
        <f>IF(ISNUMBER(Y849), IF(Y849&gt;0, "THẮNG", "THUA"), "CHỜ T+3")</f>
        <v/>
      </c>
      <c r="AF849">
        <f>IF(AND(P849=0, N849=H849, NOT(ISNUMBER(W849))), "ĐANG CHỜ", IF(AA849&gt;0, "THẮNG", "THUA"))</f>
        <v/>
      </c>
      <c r="AG849" t="inlineStr">
        <is>
          <t>https://quickchart.io/chart/render/zf-297337e2-4f49-43a3-9aa1-eeb2e6b32138</t>
        </is>
      </c>
      <c r="AH849">
        <f>IF(AG849&lt;&gt;"", IMAGE(AG849, 1), "Chưa có ảnh")</f>
        <v/>
      </c>
    </row>
    <row r="850" ht="95" customHeight="1">
      <c r="A850" t="inlineStr">
        <is>
          <t>2026-10-22</t>
        </is>
      </c>
      <c r="B850" t="inlineStr">
        <is>
          <t>ALGO_15</t>
        </is>
      </c>
      <c r="C850" t="inlineStr">
        <is>
          <t>🌊 BỘ 15: ÁP LỰC MUA CHỦ ĐỘNG TRONG PHIÊN (MONEY FLOW SURGE)</t>
        </is>
      </c>
      <c r="D850" t="inlineStr">
        <is>
          <t>#3</t>
        </is>
      </c>
      <c r="E850" t="inlineStr">
        <is>
          <t>IDC</t>
        </is>
      </c>
      <c r="F850" t="inlineStr">
        <is>
          <t>HNX</t>
        </is>
      </c>
      <c r="G850" t="inlineStr">
        <is>
          <t>BĐS Khu Công Nghiệp</t>
        </is>
      </c>
      <c r="H850" t="n">
        <v>35.8</v>
      </c>
      <c r="I850" t="n">
        <v>1760.63</v>
      </c>
      <c r="J850" t="n">
        <v>69.89</v>
      </c>
      <c r="K850" t="n">
        <v>2.78</v>
      </c>
      <c r="L850" t="n">
        <v>40.23</v>
      </c>
      <c r="M850" t="n">
        <v>33.79</v>
      </c>
      <c r="N850" t="n">
        <v>35.3</v>
      </c>
      <c r="O850" t="n">
        <v>1764.41</v>
      </c>
      <c r="P850" t="n">
        <v>1</v>
      </c>
      <c r="Q850" t="n">
        <v>35.8</v>
      </c>
      <c r="R850" t="n">
        <v>34.6</v>
      </c>
      <c r="S850" t="inlineStr"/>
      <c r="T850" t="inlineStr"/>
      <c r="U850" t="inlineStr"/>
      <c r="V850" t="inlineStr"/>
      <c r="W850" t="inlineStr"/>
      <c r="X850" t="inlineStr">
        <is>
          <t>⏳ Chờ hàng về (T+1)</t>
        </is>
      </c>
      <c r="Y850">
        <f>IF(ISNUMBER(S850), ((S850-H850)/H850)-0.004, "")</f>
        <v/>
      </c>
      <c r="Z850">
        <f>IF(ISNUMBER(T850), ((T850-H850)/H850)-0.004, "")</f>
        <v/>
      </c>
      <c r="AA850">
        <f>IF(ISNUMBER(W850), ((W850-H850)/H850)-0.004, IF(P850&gt;0, ((N850-H850)/H850)-0.004, 0))</f>
        <v/>
      </c>
      <c r="AB850">
        <f>IF(AND(ISNUMBER(I850), I850&gt;0, ISNUMBER(O850), O850&gt;0), AA850-((O850-I850)/I850), AA850)</f>
        <v/>
      </c>
      <c r="AC850">
        <f>IF(ISNUMBER(Q850), (Q850-H850)/H850, 0)</f>
        <v/>
      </c>
      <c r="AD850">
        <f>IF(ISNUMBER(R850), (R850-H850)/H850, 0)</f>
        <v/>
      </c>
      <c r="AE850">
        <f>IF(ISNUMBER(Y850), IF(Y850&gt;0, "THẮNG", "THUA"), "CHỜ T+3")</f>
        <v/>
      </c>
      <c r="AF850">
        <f>IF(AND(P850=0, N850=H850, NOT(ISNUMBER(W850))), "ĐANG CHỜ", IF(AA850&gt;0, "THẮNG", "THUA"))</f>
        <v/>
      </c>
      <c r="AG850" t="inlineStr">
        <is>
          <t>https://quickchart.io/chart/render/zf-c30a54a9-6df2-4de0-bbcd-7301db8317a3</t>
        </is>
      </c>
      <c r="AH850">
        <f>IF(AG850&lt;&gt;"", IMAGE(AG850, 1), "Chưa có ảnh")</f>
        <v/>
      </c>
    </row>
    <row r="851" ht="95" customHeight="1">
      <c r="A851" t="inlineStr">
        <is>
          <t>2026-10-22</t>
        </is>
      </c>
      <c r="B851" t="inlineStr">
        <is>
          <t>ALGO_15</t>
        </is>
      </c>
      <c r="C851" t="inlineStr">
        <is>
          <t>🌊 BỘ 15: ÁP LỰC MUA CHỦ ĐỘNG TRONG PHIÊN (MONEY FLOW SURGE)</t>
        </is>
      </c>
      <c r="D851" t="inlineStr">
        <is>
          <t>#4</t>
        </is>
      </c>
      <c r="E851" t="inlineStr">
        <is>
          <t>TCX</t>
        </is>
      </c>
      <c r="F851" t="inlineStr">
        <is>
          <t>HOSE</t>
        </is>
      </c>
      <c r="G851" t="inlineStr">
        <is>
          <t>Chứng khoán</t>
        </is>
      </c>
      <c r="H851" t="n">
        <v>29.85</v>
      </c>
      <c r="I851" t="n">
        <v>1760.63</v>
      </c>
      <c r="J851" t="n">
        <v>67.90000000000001</v>
      </c>
      <c r="K851" t="n">
        <v>2.28</v>
      </c>
      <c r="L851" t="n">
        <v>33.12</v>
      </c>
      <c r="M851" t="n">
        <v>28.36</v>
      </c>
      <c r="N851" t="n">
        <v>29.5</v>
      </c>
      <c r="O851" t="n">
        <v>1764.41</v>
      </c>
      <c r="P851" t="n">
        <v>1</v>
      </c>
      <c r="Q851" t="n">
        <v>29.95</v>
      </c>
      <c r="R851" t="n">
        <v>28.85</v>
      </c>
      <c r="S851" t="inlineStr"/>
      <c r="T851" t="inlineStr"/>
      <c r="U851" t="inlineStr"/>
      <c r="V851" t="inlineStr"/>
      <c r="W851" t="inlineStr"/>
      <c r="X851" t="inlineStr">
        <is>
          <t>⏳ Chờ hàng về (T+1)</t>
        </is>
      </c>
      <c r="Y851">
        <f>IF(ISNUMBER(S851), ((S851-H851)/H851)-0.004, "")</f>
        <v/>
      </c>
      <c r="Z851">
        <f>IF(ISNUMBER(T851), ((T851-H851)/H851)-0.004, "")</f>
        <v/>
      </c>
      <c r="AA851">
        <f>IF(ISNUMBER(W851), ((W851-H851)/H851)-0.004, IF(P851&gt;0, ((N851-H851)/H851)-0.004, 0))</f>
        <v/>
      </c>
      <c r="AB851">
        <f>IF(AND(ISNUMBER(I851), I851&gt;0, ISNUMBER(O851), O851&gt;0), AA851-((O851-I851)/I851), AA851)</f>
        <v/>
      </c>
      <c r="AC851">
        <f>IF(ISNUMBER(Q851), (Q851-H851)/H851, 0)</f>
        <v/>
      </c>
      <c r="AD851">
        <f>IF(ISNUMBER(R851), (R851-H851)/H851, 0)</f>
        <v/>
      </c>
      <c r="AE851">
        <f>IF(ISNUMBER(Y851), IF(Y851&gt;0, "THẮNG", "THUA"), "CHỜ T+3")</f>
        <v/>
      </c>
      <c r="AF851">
        <f>IF(AND(P851=0, N851=H851, NOT(ISNUMBER(W851))), "ĐANG CHỜ", IF(AA851&gt;0, "THẮNG", "THUA"))</f>
        <v/>
      </c>
      <c r="AG851" t="inlineStr">
        <is>
          <t>https://quickchart.io/chart/render/zf-f71c03f8-8dbd-4244-a698-319df2b9712e</t>
        </is>
      </c>
      <c r="AH851">
        <f>IF(AG851&lt;&gt;"", IMAGE(AG851, 1), "Chưa có ảnh")</f>
        <v/>
      </c>
    </row>
    <row r="852" ht="95" customHeight="1">
      <c r="A852" t="inlineStr">
        <is>
          <t>2026-10-22</t>
        </is>
      </c>
      <c r="B852" t="inlineStr">
        <is>
          <t>ALGO_15</t>
        </is>
      </c>
      <c r="C852" t="inlineStr">
        <is>
          <t>🌊 BỘ 15: ÁP LỰC MUA CHỦ ĐỘNG TRONG PHIÊN (MONEY FLOW SURGE)</t>
        </is>
      </c>
      <c r="D852" t="inlineStr">
        <is>
          <t>#5</t>
        </is>
      </c>
      <c r="E852" t="inlineStr">
        <is>
          <t>SZC</t>
        </is>
      </c>
      <c r="F852" t="inlineStr">
        <is>
          <t>HOSE</t>
        </is>
      </c>
      <c r="G852" t="inlineStr">
        <is>
          <t>BĐS Khu Công Nghiệp</t>
        </is>
      </c>
      <c r="H852" t="n">
        <v>19.6</v>
      </c>
      <c r="I852" t="n">
        <v>1760.63</v>
      </c>
      <c r="J852" t="n">
        <v>67.18000000000001</v>
      </c>
      <c r="K852" t="n">
        <v>2.28</v>
      </c>
      <c r="L852" t="n">
        <v>21.71</v>
      </c>
      <c r="M852" t="n">
        <v>18.64</v>
      </c>
      <c r="N852" t="n">
        <v>20.15</v>
      </c>
      <c r="O852" t="n">
        <v>1764.41</v>
      </c>
      <c r="P852" t="n">
        <v>1</v>
      </c>
      <c r="Q852" t="n">
        <v>20.15</v>
      </c>
      <c r="R852" t="n">
        <v>19.2</v>
      </c>
      <c r="S852" t="inlineStr"/>
      <c r="T852" t="inlineStr"/>
      <c r="U852" t="inlineStr"/>
      <c r="V852" t="inlineStr"/>
      <c r="W852" t="inlineStr"/>
      <c r="X852" t="inlineStr">
        <is>
          <t>⏳ Chờ hàng về (T+1)</t>
        </is>
      </c>
      <c r="Y852">
        <f>IF(ISNUMBER(S852), ((S852-H852)/H852)-0.004, "")</f>
        <v/>
      </c>
      <c r="Z852">
        <f>IF(ISNUMBER(T852), ((T852-H852)/H852)-0.004, "")</f>
        <v/>
      </c>
      <c r="AA852">
        <f>IF(ISNUMBER(W852), ((W852-H852)/H852)-0.004, IF(P852&gt;0, ((N852-H852)/H852)-0.004, 0))</f>
        <v/>
      </c>
      <c r="AB852">
        <f>IF(AND(ISNUMBER(I852), I852&gt;0, ISNUMBER(O852), O852&gt;0), AA852-((O852-I852)/I852), AA852)</f>
        <v/>
      </c>
      <c r="AC852">
        <f>IF(ISNUMBER(Q852), (Q852-H852)/H852, 0)</f>
        <v/>
      </c>
      <c r="AD852">
        <f>IF(ISNUMBER(R852), (R852-H852)/H852, 0)</f>
        <v/>
      </c>
      <c r="AE852">
        <f>IF(ISNUMBER(Y852), IF(Y852&gt;0, "THẮNG", "THUA"), "CHỜ T+3")</f>
        <v/>
      </c>
      <c r="AF852">
        <f>IF(AND(P852=0, N852=H852, NOT(ISNUMBER(W852))), "ĐANG CHỜ", IF(AA852&gt;0, "THẮNG", "THUA"))</f>
        <v/>
      </c>
      <c r="AG852" t="inlineStr">
        <is>
          <t>https://quickchart.io/chart/render/zf-a68e9987-4a4c-43c8-b9af-05823bca1729</t>
        </is>
      </c>
      <c r="AH852">
        <f>IF(AG852&lt;&gt;"", IMAGE(AG852, 1), "Chưa có ảnh")</f>
        <v/>
      </c>
    </row>
    <row r="853" ht="95" customHeight="1">
      <c r="A853" t="inlineStr">
        <is>
          <t>2026-10-22</t>
        </is>
      </c>
      <c r="B853" t="inlineStr">
        <is>
          <t>ALGO_16</t>
        </is>
      </c>
      <c r="C853" t="inlineStr">
        <is>
          <t>✨ BỘ 16: GIAO CẮT VÀNG TRUNG HẠN (GOLDEN CROSS SMA20 x SMA50)</t>
        </is>
      </c>
      <c r="D853" t="inlineStr">
        <is>
          <t>#2</t>
        </is>
      </c>
      <c r="E853" t="inlineStr">
        <is>
          <t>GMD</t>
        </is>
      </c>
      <c r="F853" t="inlineStr">
        <is>
          <t>HOSE</t>
        </is>
      </c>
      <c r="G853" t="inlineStr">
        <is>
          <t>Cảng biển &amp; Vận tải</t>
        </is>
      </c>
      <c r="H853" t="n">
        <v>57.5</v>
      </c>
      <c r="I853" t="n">
        <v>1760.63</v>
      </c>
      <c r="J853" t="n">
        <v>59.14</v>
      </c>
      <c r="K853" t="n">
        <v>2.12</v>
      </c>
      <c r="L853" t="n">
        <v>63.37</v>
      </c>
      <c r="M853" t="n">
        <v>54.83</v>
      </c>
      <c r="N853" t="n">
        <v>56.9</v>
      </c>
      <c r="O853" t="n">
        <v>1764.41</v>
      </c>
      <c r="P853" t="n">
        <v>1</v>
      </c>
      <c r="Q853" t="n">
        <v>57.9</v>
      </c>
      <c r="R853" t="n">
        <v>54.1</v>
      </c>
      <c r="S853" t="inlineStr"/>
      <c r="T853" t="inlineStr"/>
      <c r="U853" t="inlineStr"/>
      <c r="V853" t="inlineStr"/>
      <c r="W853" t="inlineStr"/>
      <c r="X853" t="inlineStr">
        <is>
          <t>⏳ Chờ hàng về (T+1)</t>
        </is>
      </c>
      <c r="Y853">
        <f>IF(ISNUMBER(S853), ((S853-H853)/H853)-0.004, "")</f>
        <v/>
      </c>
      <c r="Z853">
        <f>IF(ISNUMBER(T853), ((T853-H853)/H853)-0.004, "")</f>
        <v/>
      </c>
      <c r="AA853">
        <f>IF(ISNUMBER(W853), ((W853-H853)/H853)-0.004, IF(P853&gt;0, ((N853-H853)/H853)-0.004, 0))</f>
        <v/>
      </c>
      <c r="AB853">
        <f>IF(AND(ISNUMBER(I853), I853&gt;0, ISNUMBER(O853), O853&gt;0), AA853-((O853-I853)/I853), AA853)</f>
        <v/>
      </c>
      <c r="AC853">
        <f>IF(ISNUMBER(Q853), (Q853-H853)/H853, 0)</f>
        <v/>
      </c>
      <c r="AD853">
        <f>IF(ISNUMBER(R853), (R853-H853)/H853, 0)</f>
        <v/>
      </c>
      <c r="AE853">
        <f>IF(ISNUMBER(Y853), IF(Y853&gt;0, "THẮNG", "THUA"), "CHỜ T+3")</f>
        <v/>
      </c>
      <c r="AF853">
        <f>IF(AND(P853=0, N853=H853, NOT(ISNUMBER(W853))), "ĐANG CHỜ", IF(AA853&gt;0, "THẮNG", "THUA"))</f>
        <v/>
      </c>
      <c r="AG853" t="inlineStr">
        <is>
          <t>https://quickchart.io/chart/render/zf-08934ff1-c22f-4808-b818-52dabc6d5655</t>
        </is>
      </c>
      <c r="AH853">
        <f>IF(AG853&lt;&gt;"", IMAGE(AG853, 1), "Chưa có ảnh")</f>
        <v/>
      </c>
    </row>
    <row r="854" ht="95" customHeight="1">
      <c r="A854" t="inlineStr">
        <is>
          <t>2026-10-22</t>
        </is>
      </c>
      <c r="B854" t="inlineStr">
        <is>
          <t>ALGO_16</t>
        </is>
      </c>
      <c r="C854" t="inlineStr">
        <is>
          <t>✨ BỘ 16: GIAO CẮT VÀNG TRUNG HẠN (GOLDEN CROSS SMA20 x SMA50)</t>
        </is>
      </c>
      <c r="D854" t="inlineStr">
        <is>
          <t>#3</t>
        </is>
      </c>
      <c r="E854" t="inlineStr">
        <is>
          <t>IDC</t>
        </is>
      </c>
      <c r="F854" t="inlineStr">
        <is>
          <t>HNX</t>
        </is>
      </c>
      <c r="G854" t="inlineStr">
        <is>
          <t>BĐS Khu Công Nghiệp</t>
        </is>
      </c>
      <c r="H854" t="n">
        <v>35.8</v>
      </c>
      <c r="I854" t="n">
        <v>1760.63</v>
      </c>
      <c r="J854" t="n">
        <v>46.33</v>
      </c>
      <c r="K854" t="n">
        <v>2.78</v>
      </c>
      <c r="L854" t="n">
        <v>40.23</v>
      </c>
      <c r="M854" t="n">
        <v>33.79</v>
      </c>
      <c r="N854" t="n">
        <v>35.3</v>
      </c>
      <c r="O854" t="n">
        <v>1764.41</v>
      </c>
      <c r="P854" t="n">
        <v>1</v>
      </c>
      <c r="Q854" t="n">
        <v>35.8</v>
      </c>
      <c r="R854" t="n">
        <v>34.6</v>
      </c>
      <c r="S854" t="inlineStr"/>
      <c r="T854" t="inlineStr"/>
      <c r="U854" t="inlineStr"/>
      <c r="V854" t="inlineStr"/>
      <c r="W854" t="inlineStr"/>
      <c r="X854" t="inlineStr">
        <is>
          <t>⏳ Chờ hàng về (T+1)</t>
        </is>
      </c>
      <c r="Y854">
        <f>IF(ISNUMBER(S854), ((S854-H854)/H854)-0.004, "")</f>
        <v/>
      </c>
      <c r="Z854">
        <f>IF(ISNUMBER(T854), ((T854-H854)/H854)-0.004, "")</f>
        <v/>
      </c>
      <c r="AA854">
        <f>IF(ISNUMBER(W854), ((W854-H854)/H854)-0.004, IF(P854&gt;0, ((N854-H854)/H854)-0.004, 0))</f>
        <v/>
      </c>
      <c r="AB854">
        <f>IF(AND(ISNUMBER(I854), I854&gt;0, ISNUMBER(O854), O854&gt;0), AA854-((O854-I854)/I854), AA854)</f>
        <v/>
      </c>
      <c r="AC854">
        <f>IF(ISNUMBER(Q854), (Q854-H854)/H854, 0)</f>
        <v/>
      </c>
      <c r="AD854">
        <f>IF(ISNUMBER(R854), (R854-H854)/H854, 0)</f>
        <v/>
      </c>
      <c r="AE854">
        <f>IF(ISNUMBER(Y854), IF(Y854&gt;0, "THẮNG", "THUA"), "CHỜ T+3")</f>
        <v/>
      </c>
      <c r="AF854">
        <f>IF(AND(P854=0, N854=H854, NOT(ISNUMBER(W854))), "ĐANG CHỜ", IF(AA854&gt;0, "THẮNG", "THUA"))</f>
        <v/>
      </c>
      <c r="AG854" t="inlineStr">
        <is>
          <t>https://quickchart.io/chart/render/zf-c30a54a9-6df2-4de0-bbcd-7301db8317a3</t>
        </is>
      </c>
      <c r="AH854">
        <f>IF(AG854&lt;&gt;"", IMAGE(AG854, 1), "Chưa có ảnh")</f>
        <v/>
      </c>
    </row>
    <row r="855" ht="95" customHeight="1">
      <c r="A855" t="inlineStr">
        <is>
          <t>2026-10-22</t>
        </is>
      </c>
      <c r="B855" t="inlineStr">
        <is>
          <t>ALGO_16</t>
        </is>
      </c>
      <c r="C855" t="inlineStr">
        <is>
          <t>✨ BỘ 16: GIAO CẮT VÀNG TRUNG HẠN (GOLDEN CROSS SMA20 x SMA50)</t>
        </is>
      </c>
      <c r="D855" t="inlineStr">
        <is>
          <t>#5</t>
        </is>
      </c>
      <c r="E855" t="inlineStr">
        <is>
          <t>YEG</t>
        </is>
      </c>
      <c r="F855" t="inlineStr">
        <is>
          <t>HOSE</t>
        </is>
      </c>
      <c r="G855" t="inlineStr">
        <is>
          <t>Công nghệ &amp; Phần mềm</t>
        </is>
      </c>
      <c r="H855" t="n">
        <v>8.15</v>
      </c>
      <c r="I855" t="n">
        <v>1760.63</v>
      </c>
      <c r="J855" t="n">
        <v>35.81</v>
      </c>
      <c r="K855" t="n">
        <v>1.32</v>
      </c>
      <c r="L855" t="n">
        <v>9.289999999999999</v>
      </c>
      <c r="M855" t="n">
        <v>7.63</v>
      </c>
      <c r="N855" t="n">
        <v>8.15</v>
      </c>
      <c r="O855" t="n">
        <v>1764.41</v>
      </c>
      <c r="P855" t="n">
        <v>1</v>
      </c>
      <c r="Q855" t="n">
        <v>8.289999999999999</v>
      </c>
      <c r="R855" t="n">
        <v>7.75</v>
      </c>
      <c r="S855" t="inlineStr"/>
      <c r="T855" t="inlineStr"/>
      <c r="U855" t="inlineStr"/>
      <c r="V855" t="inlineStr"/>
      <c r="W855" t="inlineStr"/>
      <c r="X855" t="inlineStr">
        <is>
          <t>⏳ Chờ hàng về (T+1)</t>
        </is>
      </c>
      <c r="Y855">
        <f>IF(ISNUMBER(S855), ((S855-H855)/H855)-0.004, "")</f>
        <v/>
      </c>
      <c r="Z855">
        <f>IF(ISNUMBER(T855), ((T855-H855)/H855)-0.004, "")</f>
        <v/>
      </c>
      <c r="AA855">
        <f>IF(ISNUMBER(W855), ((W855-H855)/H855)-0.004, IF(P855&gt;0, ((N855-H855)/H855)-0.004, 0))</f>
        <v/>
      </c>
      <c r="AB855">
        <f>IF(AND(ISNUMBER(I855), I855&gt;0, ISNUMBER(O855), O855&gt;0), AA855-((O855-I855)/I855), AA855)</f>
        <v/>
      </c>
      <c r="AC855">
        <f>IF(ISNUMBER(Q855), (Q855-H855)/H855, 0)</f>
        <v/>
      </c>
      <c r="AD855">
        <f>IF(ISNUMBER(R855), (R855-H855)/H855, 0)</f>
        <v/>
      </c>
      <c r="AE855">
        <f>IF(ISNUMBER(Y855), IF(Y855&gt;0, "THẮNG", "THUA"), "CHỜ T+3")</f>
        <v/>
      </c>
      <c r="AF855">
        <f>IF(AND(P855=0, N855=H855, NOT(ISNUMBER(W855))), "ĐANG CHỜ", IF(AA855&gt;0, "THẮNG", "THUA"))</f>
        <v/>
      </c>
      <c r="AG855" t="inlineStr">
        <is>
          <t>https://quickchart.io/chart/render/zf-3e4c576b-27c1-49da-8abe-44c17f9243bc</t>
        </is>
      </c>
      <c r="AH855">
        <f>IF(AG855&lt;&gt;"", IMAGE(AG855, 1), "Chưa có ảnh")</f>
        <v/>
      </c>
    </row>
    <row r="856" ht="95" customHeight="1">
      <c r="A856" t="inlineStr">
        <is>
          <t>2026-10-22</t>
        </is>
      </c>
      <c r="B856" t="inlineStr">
        <is>
          <t>ALGO_18</t>
        </is>
      </c>
      <c r="C856" t="inlineStr">
        <is>
          <t>🔁 BỘ 18: ĐẢO CHIỀU ĐỘNG LƯỢNG STOCHASTIC (STOCHASTIC CROSS)</t>
        </is>
      </c>
      <c r="D856" t="inlineStr">
        <is>
          <t>#1</t>
        </is>
      </c>
      <c r="E856" t="inlineStr">
        <is>
          <t>VOS</t>
        </is>
      </c>
      <c r="F856" t="inlineStr">
        <is>
          <t>HOSE</t>
        </is>
      </c>
      <c r="G856" t="inlineStr">
        <is>
          <t>Cảng biển &amp; Vận tải</t>
        </is>
      </c>
      <c r="H856" t="n">
        <v>12.1</v>
      </c>
      <c r="I856" t="n">
        <v>1760.63</v>
      </c>
      <c r="J856" t="n">
        <v>43.82</v>
      </c>
      <c r="K856" t="n">
        <v>0.65</v>
      </c>
      <c r="L856" t="n">
        <v>13.83</v>
      </c>
      <c r="M856" t="n">
        <v>11.31</v>
      </c>
      <c r="N856" t="n">
        <v>12.1</v>
      </c>
      <c r="O856" t="n">
        <v>1764.41</v>
      </c>
      <c r="P856" t="n">
        <v>1</v>
      </c>
      <c r="Q856" t="n">
        <v>12.1</v>
      </c>
      <c r="R856" t="n">
        <v>11.7</v>
      </c>
      <c r="S856" t="inlineStr"/>
      <c r="T856" t="inlineStr"/>
      <c r="U856" t="inlineStr"/>
      <c r="V856" t="inlineStr"/>
      <c r="W856" t="inlineStr"/>
      <c r="X856" t="inlineStr">
        <is>
          <t>⏳ Chờ hàng về (T+1)</t>
        </is>
      </c>
      <c r="Y856">
        <f>IF(ISNUMBER(S856), ((S856-H856)/H856)-0.004, "")</f>
        <v/>
      </c>
      <c r="Z856">
        <f>IF(ISNUMBER(T856), ((T856-H856)/H856)-0.004, "")</f>
        <v/>
      </c>
      <c r="AA856">
        <f>IF(ISNUMBER(W856), ((W856-H856)/H856)-0.004, IF(P856&gt;0, ((N856-H856)/H856)-0.004, 0))</f>
        <v/>
      </c>
      <c r="AB856">
        <f>IF(AND(ISNUMBER(I856), I856&gt;0, ISNUMBER(O856), O856&gt;0), AA856-((O856-I856)/I856), AA856)</f>
        <v/>
      </c>
      <c r="AC856">
        <f>IF(ISNUMBER(Q856), (Q856-H856)/H856, 0)</f>
        <v/>
      </c>
      <c r="AD856">
        <f>IF(ISNUMBER(R856), (R856-H856)/H856, 0)</f>
        <v/>
      </c>
      <c r="AE856">
        <f>IF(ISNUMBER(Y856), IF(Y856&gt;0, "THẮNG", "THUA"), "CHỜ T+3")</f>
        <v/>
      </c>
      <c r="AF856">
        <f>IF(AND(P856=0, N856=H856, NOT(ISNUMBER(W856))), "ĐANG CHỜ", IF(AA856&gt;0, "THẮNG", "THUA"))</f>
        <v/>
      </c>
      <c r="AG856" t="inlineStr">
        <is>
          <t>https://quickchart.io/chart/render/zf-99b332bd-7656-4cda-ab52-ff77573c1d1c</t>
        </is>
      </c>
      <c r="AH856">
        <f>IF(AG856&lt;&gt;"", IMAGE(AG856, 1), "Chưa có ảnh")</f>
        <v/>
      </c>
    </row>
    <row r="857" ht="95" customHeight="1">
      <c r="A857" t="inlineStr">
        <is>
          <t>2026-10-22</t>
        </is>
      </c>
      <c r="B857" t="inlineStr">
        <is>
          <t>ALGO_18</t>
        </is>
      </c>
      <c r="C857" t="inlineStr">
        <is>
          <t>🔁 BỘ 18: ĐẢO CHIỀU ĐỘNG LƯỢNG STOCHASTIC (STOCHASTIC CROSS)</t>
        </is>
      </c>
      <c r="D857" t="inlineStr">
        <is>
          <t>#2</t>
        </is>
      </c>
      <c r="E857" t="inlineStr">
        <is>
          <t>NTP</t>
        </is>
      </c>
      <c r="F857" t="inlineStr">
        <is>
          <t>HNX</t>
        </is>
      </c>
      <c r="G857" t="inlineStr">
        <is>
          <t>Thép &amp; VLXD</t>
        </is>
      </c>
      <c r="H857" t="n">
        <v>53.3</v>
      </c>
      <c r="I857" t="n">
        <v>1760.63</v>
      </c>
      <c r="J857" t="n">
        <v>36.93</v>
      </c>
      <c r="K857" t="n">
        <v>1.5</v>
      </c>
      <c r="L857" t="n">
        <v>58.54</v>
      </c>
      <c r="M857" t="n">
        <v>50.92</v>
      </c>
      <c r="N857" t="n">
        <v>53.1</v>
      </c>
      <c r="O857" t="n">
        <v>1764.41</v>
      </c>
      <c r="P857" t="n">
        <v>1</v>
      </c>
      <c r="Q857" t="n">
        <v>53.6</v>
      </c>
      <c r="R857" t="n">
        <v>52.8</v>
      </c>
      <c r="S857" t="inlineStr"/>
      <c r="T857" t="inlineStr"/>
      <c r="U857" t="inlineStr"/>
      <c r="V857" t="inlineStr"/>
      <c r="W857" t="inlineStr"/>
      <c r="X857" t="inlineStr">
        <is>
          <t>⏳ Chờ hàng về (T+1)</t>
        </is>
      </c>
      <c r="Y857">
        <f>IF(ISNUMBER(S857), ((S857-H857)/H857)-0.004, "")</f>
        <v/>
      </c>
      <c r="Z857">
        <f>IF(ISNUMBER(T857), ((T857-H857)/H857)-0.004, "")</f>
        <v/>
      </c>
      <c r="AA857">
        <f>IF(ISNUMBER(W857), ((W857-H857)/H857)-0.004, IF(P857&gt;0, ((N857-H857)/H857)-0.004, 0))</f>
        <v/>
      </c>
      <c r="AB857">
        <f>IF(AND(ISNUMBER(I857), I857&gt;0, ISNUMBER(O857), O857&gt;0), AA857-((O857-I857)/I857), AA857)</f>
        <v/>
      </c>
      <c r="AC857">
        <f>IF(ISNUMBER(Q857), (Q857-H857)/H857, 0)</f>
        <v/>
      </c>
      <c r="AD857">
        <f>IF(ISNUMBER(R857), (R857-H857)/H857, 0)</f>
        <v/>
      </c>
      <c r="AE857">
        <f>IF(ISNUMBER(Y857), IF(Y857&gt;0, "THẮNG", "THUA"), "CHỜ T+3")</f>
        <v/>
      </c>
      <c r="AF857">
        <f>IF(AND(P857=0, N857=H857, NOT(ISNUMBER(W857))), "ĐANG CHỜ", IF(AA857&gt;0, "THẮNG", "THUA"))</f>
        <v/>
      </c>
      <c r="AG857" t="inlineStr">
        <is>
          <t>https://quickchart.io/chart/render/zf-4dfd3e58-653e-4d13-99f9-077e12d450ab</t>
        </is>
      </c>
      <c r="AH857">
        <f>IF(AG857&lt;&gt;"", IMAGE(AG857, 1), "Chưa có ảnh")</f>
        <v/>
      </c>
    </row>
    <row r="858" ht="95" customHeight="1">
      <c r="A858" t="inlineStr">
        <is>
          <t>2026-10-22</t>
        </is>
      </c>
      <c r="B858" t="inlineStr">
        <is>
          <t>ALGO_19</t>
        </is>
      </c>
      <c r="C858" t="inlineStr">
        <is>
          <t>⚡ BỘ 19: BỨT PHÁ XUNG LỰC ĐỘNG LƯỢNG CCI &gt; 100 (CCI THRUST)</t>
        </is>
      </c>
      <c r="D858" t="inlineStr">
        <is>
          <t>#2</t>
        </is>
      </c>
      <c r="E858" t="inlineStr">
        <is>
          <t>NKG</t>
        </is>
      </c>
      <c r="F858" t="inlineStr">
        <is>
          <t>HOSE</t>
        </is>
      </c>
      <c r="G858" t="inlineStr">
        <is>
          <t>Thép &amp; VLXD</t>
        </is>
      </c>
      <c r="H858" t="n">
        <v>12</v>
      </c>
      <c r="I858" t="n">
        <v>1760.63</v>
      </c>
      <c r="J858" t="n">
        <v>75.09999999999999</v>
      </c>
      <c r="K858" t="n">
        <v>1.71</v>
      </c>
      <c r="L858" t="n">
        <v>13.59</v>
      </c>
      <c r="M858" t="n">
        <v>11.28</v>
      </c>
      <c r="N858" t="n">
        <v>11.95</v>
      </c>
      <c r="O858" t="n">
        <v>1764.41</v>
      </c>
      <c r="P858" t="n">
        <v>1</v>
      </c>
      <c r="Q858" t="n">
        <v>12</v>
      </c>
      <c r="R858" t="n">
        <v>11.4</v>
      </c>
      <c r="S858" t="inlineStr"/>
      <c r="T858" t="inlineStr"/>
      <c r="U858" t="inlineStr"/>
      <c r="V858" t="inlineStr"/>
      <c r="W858" t="inlineStr"/>
      <c r="X858" t="inlineStr">
        <is>
          <t>⏳ Chờ hàng về (T+1)</t>
        </is>
      </c>
      <c r="Y858">
        <f>IF(ISNUMBER(S858), ((S858-H858)/H858)-0.004, "")</f>
        <v/>
      </c>
      <c r="Z858">
        <f>IF(ISNUMBER(T858), ((T858-H858)/H858)-0.004, "")</f>
        <v/>
      </c>
      <c r="AA858">
        <f>IF(ISNUMBER(W858), ((W858-H858)/H858)-0.004, IF(P858&gt;0, ((N858-H858)/H858)-0.004, 0))</f>
        <v/>
      </c>
      <c r="AB858">
        <f>IF(AND(ISNUMBER(I858), I858&gt;0, ISNUMBER(O858), O858&gt;0), AA858-((O858-I858)/I858), AA858)</f>
        <v/>
      </c>
      <c r="AC858">
        <f>IF(ISNUMBER(Q858), (Q858-H858)/H858, 0)</f>
        <v/>
      </c>
      <c r="AD858">
        <f>IF(ISNUMBER(R858), (R858-H858)/H858, 0)</f>
        <v/>
      </c>
      <c r="AE858">
        <f>IF(ISNUMBER(Y858), IF(Y858&gt;0, "THẮNG", "THUA"), "CHỜ T+3")</f>
        <v/>
      </c>
      <c r="AF858">
        <f>IF(AND(P858=0, N858=H858, NOT(ISNUMBER(W858))), "ĐANG CHỜ", IF(AA858&gt;0, "THẮNG", "THUA"))</f>
        <v/>
      </c>
      <c r="AG858" t="inlineStr">
        <is>
          <t>https://quickchart.io/chart/render/zf-297337e2-4f49-43a3-9aa1-eeb2e6b32138</t>
        </is>
      </c>
      <c r="AH858">
        <f>IF(AG858&lt;&gt;"", IMAGE(AG858, 1), "Chưa có ảnh")</f>
        <v/>
      </c>
    </row>
    <row r="859" ht="95" customHeight="1">
      <c r="A859" t="inlineStr">
        <is>
          <t>2026-10-22</t>
        </is>
      </c>
      <c r="B859" t="inlineStr">
        <is>
          <t>ALGO_19</t>
        </is>
      </c>
      <c r="C859" t="inlineStr">
        <is>
          <t>⚡ BỘ 19: BỨT PHÁ XUNG LỰC ĐỘNG LƯỢNG CCI &gt; 100 (CCI THRUST)</t>
        </is>
      </c>
      <c r="D859" t="inlineStr">
        <is>
          <t>#3</t>
        </is>
      </c>
      <c r="E859" t="inlineStr">
        <is>
          <t>GMD</t>
        </is>
      </c>
      <c r="F859" t="inlineStr">
        <is>
          <t>HOSE</t>
        </is>
      </c>
      <c r="G859" t="inlineStr">
        <is>
          <t>Cảng biển &amp; Vận tải</t>
        </is>
      </c>
      <c r="H859" t="n">
        <v>57.5</v>
      </c>
      <c r="I859" t="n">
        <v>1760.63</v>
      </c>
      <c r="J859" t="n">
        <v>70.56999999999999</v>
      </c>
      <c r="K859" t="n">
        <v>2.12</v>
      </c>
      <c r="L859" t="n">
        <v>63.37</v>
      </c>
      <c r="M859" t="n">
        <v>54.83</v>
      </c>
      <c r="N859" t="n">
        <v>56.9</v>
      </c>
      <c r="O859" t="n">
        <v>1764.41</v>
      </c>
      <c r="P859" t="n">
        <v>1</v>
      </c>
      <c r="Q859" t="n">
        <v>57.9</v>
      </c>
      <c r="R859" t="n">
        <v>54.1</v>
      </c>
      <c r="S859" t="inlineStr"/>
      <c r="T859" t="inlineStr"/>
      <c r="U859" t="inlineStr"/>
      <c r="V859" t="inlineStr"/>
      <c r="W859" t="inlineStr"/>
      <c r="X859" t="inlineStr">
        <is>
          <t>⏳ Chờ hàng về (T+1)</t>
        </is>
      </c>
      <c r="Y859">
        <f>IF(ISNUMBER(S859), ((S859-H859)/H859)-0.004, "")</f>
        <v/>
      </c>
      <c r="Z859">
        <f>IF(ISNUMBER(T859), ((T859-H859)/H859)-0.004, "")</f>
        <v/>
      </c>
      <c r="AA859">
        <f>IF(ISNUMBER(W859), ((W859-H859)/H859)-0.004, IF(P859&gt;0, ((N859-H859)/H859)-0.004, 0))</f>
        <v/>
      </c>
      <c r="AB859">
        <f>IF(AND(ISNUMBER(I859), I859&gt;0, ISNUMBER(O859), O859&gt;0), AA859-((O859-I859)/I859), AA859)</f>
        <v/>
      </c>
      <c r="AC859">
        <f>IF(ISNUMBER(Q859), (Q859-H859)/H859, 0)</f>
        <v/>
      </c>
      <c r="AD859">
        <f>IF(ISNUMBER(R859), (R859-H859)/H859, 0)</f>
        <v/>
      </c>
      <c r="AE859">
        <f>IF(ISNUMBER(Y859), IF(Y859&gt;0, "THẮNG", "THUA"), "CHỜ T+3")</f>
        <v/>
      </c>
      <c r="AF859">
        <f>IF(AND(P859=0, N859=H859, NOT(ISNUMBER(W859))), "ĐANG CHỜ", IF(AA859&gt;0, "THẮNG", "THUA"))</f>
        <v/>
      </c>
      <c r="AG859" t="inlineStr">
        <is>
          <t>https://quickchart.io/chart/render/zf-08934ff1-c22f-4808-b818-52dabc6d5655</t>
        </is>
      </c>
      <c r="AH859">
        <f>IF(AG859&lt;&gt;"", IMAGE(AG859, 1), "Chưa có ảnh")</f>
        <v/>
      </c>
    </row>
    <row r="860" ht="95" customHeight="1">
      <c r="A860" t="inlineStr">
        <is>
          <t>2026-10-22</t>
        </is>
      </c>
      <c r="B860" t="inlineStr">
        <is>
          <t>ALGO_19</t>
        </is>
      </c>
      <c r="C860" t="inlineStr">
        <is>
          <t>⚡ BỘ 19: BỨT PHÁ XUNG LỰC ĐỘNG LƯỢNG CCI &gt; 100 (CCI THRUST)</t>
        </is>
      </c>
      <c r="D860" t="inlineStr">
        <is>
          <t>#4</t>
        </is>
      </c>
      <c r="E860" t="inlineStr">
        <is>
          <t>VRE</t>
        </is>
      </c>
      <c r="F860" t="inlineStr">
        <is>
          <t>HOSE</t>
        </is>
      </c>
      <c r="G860" t="inlineStr">
        <is>
          <t>Bất động sản Dân dụng</t>
        </is>
      </c>
      <c r="H860" t="n">
        <v>25.3</v>
      </c>
      <c r="I860" t="n">
        <v>1760.63</v>
      </c>
      <c r="J860" t="n">
        <v>64.26000000000001</v>
      </c>
      <c r="K860" t="n">
        <v>1.72</v>
      </c>
      <c r="L860" t="n">
        <v>28.1</v>
      </c>
      <c r="M860" t="n">
        <v>24.03</v>
      </c>
      <c r="N860" t="n">
        <v>24.9</v>
      </c>
      <c r="O860" t="n">
        <v>1764.41</v>
      </c>
      <c r="P860" t="n">
        <v>1</v>
      </c>
      <c r="Q860" t="n">
        <v>25.5</v>
      </c>
      <c r="R860" t="n">
        <v>24.8</v>
      </c>
      <c r="S860" t="inlineStr"/>
      <c r="T860" t="inlineStr"/>
      <c r="U860" t="inlineStr"/>
      <c r="V860" t="inlineStr"/>
      <c r="W860" t="inlineStr"/>
      <c r="X860" t="inlineStr">
        <is>
          <t>⏳ Chờ hàng về (T+1)</t>
        </is>
      </c>
      <c r="Y860">
        <f>IF(ISNUMBER(S860), ((S860-H860)/H860)-0.004, "")</f>
        <v/>
      </c>
      <c r="Z860">
        <f>IF(ISNUMBER(T860), ((T860-H860)/H860)-0.004, "")</f>
        <v/>
      </c>
      <c r="AA860">
        <f>IF(ISNUMBER(W860), ((W860-H860)/H860)-0.004, IF(P860&gt;0, ((N860-H860)/H860)-0.004, 0))</f>
        <v/>
      </c>
      <c r="AB860">
        <f>IF(AND(ISNUMBER(I860), I860&gt;0, ISNUMBER(O860), O860&gt;0), AA860-((O860-I860)/I860), AA860)</f>
        <v/>
      </c>
      <c r="AC860">
        <f>IF(ISNUMBER(Q860), (Q860-H860)/H860, 0)</f>
        <v/>
      </c>
      <c r="AD860">
        <f>IF(ISNUMBER(R860), (R860-H860)/H860, 0)</f>
        <v/>
      </c>
      <c r="AE860">
        <f>IF(ISNUMBER(Y860), IF(Y860&gt;0, "THẮNG", "THUA"), "CHỜ T+3")</f>
        <v/>
      </c>
      <c r="AF860">
        <f>IF(AND(P860=0, N860=H860, NOT(ISNUMBER(W860))), "ĐANG CHỜ", IF(AA860&gt;0, "THẮNG", "THUA"))</f>
        <v/>
      </c>
      <c r="AG860" t="inlineStr">
        <is>
          <t>https://quickchart.io/chart/render/zf-7dcaa855-6536-4919-9171-1848f69defb7</t>
        </is>
      </c>
      <c r="AH860">
        <f>IF(AG860&lt;&gt;"", IMAGE(AG860, 1), "Chưa có ảnh")</f>
        <v/>
      </c>
    </row>
    <row r="861" ht="95" customHeight="1">
      <c r="A861" t="inlineStr">
        <is>
          <t>2026-10-22</t>
        </is>
      </c>
      <c r="B861" t="inlineStr">
        <is>
          <t>ALGO_20</t>
        </is>
      </c>
      <c r="C861" t="inlineStr">
        <is>
          <t>⚓ BỘ 20: KÉO NGƯỢC VỀ HỖ TRỢ TỔ CHỨC MA50 (MA50 PULLBACK)</t>
        </is>
      </c>
      <c r="D861" t="inlineStr">
        <is>
          <t>#3</t>
        </is>
      </c>
      <c r="E861" t="inlineStr">
        <is>
          <t>NTP</t>
        </is>
      </c>
      <c r="F861" t="inlineStr">
        <is>
          <t>HNX</t>
        </is>
      </c>
      <c r="G861" t="inlineStr">
        <is>
          <t>Thép &amp; VLXD</t>
        </is>
      </c>
      <c r="H861" t="n">
        <v>53.3</v>
      </c>
      <c r="I861" t="n">
        <v>1760.63</v>
      </c>
      <c r="J861" t="n">
        <v>6.76</v>
      </c>
      <c r="K861" t="n">
        <v>1.5</v>
      </c>
      <c r="L861" t="n">
        <v>58.54</v>
      </c>
      <c r="M861" t="n">
        <v>50.92</v>
      </c>
      <c r="N861" t="n">
        <v>53.1</v>
      </c>
      <c r="O861" t="n">
        <v>1764.41</v>
      </c>
      <c r="P861" t="n">
        <v>1</v>
      </c>
      <c r="Q861" t="n">
        <v>53.6</v>
      </c>
      <c r="R861" t="n">
        <v>52.8</v>
      </c>
      <c r="S861" t="inlineStr"/>
      <c r="T861" t="inlineStr"/>
      <c r="U861" t="inlineStr"/>
      <c r="V861" t="inlineStr"/>
      <c r="W861" t="inlineStr"/>
      <c r="X861" t="inlineStr">
        <is>
          <t>⏳ Chờ hàng về (T+1)</t>
        </is>
      </c>
      <c r="Y861">
        <f>IF(ISNUMBER(S861), ((S861-H861)/H861)-0.004, "")</f>
        <v/>
      </c>
      <c r="Z861">
        <f>IF(ISNUMBER(T861), ((T861-H861)/H861)-0.004, "")</f>
        <v/>
      </c>
      <c r="AA861">
        <f>IF(ISNUMBER(W861), ((W861-H861)/H861)-0.004, IF(P861&gt;0, ((N861-H861)/H861)-0.004, 0))</f>
        <v/>
      </c>
      <c r="AB861">
        <f>IF(AND(ISNUMBER(I861), I861&gt;0, ISNUMBER(O861), O861&gt;0), AA861-((O861-I861)/I861), AA861)</f>
        <v/>
      </c>
      <c r="AC861">
        <f>IF(ISNUMBER(Q861), (Q861-H861)/H861, 0)</f>
        <v/>
      </c>
      <c r="AD861">
        <f>IF(ISNUMBER(R861), (R861-H861)/H861, 0)</f>
        <v/>
      </c>
      <c r="AE861">
        <f>IF(ISNUMBER(Y861), IF(Y861&gt;0, "THẮNG", "THUA"), "CHỜ T+3")</f>
        <v/>
      </c>
      <c r="AF861">
        <f>IF(AND(P861=0, N861=H861, NOT(ISNUMBER(W861))), "ĐANG CHỜ", IF(AA861&gt;0, "THẮNG", "THUA"))</f>
        <v/>
      </c>
      <c r="AG861" t="inlineStr">
        <is>
          <t>https://quickchart.io/chart/render/zf-4dfd3e58-653e-4d13-99f9-077e12d450ab</t>
        </is>
      </c>
      <c r="AH861">
        <f>IF(AG861&lt;&gt;"", IMAGE(AG861, 1), "Chưa có ảnh")</f>
        <v/>
      </c>
    </row>
    <row r="862" ht="95" customHeight="1">
      <c r="A862" t="inlineStr">
        <is>
          <t>2026-10-22</t>
        </is>
      </c>
      <c r="B862" t="inlineStr">
        <is>
          <t>ALGO_21</t>
        </is>
      </c>
      <c r="C862" t="inlineStr">
        <is>
          <t>🚩 BỘ 21: HẤP THỤ CUNG GIÁ CAO - NỀN CHỒNG NỀN (HIGH-TIGHT FLAG)</t>
        </is>
      </c>
      <c r="D862" t="inlineStr">
        <is>
          <t>#4</t>
        </is>
      </c>
      <c r="E862" t="inlineStr">
        <is>
          <t>TLG</t>
        </is>
      </c>
      <c r="F862" t="inlineStr">
        <is>
          <t>HOSE</t>
        </is>
      </c>
      <c r="G862" t="inlineStr">
        <is>
          <t>Hàng tiêu dùng</t>
        </is>
      </c>
      <c r="H862" t="n">
        <v>55.9</v>
      </c>
      <c r="I862" t="n">
        <v>1760.63</v>
      </c>
      <c r="J862" t="n">
        <v>35</v>
      </c>
      <c r="K862" t="n">
        <v>0.53</v>
      </c>
      <c r="L862" t="n">
        <v>60.81</v>
      </c>
      <c r="M862" t="n">
        <v>53.67</v>
      </c>
      <c r="N862" t="n">
        <v>55.4</v>
      </c>
      <c r="O862" t="n">
        <v>1764.41</v>
      </c>
      <c r="P862" t="n">
        <v>1</v>
      </c>
      <c r="Q862" t="n">
        <v>56.1</v>
      </c>
      <c r="R862" t="n">
        <v>55.4</v>
      </c>
      <c r="S862" t="inlineStr"/>
      <c r="T862" t="inlineStr"/>
      <c r="U862" t="inlineStr"/>
      <c r="V862" t="inlineStr"/>
      <c r="W862" t="inlineStr"/>
      <c r="X862" t="inlineStr">
        <is>
          <t>⏳ Chờ hàng về (T+1)</t>
        </is>
      </c>
      <c r="Y862">
        <f>IF(ISNUMBER(S862), ((S862-H862)/H862)-0.004, "")</f>
        <v/>
      </c>
      <c r="Z862">
        <f>IF(ISNUMBER(T862), ((T862-H862)/H862)-0.004, "")</f>
        <v/>
      </c>
      <c r="AA862">
        <f>IF(ISNUMBER(W862), ((W862-H862)/H862)-0.004, IF(P862&gt;0, ((N862-H862)/H862)-0.004, 0))</f>
        <v/>
      </c>
      <c r="AB862">
        <f>IF(AND(ISNUMBER(I862), I862&gt;0, ISNUMBER(O862), O862&gt;0), AA862-((O862-I862)/I862), AA862)</f>
        <v/>
      </c>
      <c r="AC862">
        <f>IF(ISNUMBER(Q862), (Q862-H862)/H862, 0)</f>
        <v/>
      </c>
      <c r="AD862">
        <f>IF(ISNUMBER(R862), (R862-H862)/H862, 0)</f>
        <v/>
      </c>
      <c r="AE862">
        <f>IF(ISNUMBER(Y862), IF(Y862&gt;0, "THẮNG", "THUA"), "CHỜ T+3")</f>
        <v/>
      </c>
      <c r="AF862">
        <f>IF(AND(P862=0, N862=H862, NOT(ISNUMBER(W862))), "ĐANG CHỜ", IF(AA862&gt;0, "THẮNG", "THUA"))</f>
        <v/>
      </c>
      <c r="AG862" t="inlineStr">
        <is>
          <t>https://quickchart.io/chart/render/zf-b3a9e748-58ff-40a7-b7fb-530d1b61e11a</t>
        </is>
      </c>
      <c r="AH862">
        <f>IF(AG862&lt;&gt;"", IMAGE(AG862, 1), "Chưa có ảnh")</f>
        <v/>
      </c>
    </row>
    <row r="863" ht="95" customHeight="1">
      <c r="A863" t="inlineStr">
        <is>
          <t>2026-10-22</t>
        </is>
      </c>
      <c r="B863" t="inlineStr">
        <is>
          <t>ALGO_22</t>
        </is>
      </c>
      <c r="C863" t="inlineStr">
        <is>
          <t>🛡️ BỘ 22: LÁ CHẮN PHÂN KỲ NGƯỢC BÃO VN-INDEX (ANTI-INDEX SHIELD)</t>
        </is>
      </c>
      <c r="D863" t="inlineStr">
        <is>
          <t>#1</t>
        </is>
      </c>
      <c r="E863" t="inlineStr">
        <is>
          <t>MDG</t>
        </is>
      </c>
      <c r="F863" t="inlineStr">
        <is>
          <t>HOSE</t>
        </is>
      </c>
      <c r="G863" t="inlineStr">
        <is>
          <t>Khai khoáng &amp; VLXD</t>
        </is>
      </c>
      <c r="H863" t="n">
        <v>48</v>
      </c>
      <c r="I863" t="n">
        <v>1760.63</v>
      </c>
      <c r="J863" t="n">
        <v>124.19</v>
      </c>
      <c r="K863" t="n">
        <v>37</v>
      </c>
      <c r="L863" t="n">
        <v>54.86</v>
      </c>
      <c r="M863" t="n">
        <v>44.88</v>
      </c>
      <c r="N863" t="n">
        <v>48.6</v>
      </c>
      <c r="O863" t="n">
        <v>1764.41</v>
      </c>
      <c r="P863" t="n">
        <v>1</v>
      </c>
      <c r="Q863" t="n">
        <v>49</v>
      </c>
      <c r="R863" t="n">
        <v>46.4</v>
      </c>
      <c r="S863" t="inlineStr"/>
      <c r="T863" t="inlineStr"/>
      <c r="U863" t="inlineStr"/>
      <c r="V863" t="inlineStr"/>
      <c r="W863" t="inlineStr"/>
      <c r="X863" t="inlineStr">
        <is>
          <t>⏳ Chờ hàng về (T+1)</t>
        </is>
      </c>
      <c r="Y863">
        <f>IF(ISNUMBER(S863), ((S863-H863)/H863)-0.004, "")</f>
        <v/>
      </c>
      <c r="Z863">
        <f>IF(ISNUMBER(T863), ((T863-H863)/H863)-0.004, "")</f>
        <v/>
      </c>
      <c r="AA863">
        <f>IF(ISNUMBER(W863), ((W863-H863)/H863)-0.004, IF(P863&gt;0, ((N863-H863)/H863)-0.004, 0))</f>
        <v/>
      </c>
      <c r="AB863">
        <f>IF(AND(ISNUMBER(I863), I863&gt;0, ISNUMBER(O863), O863&gt;0), AA863-((O863-I863)/I863), AA863)</f>
        <v/>
      </c>
      <c r="AC863">
        <f>IF(ISNUMBER(Q863), (Q863-H863)/H863, 0)</f>
        <v/>
      </c>
      <c r="AD863">
        <f>IF(ISNUMBER(R863), (R863-H863)/H863, 0)</f>
        <v/>
      </c>
      <c r="AE863">
        <f>IF(ISNUMBER(Y863), IF(Y863&gt;0, "THẮNG", "THUA"), "CHỜ T+3")</f>
        <v/>
      </c>
      <c r="AF863">
        <f>IF(AND(P863=0, N863=H863, NOT(ISNUMBER(W863))), "ĐANG CHỜ", IF(AA863&gt;0, "THẮNG", "THUA"))</f>
        <v/>
      </c>
      <c r="AG863" t="inlineStr">
        <is>
          <t>https://quickchart.io/chart/render/zf-b73efc2f-3a9f-4a40-b183-3cac4ae5feeb</t>
        </is>
      </c>
      <c r="AH863">
        <f>IF(AG863&lt;&gt;"", IMAGE(AG863, 1), "Chưa có ảnh")</f>
        <v/>
      </c>
    </row>
    <row r="864" ht="95" customHeight="1">
      <c r="A864" t="inlineStr">
        <is>
          <t>2026-10-22</t>
        </is>
      </c>
      <c r="B864" t="inlineStr">
        <is>
          <t>ALGO_22</t>
        </is>
      </c>
      <c r="C864" t="inlineStr">
        <is>
          <t>🛡️ BỘ 22: LÁ CHẮN PHÂN KỲ NGƯỢC BÃO VN-INDEX (ANTI-INDEX SHIELD)</t>
        </is>
      </c>
      <c r="D864" t="inlineStr">
        <is>
          <t>#2</t>
        </is>
      </c>
      <c r="E864" t="inlineStr">
        <is>
          <t>NKG</t>
        </is>
      </c>
      <c r="F864" t="inlineStr">
        <is>
          <t>HOSE</t>
        </is>
      </c>
      <c r="G864" t="inlineStr">
        <is>
          <t>Thép &amp; VLXD</t>
        </is>
      </c>
      <c r="H864" t="n">
        <v>12</v>
      </c>
      <c r="I864" t="n">
        <v>1760.63</v>
      </c>
      <c r="J864" t="n">
        <v>90.02</v>
      </c>
      <c r="K864" t="n">
        <v>1.71</v>
      </c>
      <c r="L864" t="n">
        <v>13.59</v>
      </c>
      <c r="M864" t="n">
        <v>11.28</v>
      </c>
      <c r="N864" t="n">
        <v>11.95</v>
      </c>
      <c r="O864" t="n">
        <v>1764.41</v>
      </c>
      <c r="P864" t="n">
        <v>1</v>
      </c>
      <c r="Q864" t="n">
        <v>12</v>
      </c>
      <c r="R864" t="n">
        <v>11.4</v>
      </c>
      <c r="S864" t="inlineStr"/>
      <c r="T864" t="inlineStr"/>
      <c r="U864" t="inlineStr"/>
      <c r="V864" t="inlineStr"/>
      <c r="W864" t="inlineStr"/>
      <c r="X864" t="inlineStr">
        <is>
          <t>⏳ Chờ hàng về (T+1)</t>
        </is>
      </c>
      <c r="Y864">
        <f>IF(ISNUMBER(S864), ((S864-H864)/H864)-0.004, "")</f>
        <v/>
      </c>
      <c r="Z864">
        <f>IF(ISNUMBER(T864), ((T864-H864)/H864)-0.004, "")</f>
        <v/>
      </c>
      <c r="AA864">
        <f>IF(ISNUMBER(W864), ((W864-H864)/H864)-0.004, IF(P864&gt;0, ((N864-H864)/H864)-0.004, 0))</f>
        <v/>
      </c>
      <c r="AB864">
        <f>IF(AND(ISNUMBER(I864), I864&gt;0, ISNUMBER(O864), O864&gt;0), AA864-((O864-I864)/I864), AA864)</f>
        <v/>
      </c>
      <c r="AC864">
        <f>IF(ISNUMBER(Q864), (Q864-H864)/H864, 0)</f>
        <v/>
      </c>
      <c r="AD864">
        <f>IF(ISNUMBER(R864), (R864-H864)/H864, 0)</f>
        <v/>
      </c>
      <c r="AE864">
        <f>IF(ISNUMBER(Y864), IF(Y864&gt;0, "THẮNG", "THUA"), "CHỜ T+3")</f>
        <v/>
      </c>
      <c r="AF864">
        <f>IF(AND(P864=0, N864=H864, NOT(ISNUMBER(W864))), "ĐANG CHỜ", IF(AA864&gt;0, "THẮNG", "THUA"))</f>
        <v/>
      </c>
      <c r="AG864" t="inlineStr">
        <is>
          <t>https://quickchart.io/chart/render/zf-297337e2-4f49-43a3-9aa1-eeb2e6b32138</t>
        </is>
      </c>
      <c r="AH864">
        <f>IF(AG864&lt;&gt;"", IMAGE(AG864, 1), "Chưa có ảnh")</f>
        <v/>
      </c>
    </row>
    <row r="865" ht="95" customHeight="1">
      <c r="A865" t="inlineStr">
        <is>
          <t>2026-10-22</t>
        </is>
      </c>
      <c r="B865" t="inlineStr">
        <is>
          <t>ALGO_22</t>
        </is>
      </c>
      <c r="C865" t="inlineStr">
        <is>
          <t>🛡️ BỘ 22: LÁ CHẮN PHÂN KỲ NGƯỢC BÃO VN-INDEX (ANTI-INDEX SHIELD)</t>
        </is>
      </c>
      <c r="D865" t="inlineStr">
        <is>
          <t>#3</t>
        </is>
      </c>
      <c r="E865" t="inlineStr">
        <is>
          <t>CII</t>
        </is>
      </c>
      <c r="F865" t="inlineStr">
        <is>
          <t>HOSE</t>
        </is>
      </c>
      <c r="G865" t="inlineStr">
        <is>
          <t>Đầu tư công &amp; Xây dựng</t>
        </is>
      </c>
      <c r="H865" t="n">
        <v>14.05</v>
      </c>
      <c r="I865" t="n">
        <v>1760.63</v>
      </c>
      <c r="J865" t="n">
        <v>69.84999999999999</v>
      </c>
      <c r="K865" t="n">
        <v>1.85</v>
      </c>
      <c r="L865" t="n">
        <v>16.06</v>
      </c>
      <c r="M865" t="n">
        <v>13.14</v>
      </c>
      <c r="N865" t="n">
        <v>14.05</v>
      </c>
      <c r="O865" t="n">
        <v>1764.41</v>
      </c>
      <c r="P865" t="n">
        <v>1</v>
      </c>
      <c r="Q865" t="n">
        <v>14.3</v>
      </c>
      <c r="R865" t="n">
        <v>13.35</v>
      </c>
      <c r="S865" t="inlineStr"/>
      <c r="T865" t="inlineStr"/>
      <c r="U865" t="inlineStr"/>
      <c r="V865" t="inlineStr"/>
      <c r="W865" t="inlineStr"/>
      <c r="X865" t="inlineStr">
        <is>
          <t>⏳ Chờ hàng về (T+1)</t>
        </is>
      </c>
      <c r="Y865">
        <f>IF(ISNUMBER(S865), ((S865-H865)/H865)-0.004, "")</f>
        <v/>
      </c>
      <c r="Z865">
        <f>IF(ISNUMBER(T865), ((T865-H865)/H865)-0.004, "")</f>
        <v/>
      </c>
      <c r="AA865">
        <f>IF(ISNUMBER(W865), ((W865-H865)/H865)-0.004, IF(P865&gt;0, ((N865-H865)/H865)-0.004, 0))</f>
        <v/>
      </c>
      <c r="AB865">
        <f>IF(AND(ISNUMBER(I865), I865&gt;0, ISNUMBER(O865), O865&gt;0), AA865-((O865-I865)/I865), AA865)</f>
        <v/>
      </c>
      <c r="AC865">
        <f>IF(ISNUMBER(Q865), (Q865-H865)/H865, 0)</f>
        <v/>
      </c>
      <c r="AD865">
        <f>IF(ISNUMBER(R865), (R865-H865)/H865, 0)</f>
        <v/>
      </c>
      <c r="AE865">
        <f>IF(ISNUMBER(Y865), IF(Y865&gt;0, "THẮNG", "THUA"), "CHỜ T+3")</f>
        <v/>
      </c>
      <c r="AF865">
        <f>IF(AND(P865=0, N865=H865, NOT(ISNUMBER(W865))), "ĐANG CHỜ", IF(AA865&gt;0, "THẮNG", "THUA"))</f>
        <v/>
      </c>
      <c r="AG865" t="inlineStr">
        <is>
          <t>https://quickchart.io/chart/render/zf-d347512b-e0bf-4cab-a86a-e43dd8ddd5a5</t>
        </is>
      </c>
      <c r="AH865">
        <f>IF(AG865&lt;&gt;"", IMAGE(AG865, 1), "Chưa có ảnh")</f>
        <v/>
      </c>
    </row>
    <row r="866" ht="95" customHeight="1">
      <c r="A866" t="inlineStr">
        <is>
          <t>2026-10-22</t>
        </is>
      </c>
      <c r="B866" t="inlineStr">
        <is>
          <t>ALGO_22</t>
        </is>
      </c>
      <c r="C866" t="inlineStr">
        <is>
          <t>🛡️ BỘ 22: LÁ CHẮN PHÂN KỲ NGƯỢC BÃO VN-INDEX (ANTI-INDEX SHIELD)</t>
        </is>
      </c>
      <c r="D866" t="inlineStr">
        <is>
          <t>#5</t>
        </is>
      </c>
      <c r="E866" t="inlineStr">
        <is>
          <t>GMD</t>
        </is>
      </c>
      <c r="F866" t="inlineStr">
        <is>
          <t>HOSE</t>
        </is>
      </c>
      <c r="G866" t="inlineStr">
        <is>
          <t>Cảng biển &amp; Vận tải</t>
        </is>
      </c>
      <c r="H866" t="n">
        <v>57.5</v>
      </c>
      <c r="I866" t="n">
        <v>1760.63</v>
      </c>
      <c r="J866" t="n">
        <v>63.39</v>
      </c>
      <c r="K866" t="n">
        <v>2.12</v>
      </c>
      <c r="L866" t="n">
        <v>63.37</v>
      </c>
      <c r="M866" t="n">
        <v>54.83</v>
      </c>
      <c r="N866" t="n">
        <v>56.9</v>
      </c>
      <c r="O866" t="n">
        <v>1764.41</v>
      </c>
      <c r="P866" t="n">
        <v>1</v>
      </c>
      <c r="Q866" t="n">
        <v>57.9</v>
      </c>
      <c r="R866" t="n">
        <v>54.1</v>
      </c>
      <c r="S866" t="inlineStr"/>
      <c r="T866" t="inlineStr"/>
      <c r="U866" t="inlineStr"/>
      <c r="V866" t="inlineStr"/>
      <c r="W866" t="inlineStr"/>
      <c r="X866" t="inlineStr">
        <is>
          <t>⏳ Chờ hàng về (T+1)</t>
        </is>
      </c>
      <c r="Y866">
        <f>IF(ISNUMBER(S866), ((S866-H866)/H866)-0.004, "")</f>
        <v/>
      </c>
      <c r="Z866">
        <f>IF(ISNUMBER(T866), ((T866-H866)/H866)-0.004, "")</f>
        <v/>
      </c>
      <c r="AA866">
        <f>IF(ISNUMBER(W866), ((W866-H866)/H866)-0.004, IF(P866&gt;0, ((N866-H866)/H866)-0.004, 0))</f>
        <v/>
      </c>
      <c r="AB866">
        <f>IF(AND(ISNUMBER(I866), I866&gt;0, ISNUMBER(O866), O866&gt;0), AA866-((O866-I866)/I866), AA866)</f>
        <v/>
      </c>
      <c r="AC866">
        <f>IF(ISNUMBER(Q866), (Q866-H866)/H866, 0)</f>
        <v/>
      </c>
      <c r="AD866">
        <f>IF(ISNUMBER(R866), (R866-H866)/H866, 0)</f>
        <v/>
      </c>
      <c r="AE866">
        <f>IF(ISNUMBER(Y866), IF(Y866&gt;0, "THẮNG", "THUA"), "CHỜ T+3")</f>
        <v/>
      </c>
      <c r="AF866">
        <f>IF(AND(P866=0, N866=H866, NOT(ISNUMBER(W866))), "ĐANG CHỜ", IF(AA866&gt;0, "THẮNG", "THUA"))</f>
        <v/>
      </c>
      <c r="AG866" t="inlineStr">
        <is>
          <t>https://quickchart.io/chart/render/zf-08934ff1-c22f-4808-b818-52dabc6d5655</t>
        </is>
      </c>
      <c r="AH866">
        <f>IF(AG866&lt;&gt;"", IMAGE(AG866, 1), "Chưa có ảnh")</f>
        <v/>
      </c>
    </row>
    <row r="867" ht="95" customHeight="1">
      <c r="A867" t="inlineStr">
        <is>
          <t>2026-10-22</t>
        </is>
      </c>
      <c r="B867" t="inlineStr">
        <is>
          <t>ALGO_23</t>
        </is>
      </c>
      <c r="C867" t="inlineStr">
        <is>
          <t>🏦 BỘ 23: BỨT PHÁ GIÁ VỐN TỔ CHỨC VWMA (VWMA BREAKOUT)</t>
        </is>
      </c>
      <c r="D867" t="inlineStr">
        <is>
          <t>#3</t>
        </is>
      </c>
      <c r="E867" t="inlineStr">
        <is>
          <t>ACV</t>
        </is>
      </c>
      <c r="F867" t="inlineStr">
        <is>
          <t>UPCOM</t>
        </is>
      </c>
      <c r="G867" t="inlineStr">
        <is>
          <t>Cảng biển &amp; Vận tải</t>
        </is>
      </c>
      <c r="H867" t="n">
        <v>43</v>
      </c>
      <c r="I867" t="n">
        <v>1760.63</v>
      </c>
      <c r="J867" t="n">
        <v>40.17</v>
      </c>
      <c r="K867" t="n">
        <v>2.7</v>
      </c>
      <c r="L867" t="n">
        <v>47.06</v>
      </c>
      <c r="M867" t="n">
        <v>41.15</v>
      </c>
      <c r="N867" t="n">
        <v>42.6</v>
      </c>
      <c r="O867" t="n">
        <v>1764.41</v>
      </c>
      <c r="P867" t="n">
        <v>1</v>
      </c>
      <c r="Q867" t="n">
        <v>43.9</v>
      </c>
      <c r="R867" t="n">
        <v>41.5</v>
      </c>
      <c r="S867" t="inlineStr"/>
      <c r="T867" t="inlineStr"/>
      <c r="U867" t="inlineStr"/>
      <c r="V867" t="inlineStr"/>
      <c r="W867" t="inlineStr"/>
      <c r="X867" t="inlineStr">
        <is>
          <t>⏳ Chờ hàng về (T+1)</t>
        </is>
      </c>
      <c r="Y867">
        <f>IF(ISNUMBER(S867), ((S867-H867)/H867)-0.004, "")</f>
        <v/>
      </c>
      <c r="Z867">
        <f>IF(ISNUMBER(T867), ((T867-H867)/H867)-0.004, "")</f>
        <v/>
      </c>
      <c r="AA867">
        <f>IF(ISNUMBER(W867), ((W867-H867)/H867)-0.004, IF(P867&gt;0, ((N867-H867)/H867)-0.004, 0))</f>
        <v/>
      </c>
      <c r="AB867">
        <f>IF(AND(ISNUMBER(I867), I867&gt;0, ISNUMBER(O867), O867&gt;0), AA867-((O867-I867)/I867), AA867)</f>
        <v/>
      </c>
      <c r="AC867">
        <f>IF(ISNUMBER(Q867), (Q867-H867)/H867, 0)</f>
        <v/>
      </c>
      <c r="AD867">
        <f>IF(ISNUMBER(R867), (R867-H867)/H867, 0)</f>
        <v/>
      </c>
      <c r="AE867">
        <f>IF(ISNUMBER(Y867), IF(Y867&gt;0, "THẮNG", "THUA"), "CHỜ T+3")</f>
        <v/>
      </c>
      <c r="AF867">
        <f>IF(AND(P867=0, N867=H867, NOT(ISNUMBER(W867))), "ĐANG CHỜ", IF(AA867&gt;0, "THẮNG", "THUA"))</f>
        <v/>
      </c>
      <c r="AG867" t="inlineStr">
        <is>
          <t>https://quickchart.io/chart/render/zf-e7383f52-ac54-421a-8da8-a01d361dc170</t>
        </is>
      </c>
      <c r="AH867">
        <f>IF(AG867&lt;&gt;"", IMAGE(AG867, 1), "Chưa có ảnh")</f>
        <v/>
      </c>
    </row>
    <row r="868" ht="95" customHeight="1">
      <c r="A868" t="inlineStr">
        <is>
          <t>2026-10-22</t>
        </is>
      </c>
      <c r="B868" t="inlineStr">
        <is>
          <t>ALGO_24</t>
        </is>
      </c>
      <c r="C868" t="inlineStr">
        <is>
          <t>💥 BỘ 24: BÙNG NỔ BIÊN ĐỘ BIẾN ĐỘNG ATR (ATR EXPANSION)</t>
        </is>
      </c>
      <c r="D868" t="inlineStr">
        <is>
          <t>#2</t>
        </is>
      </c>
      <c r="E868" t="inlineStr">
        <is>
          <t>GMD</t>
        </is>
      </c>
      <c r="F868" t="inlineStr">
        <is>
          <t>HOSE</t>
        </is>
      </c>
      <c r="G868" t="inlineStr">
        <is>
          <t>Cảng biển &amp; Vận tải</t>
        </is>
      </c>
      <c r="H868" t="n">
        <v>57.5</v>
      </c>
      <c r="I868" t="n">
        <v>1760.63</v>
      </c>
      <c r="J868" t="n">
        <v>45.29</v>
      </c>
      <c r="K868" t="n">
        <v>2.12</v>
      </c>
      <c r="L868" t="n">
        <v>63.37</v>
      </c>
      <c r="M868" t="n">
        <v>54.83</v>
      </c>
      <c r="N868" t="n">
        <v>56.9</v>
      </c>
      <c r="O868" t="n">
        <v>1764.41</v>
      </c>
      <c r="P868" t="n">
        <v>1</v>
      </c>
      <c r="Q868" t="n">
        <v>57.9</v>
      </c>
      <c r="R868" t="n">
        <v>54.1</v>
      </c>
      <c r="S868" t="inlineStr"/>
      <c r="T868" t="inlineStr"/>
      <c r="U868" t="inlineStr"/>
      <c r="V868" t="inlineStr"/>
      <c r="W868" t="inlineStr"/>
      <c r="X868" t="inlineStr">
        <is>
          <t>⏳ Chờ hàng về (T+1)</t>
        </is>
      </c>
      <c r="Y868">
        <f>IF(ISNUMBER(S868), ((S868-H868)/H868)-0.004, "")</f>
        <v/>
      </c>
      <c r="Z868">
        <f>IF(ISNUMBER(T868), ((T868-H868)/H868)-0.004, "")</f>
        <v/>
      </c>
      <c r="AA868">
        <f>IF(ISNUMBER(W868), ((W868-H868)/H868)-0.004, IF(P868&gt;0, ((N868-H868)/H868)-0.004, 0))</f>
        <v/>
      </c>
      <c r="AB868">
        <f>IF(AND(ISNUMBER(I868), I868&gt;0, ISNUMBER(O868), O868&gt;0), AA868-((O868-I868)/I868), AA868)</f>
        <v/>
      </c>
      <c r="AC868">
        <f>IF(ISNUMBER(Q868), (Q868-H868)/H868, 0)</f>
        <v/>
      </c>
      <c r="AD868">
        <f>IF(ISNUMBER(R868), (R868-H868)/H868, 0)</f>
        <v/>
      </c>
      <c r="AE868">
        <f>IF(ISNUMBER(Y868), IF(Y868&gt;0, "THẮNG", "THUA"), "CHỜ T+3")</f>
        <v/>
      </c>
      <c r="AF868">
        <f>IF(AND(P868=0, N868=H868, NOT(ISNUMBER(W868))), "ĐANG CHỜ", IF(AA868&gt;0, "THẮNG", "THUA"))</f>
        <v/>
      </c>
      <c r="AG868" t="inlineStr">
        <is>
          <t>https://quickchart.io/chart/render/zf-08934ff1-c22f-4808-b818-52dabc6d5655</t>
        </is>
      </c>
      <c r="AH868">
        <f>IF(AG868&lt;&gt;"", IMAGE(AG868, 1), "Chưa có ảnh")</f>
        <v/>
      </c>
    </row>
    <row r="869" ht="95" customHeight="1">
      <c r="A869" t="inlineStr">
        <is>
          <t>2026-10-22</t>
        </is>
      </c>
      <c r="B869" t="inlineStr">
        <is>
          <t>ALGO_24</t>
        </is>
      </c>
      <c r="C869" t="inlineStr">
        <is>
          <t>💥 BỘ 24: BÙNG NỔ BIÊN ĐỘ BIẾN ĐỘNG ATR (ATR EXPANSION)</t>
        </is>
      </c>
      <c r="D869" t="inlineStr">
        <is>
          <t>#3</t>
        </is>
      </c>
      <c r="E869" t="inlineStr">
        <is>
          <t>YEG</t>
        </is>
      </c>
      <c r="F869" t="inlineStr">
        <is>
          <t>HOSE</t>
        </is>
      </c>
      <c r="G869" t="inlineStr">
        <is>
          <t>Công nghệ &amp; Phần mềm</t>
        </is>
      </c>
      <c r="H869" t="n">
        <v>8.15</v>
      </c>
      <c r="I869" t="n">
        <v>1760.63</v>
      </c>
      <c r="J869" t="n">
        <v>34.07</v>
      </c>
      <c r="K869" t="n">
        <v>1.32</v>
      </c>
      <c r="L869" t="n">
        <v>9.289999999999999</v>
      </c>
      <c r="M869" t="n">
        <v>7.63</v>
      </c>
      <c r="N869" t="n">
        <v>8.15</v>
      </c>
      <c r="O869" t="n">
        <v>1764.41</v>
      </c>
      <c r="P869" t="n">
        <v>1</v>
      </c>
      <c r="Q869" t="n">
        <v>8.289999999999999</v>
      </c>
      <c r="R869" t="n">
        <v>7.75</v>
      </c>
      <c r="S869" t="inlineStr"/>
      <c r="T869" t="inlineStr"/>
      <c r="U869" t="inlineStr"/>
      <c r="V869" t="inlineStr"/>
      <c r="W869" t="inlineStr"/>
      <c r="X869" t="inlineStr">
        <is>
          <t>⏳ Chờ hàng về (T+1)</t>
        </is>
      </c>
      <c r="Y869">
        <f>IF(ISNUMBER(S869), ((S869-H869)/H869)-0.004, "")</f>
        <v/>
      </c>
      <c r="Z869">
        <f>IF(ISNUMBER(T869), ((T869-H869)/H869)-0.004, "")</f>
        <v/>
      </c>
      <c r="AA869">
        <f>IF(ISNUMBER(W869), ((W869-H869)/H869)-0.004, IF(P869&gt;0, ((N869-H869)/H869)-0.004, 0))</f>
        <v/>
      </c>
      <c r="AB869">
        <f>IF(AND(ISNUMBER(I869), I869&gt;0, ISNUMBER(O869), O869&gt;0), AA869-((O869-I869)/I869), AA869)</f>
        <v/>
      </c>
      <c r="AC869">
        <f>IF(ISNUMBER(Q869), (Q869-H869)/H869, 0)</f>
        <v/>
      </c>
      <c r="AD869">
        <f>IF(ISNUMBER(R869), (R869-H869)/H869, 0)</f>
        <v/>
      </c>
      <c r="AE869">
        <f>IF(ISNUMBER(Y869), IF(Y869&gt;0, "THẮNG", "THUA"), "CHỜ T+3")</f>
        <v/>
      </c>
      <c r="AF869">
        <f>IF(AND(P869=0, N869=H869, NOT(ISNUMBER(W869))), "ĐANG CHỜ", IF(AA869&gt;0, "THẮNG", "THUA"))</f>
        <v/>
      </c>
      <c r="AG869" t="inlineStr">
        <is>
          <t>https://quickchart.io/chart/render/zf-3e4c576b-27c1-49da-8abe-44c17f9243bc</t>
        </is>
      </c>
      <c r="AH869">
        <f>IF(AG869&lt;&gt;"", IMAGE(AG869, 1), "Chưa có ảnh")</f>
        <v/>
      </c>
    </row>
    <row r="870" ht="95" customHeight="1">
      <c r="A870" t="inlineStr">
        <is>
          <t>2026-10-22</t>
        </is>
      </c>
      <c r="B870" t="inlineStr">
        <is>
          <t>ALGO_25</t>
        </is>
      </c>
      <c r="C870" t="inlineStr">
        <is>
          <t>🏹 BỘ 25: ĐẢO CHIỀU NHANH T+2.5 QUÁ BÁN (CONNORS RSI-7 DIP)</t>
        </is>
      </c>
      <c r="D870" t="inlineStr">
        <is>
          <t>#2</t>
        </is>
      </c>
      <c r="E870" t="inlineStr">
        <is>
          <t>PVT</t>
        </is>
      </c>
      <c r="F870" t="inlineStr">
        <is>
          <t>HOSE</t>
        </is>
      </c>
      <c r="G870" t="inlineStr">
        <is>
          <t>Cảng biển &amp; Vận tải</t>
        </is>
      </c>
      <c r="H870" t="n">
        <v>23.6</v>
      </c>
      <c r="I870" t="n">
        <v>1760.63</v>
      </c>
      <c r="J870" t="n">
        <v>30.27</v>
      </c>
      <c r="K870" t="n">
        <v>0.67</v>
      </c>
      <c r="L870" t="n">
        <v>26.97</v>
      </c>
      <c r="M870" t="n">
        <v>22.07</v>
      </c>
      <c r="N870" t="n">
        <v>23.5</v>
      </c>
      <c r="O870" t="n">
        <v>1764.41</v>
      </c>
      <c r="P870" t="n">
        <v>1</v>
      </c>
      <c r="Q870" t="n">
        <v>23.7</v>
      </c>
      <c r="R870" t="n">
        <v>22.8</v>
      </c>
      <c r="S870" t="inlineStr"/>
      <c r="T870" t="inlineStr"/>
      <c r="U870" t="inlineStr"/>
      <c r="V870" t="inlineStr"/>
      <c r="W870" t="inlineStr"/>
      <c r="X870" t="inlineStr">
        <is>
          <t>⏳ Chờ hàng về (T+1)</t>
        </is>
      </c>
      <c r="Y870">
        <f>IF(ISNUMBER(S870), ((S870-H870)/H870)-0.004, "")</f>
        <v/>
      </c>
      <c r="Z870">
        <f>IF(ISNUMBER(T870), ((T870-H870)/H870)-0.004, "")</f>
        <v/>
      </c>
      <c r="AA870">
        <f>IF(ISNUMBER(W870), ((W870-H870)/H870)-0.004, IF(P870&gt;0, ((N870-H870)/H870)-0.004, 0))</f>
        <v/>
      </c>
      <c r="AB870">
        <f>IF(AND(ISNUMBER(I870), I870&gt;0, ISNUMBER(O870), O870&gt;0), AA870-((O870-I870)/I870), AA870)</f>
        <v/>
      </c>
      <c r="AC870">
        <f>IF(ISNUMBER(Q870), (Q870-H870)/H870, 0)</f>
        <v/>
      </c>
      <c r="AD870">
        <f>IF(ISNUMBER(R870), (R870-H870)/H870, 0)</f>
        <v/>
      </c>
      <c r="AE870">
        <f>IF(ISNUMBER(Y870), IF(Y870&gt;0, "THẮNG", "THUA"), "CHỜ T+3")</f>
        <v/>
      </c>
      <c r="AF870">
        <f>IF(AND(P870=0, N870=H870, NOT(ISNUMBER(W870))), "ĐANG CHỜ", IF(AA870&gt;0, "THẮNG", "THUA"))</f>
        <v/>
      </c>
      <c r="AG870" t="inlineStr">
        <is>
          <t>https://quickchart.io/chart/render/zf-b7ed0c48-9e5d-4320-b07c-e55d258f25b6</t>
        </is>
      </c>
      <c r="AH870">
        <f>IF(AG870&lt;&gt;"", IMAGE(AG870, 1), "Chưa có ảnh")</f>
        <v/>
      </c>
    </row>
    <row r="871" ht="95" customHeight="1">
      <c r="A871" t="inlineStr">
        <is>
          <t>2026-10-22</t>
        </is>
      </c>
      <c r="B871" t="inlineStr">
        <is>
          <t>ALGO_26</t>
        </is>
      </c>
      <c r="C871" t="inlineStr">
        <is>
          <t>🔇 BỘ 26: CẠN KIỆT NGUỒN CUNG TRƯỚC GIỜ NỔ (VSA NO-SUPPLY TEST)</t>
        </is>
      </c>
      <c r="D871" t="inlineStr">
        <is>
          <t>#2</t>
        </is>
      </c>
      <c r="E871" t="inlineStr">
        <is>
          <t>AAS</t>
        </is>
      </c>
      <c r="F871" t="inlineStr">
        <is>
          <t>UPCOM</t>
        </is>
      </c>
      <c r="G871" t="inlineStr">
        <is>
          <t>Chứng khoán</t>
        </is>
      </c>
      <c r="H871" t="n">
        <v>10.3</v>
      </c>
      <c r="I871" t="n">
        <v>1760.63</v>
      </c>
      <c r="J871" t="n">
        <v>41.25</v>
      </c>
      <c r="K871" t="n">
        <v>0.34</v>
      </c>
      <c r="L871" t="n">
        <v>11.64</v>
      </c>
      <c r="M871" t="n">
        <v>9.69</v>
      </c>
      <c r="N871" t="n">
        <v>10.5</v>
      </c>
      <c r="O871" t="n">
        <v>1764.41</v>
      </c>
      <c r="P871" t="n">
        <v>1</v>
      </c>
      <c r="Q871" t="n">
        <v>10.6</v>
      </c>
      <c r="R871" t="n">
        <v>10.1</v>
      </c>
      <c r="S871" t="inlineStr"/>
      <c r="T871" t="inlineStr"/>
      <c r="U871" t="inlineStr"/>
      <c r="V871" t="inlineStr"/>
      <c r="W871" t="inlineStr"/>
      <c r="X871" t="inlineStr">
        <is>
          <t>⏳ Chờ hàng về (T+1)</t>
        </is>
      </c>
      <c r="Y871">
        <f>IF(ISNUMBER(S871), ((S871-H871)/H871)-0.004, "")</f>
        <v/>
      </c>
      <c r="Z871">
        <f>IF(ISNUMBER(T871), ((T871-H871)/H871)-0.004, "")</f>
        <v/>
      </c>
      <c r="AA871">
        <f>IF(ISNUMBER(W871), ((W871-H871)/H871)-0.004, IF(P871&gt;0, ((N871-H871)/H871)-0.004, 0))</f>
        <v/>
      </c>
      <c r="AB871">
        <f>IF(AND(ISNUMBER(I871), I871&gt;0, ISNUMBER(O871), O871&gt;0), AA871-((O871-I871)/I871), AA871)</f>
        <v/>
      </c>
      <c r="AC871">
        <f>IF(ISNUMBER(Q871), (Q871-H871)/H871, 0)</f>
        <v/>
      </c>
      <c r="AD871">
        <f>IF(ISNUMBER(R871), (R871-H871)/H871, 0)</f>
        <v/>
      </c>
      <c r="AE871">
        <f>IF(ISNUMBER(Y871), IF(Y871&gt;0, "THẮNG", "THUA"), "CHỜ T+3")</f>
        <v/>
      </c>
      <c r="AF871">
        <f>IF(AND(P871=0, N871=H871, NOT(ISNUMBER(W871))), "ĐANG CHỜ", IF(AA871&gt;0, "THẮNG", "THUA"))</f>
        <v/>
      </c>
      <c r="AG871" t="inlineStr">
        <is>
          <t>https://quickchart.io/chart/render/zf-713a620f-79b4-403c-a404-c426f20b4f1e</t>
        </is>
      </c>
      <c r="AH871">
        <f>IF(AG871&lt;&gt;"", IMAGE(AG871, 1), "Chưa có ảnh")</f>
        <v/>
      </c>
    </row>
    <row r="872" ht="95" customHeight="1">
      <c r="A872" t="inlineStr">
        <is>
          <t>2026-10-22</t>
        </is>
      </c>
      <c r="B872" t="inlineStr">
        <is>
          <t>ALGO_26</t>
        </is>
      </c>
      <c r="C872" t="inlineStr">
        <is>
          <t>🔇 BỘ 26: CẠN KIỆT NGUỒN CUNG TRƯỚC GIỜ NỔ (VSA NO-SUPPLY TEST)</t>
        </is>
      </c>
      <c r="D872" t="inlineStr">
        <is>
          <t>#4</t>
        </is>
      </c>
      <c r="E872" t="inlineStr">
        <is>
          <t>KBC</t>
        </is>
      </c>
      <c r="F872" t="inlineStr">
        <is>
          <t>HOSE</t>
        </is>
      </c>
      <c r="G872" t="inlineStr">
        <is>
          <t>BĐS Khu Công Nghiệp</t>
        </is>
      </c>
      <c r="H872" t="n">
        <v>27.1</v>
      </c>
      <c r="I872" t="n">
        <v>1760.63</v>
      </c>
      <c r="J872" t="n">
        <v>32.23</v>
      </c>
      <c r="K872" t="n">
        <v>0.38</v>
      </c>
      <c r="L872" t="n">
        <v>29.08</v>
      </c>
      <c r="M872" t="n">
        <v>26.2</v>
      </c>
      <c r="N872" t="n">
        <v>26.95</v>
      </c>
      <c r="O872" t="n">
        <v>1764.41</v>
      </c>
      <c r="P872" t="n">
        <v>1</v>
      </c>
      <c r="Q872" t="n">
        <v>27.1</v>
      </c>
      <c r="R872" t="n">
        <v>26.8</v>
      </c>
      <c r="S872" t="inlineStr"/>
      <c r="T872" t="inlineStr"/>
      <c r="U872" t="inlineStr"/>
      <c r="V872" t="inlineStr"/>
      <c r="W872" t="inlineStr"/>
      <c r="X872" t="inlineStr">
        <is>
          <t>⏳ Chờ hàng về (T+1)</t>
        </is>
      </c>
      <c r="Y872">
        <f>IF(ISNUMBER(S872), ((S872-H872)/H872)-0.004, "")</f>
        <v/>
      </c>
      <c r="Z872">
        <f>IF(ISNUMBER(T872), ((T872-H872)/H872)-0.004, "")</f>
        <v/>
      </c>
      <c r="AA872">
        <f>IF(ISNUMBER(W872), ((W872-H872)/H872)-0.004, IF(P872&gt;0, ((N872-H872)/H872)-0.004, 0))</f>
        <v/>
      </c>
      <c r="AB872">
        <f>IF(AND(ISNUMBER(I872), I872&gt;0, ISNUMBER(O872), O872&gt;0), AA872-((O872-I872)/I872), AA872)</f>
        <v/>
      </c>
      <c r="AC872">
        <f>IF(ISNUMBER(Q872), (Q872-H872)/H872, 0)</f>
        <v/>
      </c>
      <c r="AD872">
        <f>IF(ISNUMBER(R872), (R872-H872)/H872, 0)</f>
        <v/>
      </c>
      <c r="AE872">
        <f>IF(ISNUMBER(Y872), IF(Y872&gt;0, "THẮNG", "THUA"), "CHỜ T+3")</f>
        <v/>
      </c>
      <c r="AF872">
        <f>IF(AND(P872=0, N872=H872, NOT(ISNUMBER(W872))), "ĐANG CHỜ", IF(AA872&gt;0, "THẮNG", "THUA"))</f>
        <v/>
      </c>
      <c r="AG872" t="inlineStr">
        <is>
          <t>https://quickchart.io/chart/render/zf-0decb13a-066b-4051-9ca7-c21c236db28d</t>
        </is>
      </c>
      <c r="AH872">
        <f>IF(AG872&lt;&gt;"", IMAGE(AG872, 1), "Chưa có ảnh")</f>
        <v/>
      </c>
    </row>
    <row r="873" ht="95" customHeight="1">
      <c r="A873" t="inlineStr">
        <is>
          <t>2026-10-22</t>
        </is>
      </c>
      <c r="B873" t="inlineStr">
        <is>
          <t>ALGO_26</t>
        </is>
      </c>
      <c r="C873" t="inlineStr">
        <is>
          <t>🔇 BỘ 26: CẠN KIỆT NGUỒN CUNG TRƯỚC GIỜ NỔ (VSA NO-SUPPLY TEST)</t>
        </is>
      </c>
      <c r="D873" t="inlineStr">
        <is>
          <t>#5</t>
        </is>
      </c>
      <c r="E873" t="inlineStr">
        <is>
          <t>DHC</t>
        </is>
      </c>
      <c r="F873" t="inlineStr">
        <is>
          <t>HOSE</t>
        </is>
      </c>
      <c r="G873" t="inlineStr">
        <is>
          <t>Hóa chất &amp; Chế biến</t>
        </is>
      </c>
      <c r="H873" t="n">
        <v>38.75</v>
      </c>
      <c r="I873" t="n">
        <v>1760.63</v>
      </c>
      <c r="J873" t="n">
        <v>32.12</v>
      </c>
      <c r="K873" t="n">
        <v>0.27</v>
      </c>
      <c r="L873" t="n">
        <v>42.96</v>
      </c>
      <c r="M873" t="n">
        <v>36.84</v>
      </c>
      <c r="N873" t="n">
        <v>37.75</v>
      </c>
      <c r="O873" t="n">
        <v>1764.41</v>
      </c>
      <c r="P873" t="n">
        <v>1</v>
      </c>
      <c r="Q873" t="n">
        <v>39</v>
      </c>
      <c r="R873" t="n">
        <v>37.75</v>
      </c>
      <c r="S873" t="inlineStr"/>
      <c r="T873" t="inlineStr"/>
      <c r="U873" t="inlineStr"/>
      <c r="V873" t="inlineStr"/>
      <c r="W873" t="inlineStr"/>
      <c r="X873" t="inlineStr">
        <is>
          <t>⏳ Chờ hàng về (T+1)</t>
        </is>
      </c>
      <c r="Y873">
        <f>IF(ISNUMBER(S873), ((S873-H873)/H873)-0.004, "")</f>
        <v/>
      </c>
      <c r="Z873">
        <f>IF(ISNUMBER(T873), ((T873-H873)/H873)-0.004, "")</f>
        <v/>
      </c>
      <c r="AA873">
        <f>IF(ISNUMBER(W873), ((W873-H873)/H873)-0.004, IF(P873&gt;0, ((N873-H873)/H873)-0.004, 0))</f>
        <v/>
      </c>
      <c r="AB873">
        <f>IF(AND(ISNUMBER(I873), I873&gt;0, ISNUMBER(O873), O873&gt;0), AA873-((O873-I873)/I873), AA873)</f>
        <v/>
      </c>
      <c r="AC873">
        <f>IF(ISNUMBER(Q873), (Q873-H873)/H873, 0)</f>
        <v/>
      </c>
      <c r="AD873">
        <f>IF(ISNUMBER(R873), (R873-H873)/H873, 0)</f>
        <v/>
      </c>
      <c r="AE873">
        <f>IF(ISNUMBER(Y873), IF(Y873&gt;0, "THẮNG", "THUA"), "CHỜ T+3")</f>
        <v/>
      </c>
      <c r="AF873">
        <f>IF(AND(P873=0, N873=H873, NOT(ISNUMBER(W873))), "ĐANG CHỜ", IF(AA873&gt;0, "THẮNG", "THUA"))</f>
        <v/>
      </c>
      <c r="AG873" t="inlineStr">
        <is>
          <t>https://quickchart.io/chart/render/zf-82aa90b3-a255-432c-ad40-d128f3748663</t>
        </is>
      </c>
      <c r="AH873">
        <f>IF(AG873&lt;&gt;"", IMAGE(AG873, 1), "Chưa có ảnh")</f>
        <v/>
      </c>
    </row>
    <row r="874" ht="95" customHeight="1">
      <c r="A874" t="inlineStr">
        <is>
          <t>2026-10-22</t>
        </is>
      </c>
      <c r="B874" t="inlineStr">
        <is>
          <t>ALGO_27</t>
        </is>
      </c>
      <c r="C874" t="inlineStr">
        <is>
          <t>💰 BỘ 27: ĐỊNH GIÁ HỢP LÝ P/E &amp; ROE CAO HÚT TIỀN (GARP VALUE)</t>
        </is>
      </c>
      <c r="D874" t="inlineStr">
        <is>
          <t>#3</t>
        </is>
      </c>
      <c r="E874" t="inlineStr">
        <is>
          <t>IDC</t>
        </is>
      </c>
      <c r="F874" t="inlineStr">
        <is>
          <t>HNX</t>
        </is>
      </c>
      <c r="G874" t="inlineStr">
        <is>
          <t>BĐS Khu Công Nghiệp</t>
        </is>
      </c>
      <c r="H874" t="n">
        <v>35.8</v>
      </c>
      <c r="I874" t="n">
        <v>1760.63</v>
      </c>
      <c r="J874" t="n">
        <v>88.54000000000001</v>
      </c>
      <c r="K874" t="n">
        <v>2.78</v>
      </c>
      <c r="L874" t="n">
        <v>40.23</v>
      </c>
      <c r="M874" t="n">
        <v>33.79</v>
      </c>
      <c r="N874" t="n">
        <v>35.3</v>
      </c>
      <c r="O874" t="n">
        <v>1764.41</v>
      </c>
      <c r="P874" t="n">
        <v>1</v>
      </c>
      <c r="Q874" t="n">
        <v>35.8</v>
      </c>
      <c r="R874" t="n">
        <v>34.6</v>
      </c>
      <c r="S874" t="inlineStr"/>
      <c r="T874" t="inlineStr"/>
      <c r="U874" t="inlineStr"/>
      <c r="V874" t="inlineStr"/>
      <c r="W874" t="inlineStr"/>
      <c r="X874" t="inlineStr">
        <is>
          <t>⏳ Chờ hàng về (T+1)</t>
        </is>
      </c>
      <c r="Y874">
        <f>IF(ISNUMBER(S874), ((S874-H874)/H874)-0.004, "")</f>
        <v/>
      </c>
      <c r="Z874">
        <f>IF(ISNUMBER(T874), ((T874-H874)/H874)-0.004, "")</f>
        <v/>
      </c>
      <c r="AA874">
        <f>IF(ISNUMBER(W874), ((W874-H874)/H874)-0.004, IF(P874&gt;0, ((N874-H874)/H874)-0.004, 0))</f>
        <v/>
      </c>
      <c r="AB874">
        <f>IF(AND(ISNUMBER(I874), I874&gt;0, ISNUMBER(O874), O874&gt;0), AA874-((O874-I874)/I874), AA874)</f>
        <v/>
      </c>
      <c r="AC874">
        <f>IF(ISNUMBER(Q874), (Q874-H874)/H874, 0)</f>
        <v/>
      </c>
      <c r="AD874">
        <f>IF(ISNUMBER(R874), (R874-H874)/H874, 0)</f>
        <v/>
      </c>
      <c r="AE874">
        <f>IF(ISNUMBER(Y874), IF(Y874&gt;0, "THẮNG", "THUA"), "CHỜ T+3")</f>
        <v/>
      </c>
      <c r="AF874">
        <f>IF(AND(P874=0, N874=H874, NOT(ISNUMBER(W874))), "ĐANG CHỜ", IF(AA874&gt;0, "THẮNG", "THUA"))</f>
        <v/>
      </c>
      <c r="AG874" t="inlineStr">
        <is>
          <t>https://quickchart.io/chart/render/zf-c30a54a9-6df2-4de0-bbcd-7301db8317a3</t>
        </is>
      </c>
      <c r="AH874">
        <f>IF(AG874&lt;&gt;"", IMAGE(AG874, 1), "Chưa có ảnh")</f>
        <v/>
      </c>
    </row>
    <row r="875" ht="95" customHeight="1">
      <c r="A875" t="inlineStr">
        <is>
          <t>2026-10-22</t>
        </is>
      </c>
      <c r="B875" t="inlineStr">
        <is>
          <t>ALGO_27</t>
        </is>
      </c>
      <c r="C875" t="inlineStr">
        <is>
          <t>💰 BỘ 27: ĐỊNH GIÁ HỢP LÝ P/E &amp; ROE CAO HÚT TIỀN (GARP VALUE)</t>
        </is>
      </c>
      <c r="D875" t="inlineStr">
        <is>
          <t>#5</t>
        </is>
      </c>
      <c r="E875" t="inlineStr">
        <is>
          <t>ANV</t>
        </is>
      </c>
      <c r="F875" t="inlineStr">
        <is>
          <t>HOSE</t>
        </is>
      </c>
      <c r="G875" t="inlineStr">
        <is>
          <t>Thủy sản &amp; Xuất khẩu</t>
        </is>
      </c>
      <c r="H875" t="n">
        <v>18.9</v>
      </c>
      <c r="I875" t="n">
        <v>1760.63</v>
      </c>
      <c r="J875" t="n">
        <v>82.48999999999999</v>
      </c>
      <c r="K875" t="n">
        <v>1.16</v>
      </c>
      <c r="L875" t="n">
        <v>21.6</v>
      </c>
      <c r="M875" t="n">
        <v>17.67</v>
      </c>
      <c r="N875" t="n">
        <v>19.1</v>
      </c>
      <c r="O875" t="n">
        <v>1764.41</v>
      </c>
      <c r="P875" t="n">
        <v>1</v>
      </c>
      <c r="Q875" t="n">
        <v>19.1</v>
      </c>
      <c r="R875" t="n">
        <v>18.05</v>
      </c>
      <c r="S875" t="inlineStr"/>
      <c r="T875" t="inlineStr"/>
      <c r="U875" t="inlineStr"/>
      <c r="V875" t="inlineStr"/>
      <c r="W875" t="inlineStr"/>
      <c r="X875" t="inlineStr">
        <is>
          <t>⏳ Chờ hàng về (T+1)</t>
        </is>
      </c>
      <c r="Y875">
        <f>IF(ISNUMBER(S875), ((S875-H875)/H875)-0.004, "")</f>
        <v/>
      </c>
      <c r="Z875">
        <f>IF(ISNUMBER(T875), ((T875-H875)/H875)-0.004, "")</f>
        <v/>
      </c>
      <c r="AA875">
        <f>IF(ISNUMBER(W875), ((W875-H875)/H875)-0.004, IF(P875&gt;0, ((N875-H875)/H875)-0.004, 0))</f>
        <v/>
      </c>
      <c r="AB875">
        <f>IF(AND(ISNUMBER(I875), I875&gt;0, ISNUMBER(O875), O875&gt;0), AA875-((O875-I875)/I875), AA875)</f>
        <v/>
      </c>
      <c r="AC875">
        <f>IF(ISNUMBER(Q875), (Q875-H875)/H875, 0)</f>
        <v/>
      </c>
      <c r="AD875">
        <f>IF(ISNUMBER(R875), (R875-H875)/H875, 0)</f>
        <v/>
      </c>
      <c r="AE875">
        <f>IF(ISNUMBER(Y875), IF(Y875&gt;0, "THẮNG", "THUA"), "CHỜ T+3")</f>
        <v/>
      </c>
      <c r="AF875">
        <f>IF(AND(P875=0, N875=H875, NOT(ISNUMBER(W875))), "ĐANG CHỜ", IF(AA875&gt;0, "THẮNG", "THUA"))</f>
        <v/>
      </c>
      <c r="AG875" t="inlineStr">
        <is>
          <t>https://quickchart.io/chart/render/zf-5b0f8b39-7ca2-44b6-a82c-2cb0d75a8a86</t>
        </is>
      </c>
      <c r="AH875">
        <f>IF(AG875&lt;&gt;"", IMAGE(AG875, 1), "Chưa có ảnh")</f>
        <v/>
      </c>
    </row>
    <row r="876" ht="95" customHeight="1">
      <c r="A876" t="inlineStr">
        <is>
          <t>2026-10-22</t>
        </is>
      </c>
      <c r="B876" t="inlineStr">
        <is>
          <t>ALGO_28</t>
        </is>
      </c>
      <c r="C876" t="inlineStr">
        <is>
          <t>🏛️ BỘ 28: TRỤ CỘT VỐN HÓA LỚN DẪN DẮT CHỈ SỐ (BLUECHIP PILLAR)</t>
        </is>
      </c>
      <c r="D876" t="inlineStr">
        <is>
          <t>#3</t>
        </is>
      </c>
      <c r="E876" t="inlineStr">
        <is>
          <t>NKG</t>
        </is>
      </c>
      <c r="F876" t="inlineStr">
        <is>
          <t>HOSE</t>
        </is>
      </c>
      <c r="G876" t="inlineStr">
        <is>
          <t>Thép &amp; VLXD</t>
        </is>
      </c>
      <c r="H876" t="n">
        <v>12</v>
      </c>
      <c r="I876" t="n">
        <v>1760.63</v>
      </c>
      <c r="J876" t="n">
        <v>84.66</v>
      </c>
      <c r="K876" t="n">
        <v>1.71</v>
      </c>
      <c r="L876" t="n">
        <v>13.59</v>
      </c>
      <c r="M876" t="n">
        <v>11.28</v>
      </c>
      <c r="N876" t="n">
        <v>11.95</v>
      </c>
      <c r="O876" t="n">
        <v>1764.41</v>
      </c>
      <c r="P876" t="n">
        <v>1</v>
      </c>
      <c r="Q876" t="n">
        <v>12</v>
      </c>
      <c r="R876" t="n">
        <v>11.4</v>
      </c>
      <c r="S876" t="inlineStr"/>
      <c r="T876" t="inlineStr"/>
      <c r="U876" t="inlineStr"/>
      <c r="V876" t="inlineStr"/>
      <c r="W876" t="inlineStr"/>
      <c r="X876" t="inlineStr">
        <is>
          <t>⏳ Chờ hàng về (T+1)</t>
        </is>
      </c>
      <c r="Y876">
        <f>IF(ISNUMBER(S876), ((S876-H876)/H876)-0.004, "")</f>
        <v/>
      </c>
      <c r="Z876">
        <f>IF(ISNUMBER(T876), ((T876-H876)/H876)-0.004, "")</f>
        <v/>
      </c>
      <c r="AA876">
        <f>IF(ISNUMBER(W876), ((W876-H876)/H876)-0.004, IF(P876&gt;0, ((N876-H876)/H876)-0.004, 0))</f>
        <v/>
      </c>
      <c r="AB876">
        <f>IF(AND(ISNUMBER(I876), I876&gt;0, ISNUMBER(O876), O876&gt;0), AA876-((O876-I876)/I876), AA876)</f>
        <v/>
      </c>
      <c r="AC876">
        <f>IF(ISNUMBER(Q876), (Q876-H876)/H876, 0)</f>
        <v/>
      </c>
      <c r="AD876">
        <f>IF(ISNUMBER(R876), (R876-H876)/H876, 0)</f>
        <v/>
      </c>
      <c r="AE876">
        <f>IF(ISNUMBER(Y876), IF(Y876&gt;0, "THẮNG", "THUA"), "CHỜ T+3")</f>
        <v/>
      </c>
      <c r="AF876">
        <f>IF(AND(P876=0, N876=H876, NOT(ISNUMBER(W876))), "ĐANG CHỜ", IF(AA876&gt;0, "THẮNG", "THUA"))</f>
        <v/>
      </c>
      <c r="AG876" t="inlineStr">
        <is>
          <t>https://quickchart.io/chart/render/zf-297337e2-4f49-43a3-9aa1-eeb2e6b32138</t>
        </is>
      </c>
      <c r="AH876">
        <f>IF(AG876&lt;&gt;"", IMAGE(AG876, 1), "Chưa có ảnh")</f>
        <v/>
      </c>
    </row>
    <row r="877" ht="95" customHeight="1">
      <c r="A877" t="inlineStr">
        <is>
          <t>2026-10-22</t>
        </is>
      </c>
      <c r="B877" t="inlineStr">
        <is>
          <t>ALGO_28</t>
        </is>
      </c>
      <c r="C877" t="inlineStr">
        <is>
          <t>🏛️ BỘ 28: TRỤ CỘT VỐN HÓA LỚN DẪN DẮT CHỈ SỐ (BLUECHIP PILLAR)</t>
        </is>
      </c>
      <c r="D877" t="inlineStr">
        <is>
          <t>#4</t>
        </is>
      </c>
      <c r="E877" t="inlineStr">
        <is>
          <t>VRE</t>
        </is>
      </c>
      <c r="F877" t="inlineStr">
        <is>
          <t>HOSE</t>
        </is>
      </c>
      <c r="G877" t="inlineStr">
        <is>
          <t>Bất động sản Dân dụng</t>
        </is>
      </c>
      <c r="H877" t="n">
        <v>25.3</v>
      </c>
      <c r="I877" t="n">
        <v>1760.63</v>
      </c>
      <c r="J877" t="n">
        <v>83.39</v>
      </c>
      <c r="K877" t="n">
        <v>1.72</v>
      </c>
      <c r="L877" t="n">
        <v>28.1</v>
      </c>
      <c r="M877" t="n">
        <v>24.03</v>
      </c>
      <c r="N877" t="n">
        <v>24.9</v>
      </c>
      <c r="O877" t="n">
        <v>1764.41</v>
      </c>
      <c r="P877" t="n">
        <v>1</v>
      </c>
      <c r="Q877" t="n">
        <v>25.5</v>
      </c>
      <c r="R877" t="n">
        <v>24.8</v>
      </c>
      <c r="S877" t="inlineStr"/>
      <c r="T877" t="inlineStr"/>
      <c r="U877" t="inlineStr"/>
      <c r="V877" t="inlineStr"/>
      <c r="W877" t="inlineStr"/>
      <c r="X877" t="inlineStr">
        <is>
          <t>⏳ Chờ hàng về (T+1)</t>
        </is>
      </c>
      <c r="Y877">
        <f>IF(ISNUMBER(S877), ((S877-H877)/H877)-0.004, "")</f>
        <v/>
      </c>
      <c r="Z877">
        <f>IF(ISNUMBER(T877), ((T877-H877)/H877)-0.004, "")</f>
        <v/>
      </c>
      <c r="AA877">
        <f>IF(ISNUMBER(W877), ((W877-H877)/H877)-0.004, IF(P877&gt;0, ((N877-H877)/H877)-0.004, 0))</f>
        <v/>
      </c>
      <c r="AB877">
        <f>IF(AND(ISNUMBER(I877), I877&gt;0, ISNUMBER(O877), O877&gt;0), AA877-((O877-I877)/I877), AA877)</f>
        <v/>
      </c>
      <c r="AC877">
        <f>IF(ISNUMBER(Q877), (Q877-H877)/H877, 0)</f>
        <v/>
      </c>
      <c r="AD877">
        <f>IF(ISNUMBER(R877), (R877-H877)/H877, 0)</f>
        <v/>
      </c>
      <c r="AE877">
        <f>IF(ISNUMBER(Y877), IF(Y877&gt;0, "THẮNG", "THUA"), "CHỜ T+3")</f>
        <v/>
      </c>
      <c r="AF877">
        <f>IF(AND(P877=0, N877=H877, NOT(ISNUMBER(W877))), "ĐANG CHỜ", IF(AA877&gt;0, "THẮNG", "THUA"))</f>
        <v/>
      </c>
      <c r="AG877" t="inlineStr">
        <is>
          <t>https://quickchart.io/chart/render/zf-7dcaa855-6536-4919-9171-1848f69defb7</t>
        </is>
      </c>
      <c r="AH877">
        <f>IF(AG877&lt;&gt;"", IMAGE(AG877, 1), "Chưa có ảnh")</f>
        <v/>
      </c>
    </row>
    <row r="878" ht="95" customHeight="1">
      <c r="A878" t="inlineStr">
        <is>
          <t>2026-10-22</t>
        </is>
      </c>
      <c r="B878" t="inlineStr">
        <is>
          <t>ALGO_29</t>
        </is>
      </c>
      <c r="C878" t="inlineStr">
        <is>
          <t>🧭 BỘ 29: ĐỒNG THUẬN ĐA KHUNG 1D-1W-1M-3M (MTF SYNERGY)</t>
        </is>
      </c>
      <c r="D878" t="inlineStr">
        <is>
          <t>#1</t>
        </is>
      </c>
      <c r="E878" t="inlineStr">
        <is>
          <t>GMD</t>
        </is>
      </c>
      <c r="F878" t="inlineStr">
        <is>
          <t>HOSE</t>
        </is>
      </c>
      <c r="G878" t="inlineStr">
        <is>
          <t>Cảng biển &amp; Vận tải</t>
        </is>
      </c>
      <c r="H878" t="n">
        <v>57.5</v>
      </c>
      <c r="I878" t="n">
        <v>1760.63</v>
      </c>
      <c r="J878" t="n">
        <v>66.84</v>
      </c>
      <c r="K878" t="n">
        <v>2.12</v>
      </c>
      <c r="L878" t="n">
        <v>63.37</v>
      </c>
      <c r="M878" t="n">
        <v>54.83</v>
      </c>
      <c r="N878" t="n">
        <v>56.9</v>
      </c>
      <c r="O878" t="n">
        <v>1764.41</v>
      </c>
      <c r="P878" t="n">
        <v>1</v>
      </c>
      <c r="Q878" t="n">
        <v>57.9</v>
      </c>
      <c r="R878" t="n">
        <v>54.1</v>
      </c>
      <c r="S878" t="inlineStr"/>
      <c r="T878" t="inlineStr"/>
      <c r="U878" t="inlineStr"/>
      <c r="V878" t="inlineStr"/>
      <c r="W878" t="inlineStr"/>
      <c r="X878" t="inlineStr">
        <is>
          <t>⏳ Chờ hàng về (T+1)</t>
        </is>
      </c>
      <c r="Y878">
        <f>IF(ISNUMBER(S878), ((S878-H878)/H878)-0.004, "")</f>
        <v/>
      </c>
      <c r="Z878">
        <f>IF(ISNUMBER(T878), ((T878-H878)/H878)-0.004, "")</f>
        <v/>
      </c>
      <c r="AA878">
        <f>IF(ISNUMBER(W878), ((W878-H878)/H878)-0.004, IF(P878&gt;0, ((N878-H878)/H878)-0.004, 0))</f>
        <v/>
      </c>
      <c r="AB878">
        <f>IF(AND(ISNUMBER(I878), I878&gt;0, ISNUMBER(O878), O878&gt;0), AA878-((O878-I878)/I878), AA878)</f>
        <v/>
      </c>
      <c r="AC878">
        <f>IF(ISNUMBER(Q878), (Q878-H878)/H878, 0)</f>
        <v/>
      </c>
      <c r="AD878">
        <f>IF(ISNUMBER(R878), (R878-H878)/H878, 0)</f>
        <v/>
      </c>
      <c r="AE878">
        <f>IF(ISNUMBER(Y878), IF(Y878&gt;0, "THẮNG", "THUA"), "CHỜ T+3")</f>
        <v/>
      </c>
      <c r="AF878">
        <f>IF(AND(P878=0, N878=H878, NOT(ISNUMBER(W878))), "ĐANG CHỜ", IF(AA878&gt;0, "THẮNG", "THUA"))</f>
        <v/>
      </c>
      <c r="AG878" t="inlineStr">
        <is>
          <t>https://quickchart.io/chart/render/zf-08934ff1-c22f-4808-b818-52dabc6d5655</t>
        </is>
      </c>
      <c r="AH878">
        <f>IF(AG878&lt;&gt;"", IMAGE(AG878, 1), "Chưa có ảnh")</f>
        <v/>
      </c>
    </row>
    <row r="879" ht="95" customHeight="1">
      <c r="A879" t="inlineStr">
        <is>
          <t>2026-10-22</t>
        </is>
      </c>
      <c r="B879" t="inlineStr">
        <is>
          <t>ALGO_29</t>
        </is>
      </c>
      <c r="C879" t="inlineStr">
        <is>
          <t>🧭 BỘ 29: ĐỒNG THUẬN ĐA KHUNG 1D-1W-1M-3M (MTF SYNERGY)</t>
        </is>
      </c>
      <c r="D879" t="inlineStr">
        <is>
          <t>#4</t>
        </is>
      </c>
      <c r="E879" t="inlineStr">
        <is>
          <t>IDC</t>
        </is>
      </c>
      <c r="F879" t="inlineStr">
        <is>
          <t>HNX</t>
        </is>
      </c>
      <c r="G879" t="inlineStr">
        <is>
          <t>BĐS Khu Công Nghiệp</t>
        </is>
      </c>
      <c r="H879" t="n">
        <v>35.8</v>
      </c>
      <c r="I879" t="n">
        <v>1760.63</v>
      </c>
      <c r="J879" t="n">
        <v>50.19</v>
      </c>
      <c r="K879" t="n">
        <v>2.78</v>
      </c>
      <c r="L879" t="n">
        <v>40.23</v>
      </c>
      <c r="M879" t="n">
        <v>33.79</v>
      </c>
      <c r="N879" t="n">
        <v>35.3</v>
      </c>
      <c r="O879" t="n">
        <v>1764.41</v>
      </c>
      <c r="P879" t="n">
        <v>1</v>
      </c>
      <c r="Q879" t="n">
        <v>35.8</v>
      </c>
      <c r="R879" t="n">
        <v>34.6</v>
      </c>
      <c r="S879" t="inlineStr"/>
      <c r="T879" t="inlineStr"/>
      <c r="U879" t="inlineStr"/>
      <c r="V879" t="inlineStr"/>
      <c r="W879" t="inlineStr"/>
      <c r="X879" t="inlineStr">
        <is>
          <t>⏳ Chờ hàng về (T+1)</t>
        </is>
      </c>
      <c r="Y879">
        <f>IF(ISNUMBER(S879), ((S879-H879)/H879)-0.004, "")</f>
        <v/>
      </c>
      <c r="Z879">
        <f>IF(ISNUMBER(T879), ((T879-H879)/H879)-0.004, "")</f>
        <v/>
      </c>
      <c r="AA879">
        <f>IF(ISNUMBER(W879), ((W879-H879)/H879)-0.004, IF(P879&gt;0, ((N879-H879)/H879)-0.004, 0))</f>
        <v/>
      </c>
      <c r="AB879">
        <f>IF(AND(ISNUMBER(I879), I879&gt;0, ISNUMBER(O879), O879&gt;0), AA879-((O879-I879)/I879), AA879)</f>
        <v/>
      </c>
      <c r="AC879">
        <f>IF(ISNUMBER(Q879), (Q879-H879)/H879, 0)</f>
        <v/>
      </c>
      <c r="AD879">
        <f>IF(ISNUMBER(R879), (R879-H879)/H879, 0)</f>
        <v/>
      </c>
      <c r="AE879">
        <f>IF(ISNUMBER(Y879), IF(Y879&gt;0, "THẮNG", "THUA"), "CHỜ T+3")</f>
        <v/>
      </c>
      <c r="AF879">
        <f>IF(AND(P879=0, N879=H879, NOT(ISNUMBER(W879))), "ĐANG CHỜ", IF(AA879&gt;0, "THẮNG", "THUA"))</f>
        <v/>
      </c>
      <c r="AG879" t="inlineStr">
        <is>
          <t>https://quickchart.io/chart/render/zf-c30a54a9-6df2-4de0-bbcd-7301db8317a3</t>
        </is>
      </c>
      <c r="AH879">
        <f>IF(AG879&lt;&gt;"", IMAGE(AG879, 1), "Chưa có ảnh")</f>
        <v/>
      </c>
    </row>
    <row r="880" ht="95" customHeight="1">
      <c r="A880" t="inlineStr">
        <is>
          <t>2026-10-22</t>
        </is>
      </c>
      <c r="B880" t="inlineStr">
        <is>
          <t>ALGO_30</t>
        </is>
      </c>
      <c r="C880" t="inlineStr">
        <is>
          <t>🌟 BỘ 30: ĐIỂM HỘI TỤ SIÊU ĐẲNG ĐA THUẬT TOÁN (MASTER CONFLUENCE)</t>
        </is>
      </c>
      <c r="D880" t="inlineStr">
        <is>
          <t>#1</t>
        </is>
      </c>
      <c r="E880" t="inlineStr">
        <is>
          <t>GMD</t>
        </is>
      </c>
      <c r="F880" t="inlineStr">
        <is>
          <t>HOSE</t>
        </is>
      </c>
      <c r="G880" t="inlineStr">
        <is>
          <t>Cảng biển &amp; Vận tải</t>
        </is>
      </c>
      <c r="H880" t="n">
        <v>57.5</v>
      </c>
      <c r="I880" t="n">
        <v>1760.63</v>
      </c>
      <c r="J880" t="n">
        <v>173.66</v>
      </c>
      <c r="K880" t="n">
        <v>2.12</v>
      </c>
      <c r="L880" t="n">
        <v>63.37</v>
      </c>
      <c r="M880" t="n">
        <v>54.83</v>
      </c>
      <c r="N880" t="n">
        <v>56.9</v>
      </c>
      <c r="O880" t="n">
        <v>1764.41</v>
      </c>
      <c r="P880" t="n">
        <v>1</v>
      </c>
      <c r="Q880" t="n">
        <v>57.9</v>
      </c>
      <c r="R880" t="n">
        <v>54.1</v>
      </c>
      <c r="S880" t="inlineStr"/>
      <c r="T880" t="inlineStr"/>
      <c r="U880" t="inlineStr"/>
      <c r="V880" t="inlineStr"/>
      <c r="W880" t="inlineStr"/>
      <c r="X880" t="inlineStr">
        <is>
          <t>⏳ Chờ hàng về (T+1)</t>
        </is>
      </c>
      <c r="Y880">
        <f>IF(ISNUMBER(S880), ((S880-H880)/H880)-0.004, "")</f>
        <v/>
      </c>
      <c r="Z880">
        <f>IF(ISNUMBER(T880), ((T880-H880)/H880)-0.004, "")</f>
        <v/>
      </c>
      <c r="AA880">
        <f>IF(ISNUMBER(W880), ((W880-H880)/H880)-0.004, IF(P880&gt;0, ((N880-H880)/H880)-0.004, 0))</f>
        <v/>
      </c>
      <c r="AB880">
        <f>IF(AND(ISNUMBER(I880), I880&gt;0, ISNUMBER(O880), O880&gt;0), AA880-((O880-I880)/I880), AA880)</f>
        <v/>
      </c>
      <c r="AC880">
        <f>IF(ISNUMBER(Q880), (Q880-H880)/H880, 0)</f>
        <v/>
      </c>
      <c r="AD880">
        <f>IF(ISNUMBER(R880), (R880-H880)/H880, 0)</f>
        <v/>
      </c>
      <c r="AE880">
        <f>IF(ISNUMBER(Y880), IF(Y880&gt;0, "THẮNG", "THUA"), "CHỜ T+3")</f>
        <v/>
      </c>
      <c r="AF880">
        <f>IF(AND(P880=0, N880=H880, NOT(ISNUMBER(W880))), "ĐANG CHỜ", IF(AA880&gt;0, "THẮNG", "THUA"))</f>
        <v/>
      </c>
      <c r="AG880" t="inlineStr">
        <is>
          <t>https://quickchart.io/chart/render/zf-08934ff1-c22f-4808-b818-52dabc6d5655</t>
        </is>
      </c>
      <c r="AH880">
        <f>IF(AG880&lt;&gt;"", IMAGE(AG880, 1), "Chưa có ảnh")</f>
        <v/>
      </c>
    </row>
    <row r="881" ht="95" customHeight="1">
      <c r="A881" t="inlineStr">
        <is>
          <t>2026-10-22</t>
        </is>
      </c>
      <c r="B881" t="inlineStr">
        <is>
          <t>ALGO_30</t>
        </is>
      </c>
      <c r="C881" t="inlineStr">
        <is>
          <t>🌟 BỘ 30: ĐIỂM HỘI TỤ SIÊU ĐẲNG ĐA THUẬT TOÁN (MASTER CONFLUENCE)</t>
        </is>
      </c>
      <c r="D881" t="inlineStr">
        <is>
          <t>#2</t>
        </is>
      </c>
      <c r="E881" t="inlineStr">
        <is>
          <t>IDC</t>
        </is>
      </c>
      <c r="F881" t="inlineStr">
        <is>
          <t>HNX</t>
        </is>
      </c>
      <c r="G881" t="inlineStr">
        <is>
          <t>BĐS Khu Công Nghiệp</t>
        </is>
      </c>
      <c r="H881" t="n">
        <v>35.8</v>
      </c>
      <c r="I881" t="n">
        <v>1760.63</v>
      </c>
      <c r="J881" t="n">
        <v>138.16</v>
      </c>
      <c r="K881" t="n">
        <v>2.78</v>
      </c>
      <c r="L881" t="n">
        <v>40.23</v>
      </c>
      <c r="M881" t="n">
        <v>33.79</v>
      </c>
      <c r="N881" t="n">
        <v>35.3</v>
      </c>
      <c r="O881" t="n">
        <v>1764.41</v>
      </c>
      <c r="P881" t="n">
        <v>1</v>
      </c>
      <c r="Q881" t="n">
        <v>35.8</v>
      </c>
      <c r="R881" t="n">
        <v>34.6</v>
      </c>
      <c r="S881" t="inlineStr"/>
      <c r="T881" t="inlineStr"/>
      <c r="U881" t="inlineStr"/>
      <c r="V881" t="inlineStr"/>
      <c r="W881" t="inlineStr"/>
      <c r="X881" t="inlineStr">
        <is>
          <t>⏳ Chờ hàng về (T+1)</t>
        </is>
      </c>
      <c r="Y881">
        <f>IF(ISNUMBER(S881), ((S881-H881)/H881)-0.004, "")</f>
        <v/>
      </c>
      <c r="Z881">
        <f>IF(ISNUMBER(T881), ((T881-H881)/H881)-0.004, "")</f>
        <v/>
      </c>
      <c r="AA881">
        <f>IF(ISNUMBER(W881), ((W881-H881)/H881)-0.004, IF(P881&gt;0, ((N881-H881)/H881)-0.004, 0))</f>
        <v/>
      </c>
      <c r="AB881">
        <f>IF(AND(ISNUMBER(I881), I881&gt;0, ISNUMBER(O881), O881&gt;0), AA881-((O881-I881)/I881), AA881)</f>
        <v/>
      </c>
      <c r="AC881">
        <f>IF(ISNUMBER(Q881), (Q881-H881)/H881, 0)</f>
        <v/>
      </c>
      <c r="AD881">
        <f>IF(ISNUMBER(R881), (R881-H881)/H881, 0)</f>
        <v/>
      </c>
      <c r="AE881">
        <f>IF(ISNUMBER(Y881), IF(Y881&gt;0, "THẮNG", "THUA"), "CHỜ T+3")</f>
        <v/>
      </c>
      <c r="AF881">
        <f>IF(AND(P881=0, N881=H881, NOT(ISNUMBER(W881))), "ĐANG CHỜ", IF(AA881&gt;0, "THẮNG", "THUA"))</f>
        <v/>
      </c>
      <c r="AG881" t="inlineStr">
        <is>
          <t>https://quickchart.io/chart/render/zf-c30a54a9-6df2-4de0-bbcd-7301db8317a3</t>
        </is>
      </c>
      <c r="AH881">
        <f>IF(AG881&lt;&gt;"", IMAGE(AG881, 1), "Chưa có ảnh")</f>
        <v/>
      </c>
    </row>
    <row r="882" ht="95" customHeight="1">
      <c r="A882" t="inlineStr">
        <is>
          <t>2026-10-23</t>
        </is>
      </c>
      <c r="B882" t="inlineStr">
        <is>
          <t>ALGO_01</t>
        </is>
      </c>
      <c r="C882" t="inlineStr">
        <is>
          <t>🔥 BỘ 01: BÙNG NỔ DÒNG TIỀN &amp; VƯỢT NỀN (CANSLIM BREAKOUT)</t>
        </is>
      </c>
      <c r="D882" t="inlineStr">
        <is>
          <t>#1</t>
        </is>
      </c>
      <c r="E882" t="inlineStr">
        <is>
          <t>BCM</t>
        </is>
      </c>
      <c r="F882" t="inlineStr">
        <is>
          <t>HOSE</t>
        </is>
      </c>
      <c r="G882" t="inlineStr">
        <is>
          <t>BĐS Khu Công Nghiệp</t>
        </is>
      </c>
      <c r="H882" t="n">
        <v>41.7</v>
      </c>
      <c r="I882" t="n">
        <v>1756.56</v>
      </c>
      <c r="J882" t="n">
        <v>62.97</v>
      </c>
      <c r="K882" t="n">
        <v>3.58</v>
      </c>
      <c r="L882" t="n">
        <v>46.91</v>
      </c>
      <c r="M882" t="n">
        <v>39.33</v>
      </c>
      <c r="N882" t="n">
        <v>41.75</v>
      </c>
      <c r="O882" t="n">
        <v>1764.41</v>
      </c>
      <c r="P882" t="n">
        <v>0</v>
      </c>
      <c r="Q882" t="n">
        <v>41.75</v>
      </c>
      <c r="R882" t="n">
        <v>41.7</v>
      </c>
      <c r="S882" t="inlineStr"/>
      <c r="T882" t="inlineStr"/>
      <c r="U882" t="inlineStr"/>
      <c r="V882" t="inlineStr"/>
      <c r="W882" t="inlineStr"/>
      <c r="X882" t="inlineStr">
        <is>
          <t>⏳ Chờ hàng về (T+0)</t>
        </is>
      </c>
      <c r="Y882">
        <f>IF(ISNUMBER(S882), ((S882-H882)/H882)-0.004, "")</f>
        <v/>
      </c>
      <c r="Z882">
        <f>IF(ISNUMBER(T882), ((T882-H882)/H882)-0.004, "")</f>
        <v/>
      </c>
      <c r="AA882">
        <f>IF(ISNUMBER(W882), ((W882-H882)/H882)-0.004, IF(P882&gt;0, ((N882-H882)/H882)-0.004, 0))</f>
        <v/>
      </c>
      <c r="AB882">
        <f>IF(AND(ISNUMBER(I882), I882&gt;0, ISNUMBER(O882), O882&gt;0), AA882-((O882-I882)/I882), AA882)</f>
        <v/>
      </c>
      <c r="AC882">
        <f>IF(ISNUMBER(Q882), (Q882-H882)/H882, 0)</f>
        <v/>
      </c>
      <c r="AD882">
        <f>IF(ISNUMBER(R882), (R882-H882)/H882, 0)</f>
        <v/>
      </c>
      <c r="AE882">
        <f>IF(ISNUMBER(Y882), IF(Y882&gt;0, "THẮNG", "THUA"), "CHỜ T+3")</f>
        <v/>
      </c>
      <c r="AF882">
        <f>IF(AND(P882=0, N882=H882, NOT(ISNUMBER(W882))), "ĐANG CHỜ", IF(AA882&gt;0, "THẮNG", "THUA"))</f>
        <v/>
      </c>
      <c r="AG882" t="inlineStr">
        <is>
          <t>https://quickchart.io/chart/render/zf-f1613b29-0fb7-4a57-8dab-ba19a0bb0ca9</t>
        </is>
      </c>
      <c r="AH882">
        <f>IF(AG882&lt;&gt;"", IMAGE(AG882, 1), "Chưa có ảnh")</f>
        <v/>
      </c>
    </row>
    <row r="883" ht="95" customHeight="1">
      <c r="A883" t="inlineStr">
        <is>
          <t>2026-10-23</t>
        </is>
      </c>
      <c r="B883" t="inlineStr">
        <is>
          <t>ALGO_01</t>
        </is>
      </c>
      <c r="C883" t="inlineStr">
        <is>
          <t>🔥 BỘ 01: BÙNG NỔ DÒNG TIỀN &amp; VƯỢT NỀN (CANSLIM BREAKOUT)</t>
        </is>
      </c>
      <c r="D883" t="inlineStr">
        <is>
          <t>#2</t>
        </is>
      </c>
      <c r="E883" t="inlineStr">
        <is>
          <t>IDI</t>
        </is>
      </c>
      <c r="F883" t="inlineStr">
        <is>
          <t>HOSE</t>
        </is>
      </c>
      <c r="G883" t="inlineStr">
        <is>
          <t>Thủy sản &amp; Xuất khẩu</t>
        </is>
      </c>
      <c r="H883" t="n">
        <v>5.53</v>
      </c>
      <c r="I883" t="n">
        <v>1756.56</v>
      </c>
      <c r="J883" t="n">
        <v>48.48</v>
      </c>
      <c r="K883" t="n">
        <v>2.14</v>
      </c>
      <c r="L883" t="n">
        <v>6.32</v>
      </c>
      <c r="M883" t="n">
        <v>5.17</v>
      </c>
      <c r="N883" t="n">
        <v>5.45</v>
      </c>
      <c r="O883" t="n">
        <v>1764.41</v>
      </c>
      <c r="P883" t="n">
        <v>0</v>
      </c>
      <c r="Q883" t="n">
        <v>5.53</v>
      </c>
      <c r="R883" t="n">
        <v>5.45</v>
      </c>
      <c r="S883" t="inlineStr"/>
      <c r="T883" t="inlineStr"/>
      <c r="U883" t="inlineStr"/>
      <c r="V883" t="inlineStr"/>
      <c r="W883" t="inlineStr"/>
      <c r="X883" t="inlineStr">
        <is>
          <t>⏳ Chờ hàng về (T+0)</t>
        </is>
      </c>
      <c r="Y883">
        <f>IF(ISNUMBER(S883), ((S883-H883)/H883)-0.004, "")</f>
        <v/>
      </c>
      <c r="Z883">
        <f>IF(ISNUMBER(T883), ((T883-H883)/H883)-0.004, "")</f>
        <v/>
      </c>
      <c r="AA883">
        <f>IF(ISNUMBER(W883), ((W883-H883)/H883)-0.004, IF(P883&gt;0, ((N883-H883)/H883)-0.004, 0))</f>
        <v/>
      </c>
      <c r="AB883">
        <f>IF(AND(ISNUMBER(I883), I883&gt;0, ISNUMBER(O883), O883&gt;0), AA883-((O883-I883)/I883), AA883)</f>
        <v/>
      </c>
      <c r="AC883">
        <f>IF(ISNUMBER(Q883), (Q883-H883)/H883, 0)</f>
        <v/>
      </c>
      <c r="AD883">
        <f>IF(ISNUMBER(R883), (R883-H883)/H883, 0)</f>
        <v/>
      </c>
      <c r="AE883">
        <f>IF(ISNUMBER(Y883), IF(Y883&gt;0, "THẮNG", "THUA"), "CHỜ T+3")</f>
        <v/>
      </c>
      <c r="AF883">
        <f>IF(AND(P883=0, N883=H883, NOT(ISNUMBER(W883))), "ĐANG CHỜ", IF(AA883&gt;0, "THẮNG", "THUA"))</f>
        <v/>
      </c>
      <c r="AG883" t="inlineStr">
        <is>
          <t>https://quickchart.io/chart/render/zf-9bc33c74-507b-4431-a11f-94a305a0fab1</t>
        </is>
      </c>
      <c r="AH883">
        <f>IF(AG883&lt;&gt;"", IMAGE(AG883, 1), "Chưa có ảnh")</f>
        <v/>
      </c>
    </row>
    <row r="884" ht="95" customHeight="1">
      <c r="A884" t="inlineStr">
        <is>
          <t>2026-10-23</t>
        </is>
      </c>
      <c r="B884" t="inlineStr">
        <is>
          <t>ALGO_02</t>
        </is>
      </c>
      <c r="C884" t="inlineStr">
        <is>
          <t>🛡️ BỘ 02: GOM NỀN TÍCH LŨY SIẾT BIÊN ĐỘ VCP (SEPA ACCUMULATION)</t>
        </is>
      </c>
      <c r="D884" t="inlineStr">
        <is>
          <t>#1</t>
        </is>
      </c>
      <c r="E884" t="inlineStr">
        <is>
          <t>FRT</t>
        </is>
      </c>
      <c r="F884" t="inlineStr">
        <is>
          <t>HOSE</t>
        </is>
      </c>
      <c r="G884" t="inlineStr">
        <is>
          <t>Bán lẻ &amp; Phân phối</t>
        </is>
      </c>
      <c r="H884" t="n">
        <v>152.5</v>
      </c>
      <c r="I884" t="n">
        <v>1756.56</v>
      </c>
      <c r="J884" t="n">
        <v>34.74</v>
      </c>
      <c r="K884" t="n">
        <v>0.57</v>
      </c>
      <c r="L884" t="n">
        <v>171.94</v>
      </c>
      <c r="M884" t="n">
        <v>143.66</v>
      </c>
      <c r="N884" t="n">
        <v>150.9</v>
      </c>
      <c r="O884" t="n">
        <v>1764.41</v>
      </c>
      <c r="P884" t="n">
        <v>0</v>
      </c>
      <c r="Q884" t="n">
        <v>152.5</v>
      </c>
      <c r="R884" t="n">
        <v>150.9</v>
      </c>
      <c r="S884" t="inlineStr"/>
      <c r="T884" t="inlineStr"/>
      <c r="U884" t="inlineStr"/>
      <c r="V884" t="inlineStr"/>
      <c r="W884" t="inlineStr"/>
      <c r="X884" t="inlineStr">
        <is>
          <t>⏳ Chờ hàng về (T+0)</t>
        </is>
      </c>
      <c r="Y884">
        <f>IF(ISNUMBER(S884), ((S884-H884)/H884)-0.004, "")</f>
        <v/>
      </c>
      <c r="Z884">
        <f>IF(ISNUMBER(T884), ((T884-H884)/H884)-0.004, "")</f>
        <v/>
      </c>
      <c r="AA884">
        <f>IF(ISNUMBER(W884), ((W884-H884)/H884)-0.004, IF(P884&gt;0, ((N884-H884)/H884)-0.004, 0))</f>
        <v/>
      </c>
      <c r="AB884">
        <f>IF(AND(ISNUMBER(I884), I884&gt;0, ISNUMBER(O884), O884&gt;0), AA884-((O884-I884)/I884), AA884)</f>
        <v/>
      </c>
      <c r="AC884">
        <f>IF(ISNUMBER(Q884), (Q884-H884)/H884, 0)</f>
        <v/>
      </c>
      <c r="AD884">
        <f>IF(ISNUMBER(R884), (R884-H884)/H884, 0)</f>
        <v/>
      </c>
      <c r="AE884">
        <f>IF(ISNUMBER(Y884), IF(Y884&gt;0, "THẮNG", "THUA"), "CHỜ T+3")</f>
        <v/>
      </c>
      <c r="AF884">
        <f>IF(AND(P884=0, N884=H884, NOT(ISNUMBER(W884))), "ĐANG CHỜ", IF(AA884&gt;0, "THẮNG", "THUA"))</f>
        <v/>
      </c>
      <c r="AG884" t="inlineStr">
        <is>
          <t>https://quickchart.io/chart/render/zf-c6fcaaf6-0c6e-48af-b056-a71d3ef6f0dd</t>
        </is>
      </c>
      <c r="AH884">
        <f>IF(AG884&lt;&gt;"", IMAGE(AG884, 1), "Chưa có ảnh")</f>
        <v/>
      </c>
    </row>
    <row r="885" ht="95" customHeight="1">
      <c r="A885" t="inlineStr">
        <is>
          <t>2026-10-23</t>
        </is>
      </c>
      <c r="B885" t="inlineStr">
        <is>
          <t>ALGO_02</t>
        </is>
      </c>
      <c r="C885" t="inlineStr">
        <is>
          <t>🛡️ BỘ 02: GOM NỀN TÍCH LŨY SIẾT BIÊN ĐỘ VCP (SEPA ACCUMULATION)</t>
        </is>
      </c>
      <c r="D885" t="inlineStr">
        <is>
          <t>#2</t>
        </is>
      </c>
      <c r="E885" t="inlineStr">
        <is>
          <t>IDC</t>
        </is>
      </c>
      <c r="F885" t="inlineStr">
        <is>
          <t>HNX</t>
        </is>
      </c>
      <c r="G885" t="inlineStr">
        <is>
          <t>BĐS Khu Công Nghiệp</t>
        </is>
      </c>
      <c r="H885" t="n">
        <v>35.6</v>
      </c>
      <c r="I885" t="n">
        <v>1756.56</v>
      </c>
      <c r="J885" t="n">
        <v>13.16</v>
      </c>
      <c r="K885" t="n">
        <v>0.42</v>
      </c>
      <c r="L885" t="n">
        <v>39.83</v>
      </c>
      <c r="M885" t="n">
        <v>33.68</v>
      </c>
      <c r="N885" t="n">
        <v>35.3</v>
      </c>
      <c r="O885" t="n">
        <v>1764.41</v>
      </c>
      <c r="P885" t="n">
        <v>0</v>
      </c>
      <c r="Q885" t="n">
        <v>35.6</v>
      </c>
      <c r="R885" t="n">
        <v>35.3</v>
      </c>
      <c r="S885" t="inlineStr"/>
      <c r="T885" t="inlineStr"/>
      <c r="U885" t="inlineStr"/>
      <c r="V885" t="inlineStr"/>
      <c r="W885" t="inlineStr"/>
      <c r="X885" t="inlineStr">
        <is>
          <t>⏳ Chờ hàng về (T+0)</t>
        </is>
      </c>
      <c r="Y885">
        <f>IF(ISNUMBER(S885), ((S885-H885)/H885)-0.004, "")</f>
        <v/>
      </c>
      <c r="Z885">
        <f>IF(ISNUMBER(T885), ((T885-H885)/H885)-0.004, "")</f>
        <v/>
      </c>
      <c r="AA885">
        <f>IF(ISNUMBER(W885), ((W885-H885)/H885)-0.004, IF(P885&gt;0, ((N885-H885)/H885)-0.004, 0))</f>
        <v/>
      </c>
      <c r="AB885">
        <f>IF(AND(ISNUMBER(I885), I885&gt;0, ISNUMBER(O885), O885&gt;0), AA885-((O885-I885)/I885), AA885)</f>
        <v/>
      </c>
      <c r="AC885">
        <f>IF(ISNUMBER(Q885), (Q885-H885)/H885, 0)</f>
        <v/>
      </c>
      <c r="AD885">
        <f>IF(ISNUMBER(R885), (R885-H885)/H885, 0)</f>
        <v/>
      </c>
      <c r="AE885">
        <f>IF(ISNUMBER(Y885), IF(Y885&gt;0, "THẮNG", "THUA"), "CHỜ T+3")</f>
        <v/>
      </c>
      <c r="AF885">
        <f>IF(AND(P885=0, N885=H885, NOT(ISNUMBER(W885))), "ĐANG CHỜ", IF(AA885&gt;0, "THẮNG", "THUA"))</f>
        <v/>
      </c>
      <c r="AG885" t="inlineStr">
        <is>
          <t>https://quickchart.io/chart/render/zf-223e4542-d9fa-4a86-8700-ed518aaa89a8</t>
        </is>
      </c>
      <c r="AH885">
        <f>IF(AG885&lt;&gt;"", IMAGE(AG885, 1), "Chưa có ảnh")</f>
        <v/>
      </c>
    </row>
    <row r="886" ht="95" customHeight="1">
      <c r="A886" t="inlineStr">
        <is>
          <t>2026-10-23</t>
        </is>
      </c>
      <c r="B886" t="inlineStr">
        <is>
          <t>ALGO_02</t>
        </is>
      </c>
      <c r="C886" t="inlineStr">
        <is>
          <t>🛡️ BỘ 02: GOM NỀN TÍCH LŨY SIẾT BIÊN ĐỘ VCP (SEPA ACCUMULATION)</t>
        </is>
      </c>
      <c r="D886" t="inlineStr">
        <is>
          <t>#3</t>
        </is>
      </c>
      <c r="E886" t="inlineStr">
        <is>
          <t>DPR</t>
        </is>
      </c>
      <c r="F886" t="inlineStr">
        <is>
          <t>HOSE</t>
        </is>
      </c>
      <c r="G886" t="inlineStr">
        <is>
          <t>BĐS Khu Công Nghiệp</t>
        </is>
      </c>
      <c r="H886" t="n">
        <v>38.25</v>
      </c>
      <c r="I886" t="n">
        <v>1756.56</v>
      </c>
      <c r="J886" t="n">
        <v>3.28</v>
      </c>
      <c r="K886" t="n">
        <v>0.83</v>
      </c>
      <c r="L886" t="n">
        <v>41.13</v>
      </c>
      <c r="M886" t="n">
        <v>36.94</v>
      </c>
      <c r="N886" t="n">
        <v>38.05</v>
      </c>
      <c r="O886" t="n">
        <v>1764.41</v>
      </c>
      <c r="P886" t="n">
        <v>0</v>
      </c>
      <c r="Q886" t="n">
        <v>38.25</v>
      </c>
      <c r="R886" t="n">
        <v>38.05</v>
      </c>
      <c r="S886" t="inlineStr"/>
      <c r="T886" t="inlineStr"/>
      <c r="U886" t="inlineStr"/>
      <c r="V886" t="inlineStr"/>
      <c r="W886" t="inlineStr"/>
      <c r="X886" t="inlineStr">
        <is>
          <t>⏳ Chờ hàng về (T+0)</t>
        </is>
      </c>
      <c r="Y886">
        <f>IF(ISNUMBER(S886), ((S886-H886)/H886)-0.004, "")</f>
        <v/>
      </c>
      <c r="Z886">
        <f>IF(ISNUMBER(T886), ((T886-H886)/H886)-0.004, "")</f>
        <v/>
      </c>
      <c r="AA886">
        <f>IF(ISNUMBER(W886), ((W886-H886)/H886)-0.004, IF(P886&gt;0, ((N886-H886)/H886)-0.004, 0))</f>
        <v/>
      </c>
      <c r="AB886">
        <f>IF(AND(ISNUMBER(I886), I886&gt;0, ISNUMBER(O886), O886&gt;0), AA886-((O886-I886)/I886), AA886)</f>
        <v/>
      </c>
      <c r="AC886">
        <f>IF(ISNUMBER(Q886), (Q886-H886)/H886, 0)</f>
        <v/>
      </c>
      <c r="AD886">
        <f>IF(ISNUMBER(R886), (R886-H886)/H886, 0)</f>
        <v/>
      </c>
      <c r="AE886">
        <f>IF(ISNUMBER(Y886), IF(Y886&gt;0, "THẮNG", "THUA"), "CHỜ T+3")</f>
        <v/>
      </c>
      <c r="AF886">
        <f>IF(AND(P886=0, N886=H886, NOT(ISNUMBER(W886))), "ĐANG CHỜ", IF(AA886&gt;0, "THẮNG", "THUA"))</f>
        <v/>
      </c>
      <c r="AG886" t="inlineStr">
        <is>
          <t>https://quickchart.io/chart/render/zf-162fbf37-86af-4003-909d-687614697c8c</t>
        </is>
      </c>
      <c r="AH886">
        <f>IF(AG886&lt;&gt;"", IMAGE(AG886, 1), "Chưa có ảnh")</f>
        <v/>
      </c>
    </row>
    <row r="887" ht="95" customHeight="1">
      <c r="A887" t="inlineStr">
        <is>
          <t>2026-10-23</t>
        </is>
      </c>
      <c r="B887" t="inlineStr">
        <is>
          <t>ALGO_04</t>
        </is>
      </c>
      <c r="C887" t="inlineStr">
        <is>
          <t>👑 BỘ 04: SIÊU CỔ PHIẾU KHÁNG BÃO &amp; ĐỈNH 52W (RS ALPHA LEADER)</t>
        </is>
      </c>
      <c r="D887" t="inlineStr">
        <is>
          <t>#1</t>
        </is>
      </c>
      <c r="E887" t="inlineStr">
        <is>
          <t>HTN</t>
        </is>
      </c>
      <c r="F887" t="inlineStr">
        <is>
          <t>HOSE</t>
        </is>
      </c>
      <c r="G887" t="inlineStr">
        <is>
          <t>Đầu tư công &amp; Xây dựng</t>
        </is>
      </c>
      <c r="H887" t="n">
        <v>7.76</v>
      </c>
      <c r="I887" t="n">
        <v>1756.56</v>
      </c>
      <c r="J887" t="n">
        <v>102.11</v>
      </c>
      <c r="K887" t="n">
        <v>1.44</v>
      </c>
      <c r="L887" t="n">
        <v>8.73</v>
      </c>
      <c r="M887" t="n">
        <v>7.32</v>
      </c>
      <c r="N887" t="n">
        <v>7.75</v>
      </c>
      <c r="O887" t="n">
        <v>1764.41</v>
      </c>
      <c r="P887" t="n">
        <v>0</v>
      </c>
      <c r="Q887" t="n">
        <v>7.76</v>
      </c>
      <c r="R887" t="n">
        <v>7.75</v>
      </c>
      <c r="S887" t="inlineStr"/>
      <c r="T887" t="inlineStr"/>
      <c r="U887" t="inlineStr"/>
      <c r="V887" t="inlineStr"/>
      <c r="W887" t="inlineStr"/>
      <c r="X887" t="inlineStr">
        <is>
          <t>⏳ Chờ hàng về (T+0)</t>
        </is>
      </c>
      <c r="Y887">
        <f>IF(ISNUMBER(S887), ((S887-H887)/H887)-0.004, "")</f>
        <v/>
      </c>
      <c r="Z887">
        <f>IF(ISNUMBER(T887), ((T887-H887)/H887)-0.004, "")</f>
        <v/>
      </c>
      <c r="AA887">
        <f>IF(ISNUMBER(W887), ((W887-H887)/H887)-0.004, IF(P887&gt;0, ((N887-H887)/H887)-0.004, 0))</f>
        <v/>
      </c>
      <c r="AB887">
        <f>IF(AND(ISNUMBER(I887), I887&gt;0, ISNUMBER(O887), O887&gt;0), AA887-((O887-I887)/I887), AA887)</f>
        <v/>
      </c>
      <c r="AC887">
        <f>IF(ISNUMBER(Q887), (Q887-H887)/H887, 0)</f>
        <v/>
      </c>
      <c r="AD887">
        <f>IF(ISNUMBER(R887), (R887-H887)/H887, 0)</f>
        <v/>
      </c>
      <c r="AE887">
        <f>IF(ISNUMBER(Y887), IF(Y887&gt;0, "THẮNG", "THUA"), "CHỜ T+3")</f>
        <v/>
      </c>
      <c r="AF887">
        <f>IF(AND(P887=0, N887=H887, NOT(ISNUMBER(W887))), "ĐANG CHỜ", IF(AA887&gt;0, "THẮNG", "THUA"))</f>
        <v/>
      </c>
      <c r="AG887" t="inlineStr">
        <is>
          <t>https://quickchart.io/chart/render/zf-c5980901-2696-4c2a-a7b4-4cca302d1135</t>
        </is>
      </c>
      <c r="AH887">
        <f>IF(AG887&lt;&gt;"", IMAGE(AG887, 1), "Chưa có ảnh")</f>
        <v/>
      </c>
    </row>
    <row r="888" ht="95" customHeight="1">
      <c r="A888" t="inlineStr">
        <is>
          <t>2026-10-23</t>
        </is>
      </c>
      <c r="B888" t="inlineStr">
        <is>
          <t>ALGO_04</t>
        </is>
      </c>
      <c r="C888" t="inlineStr">
        <is>
          <t>👑 BỘ 04: SIÊU CỔ PHIẾU KHÁNG BÃO &amp; ĐỈNH 52W (RS ALPHA LEADER)</t>
        </is>
      </c>
      <c r="D888" t="inlineStr">
        <is>
          <t>#2</t>
        </is>
      </c>
      <c r="E888" t="inlineStr">
        <is>
          <t>FRT</t>
        </is>
      </c>
      <c r="F888" t="inlineStr">
        <is>
          <t>HOSE</t>
        </is>
      </c>
      <c r="G888" t="inlineStr">
        <is>
          <t>Bán lẻ &amp; Phân phối</t>
        </is>
      </c>
      <c r="H888" t="n">
        <v>152.5</v>
      </c>
      <c r="I888" t="n">
        <v>1756.56</v>
      </c>
      <c r="J888" t="n">
        <v>94.97</v>
      </c>
      <c r="K888" t="n">
        <v>0.57</v>
      </c>
      <c r="L888" t="n">
        <v>171.94</v>
      </c>
      <c r="M888" t="n">
        <v>143.66</v>
      </c>
      <c r="N888" t="n">
        <v>150.9</v>
      </c>
      <c r="O888" t="n">
        <v>1764.41</v>
      </c>
      <c r="P888" t="n">
        <v>0</v>
      </c>
      <c r="Q888" t="n">
        <v>152.5</v>
      </c>
      <c r="R888" t="n">
        <v>150.9</v>
      </c>
      <c r="S888" t="inlineStr"/>
      <c r="T888" t="inlineStr"/>
      <c r="U888" t="inlineStr"/>
      <c r="V888" t="inlineStr"/>
      <c r="W888" t="inlineStr"/>
      <c r="X888" t="inlineStr">
        <is>
          <t>⏳ Chờ hàng về (T+0)</t>
        </is>
      </c>
      <c r="Y888">
        <f>IF(ISNUMBER(S888), ((S888-H888)/H888)-0.004, "")</f>
        <v/>
      </c>
      <c r="Z888">
        <f>IF(ISNUMBER(T888), ((T888-H888)/H888)-0.004, "")</f>
        <v/>
      </c>
      <c r="AA888">
        <f>IF(ISNUMBER(W888), ((W888-H888)/H888)-0.004, IF(P888&gt;0, ((N888-H888)/H888)-0.004, 0))</f>
        <v/>
      </c>
      <c r="AB888">
        <f>IF(AND(ISNUMBER(I888), I888&gt;0, ISNUMBER(O888), O888&gt;0), AA888-((O888-I888)/I888), AA888)</f>
        <v/>
      </c>
      <c r="AC888">
        <f>IF(ISNUMBER(Q888), (Q888-H888)/H888, 0)</f>
        <v/>
      </c>
      <c r="AD888">
        <f>IF(ISNUMBER(R888), (R888-H888)/H888, 0)</f>
        <v/>
      </c>
      <c r="AE888">
        <f>IF(ISNUMBER(Y888), IF(Y888&gt;0, "THẮNG", "THUA"), "CHỜ T+3")</f>
        <v/>
      </c>
      <c r="AF888">
        <f>IF(AND(P888=0, N888=H888, NOT(ISNUMBER(W888))), "ĐANG CHỜ", IF(AA888&gt;0, "THẮNG", "THUA"))</f>
        <v/>
      </c>
      <c r="AG888" t="inlineStr">
        <is>
          <t>https://quickchart.io/chart/render/zf-c6fcaaf6-0c6e-48af-b056-a71d3ef6f0dd</t>
        </is>
      </c>
      <c r="AH888">
        <f>IF(AG888&lt;&gt;"", IMAGE(AG888, 1), "Chưa có ảnh")</f>
        <v/>
      </c>
    </row>
    <row r="889" ht="95" customHeight="1">
      <c r="A889" t="inlineStr">
        <is>
          <t>2026-10-23</t>
        </is>
      </c>
      <c r="B889" t="inlineStr">
        <is>
          <t>ALGO_06</t>
        </is>
      </c>
      <c r="C889" t="inlineStr">
        <is>
          <t>📈 BỘ 06: ĐỒNG THUẬN ĐỘNG LƯỢNG MACD &amp; XU HƯỚNG ADX (TREND)</t>
        </is>
      </c>
      <c r="D889" t="inlineStr">
        <is>
          <t>#1</t>
        </is>
      </c>
      <c r="E889" t="inlineStr">
        <is>
          <t>MDG</t>
        </is>
      </c>
      <c r="F889" t="inlineStr">
        <is>
          <t>HOSE</t>
        </is>
      </c>
      <c r="G889" t="inlineStr">
        <is>
          <t>Khai khoáng &amp; VLXD</t>
        </is>
      </c>
      <c r="H889" t="n">
        <v>49</v>
      </c>
      <c r="I889" t="n">
        <v>1756.56</v>
      </c>
      <c r="J889" t="n">
        <v>111.78</v>
      </c>
      <c r="K889" t="n">
        <v>8.109999999999999</v>
      </c>
      <c r="L889" t="n">
        <v>55.69</v>
      </c>
      <c r="M889" t="n">
        <v>45.96</v>
      </c>
      <c r="N889" t="n">
        <v>48.6</v>
      </c>
      <c r="O889" t="n">
        <v>1764.41</v>
      </c>
      <c r="P889" t="n">
        <v>0</v>
      </c>
      <c r="Q889" t="n">
        <v>49</v>
      </c>
      <c r="R889" t="n">
        <v>48.6</v>
      </c>
      <c r="S889" t="inlineStr"/>
      <c r="T889" t="inlineStr"/>
      <c r="U889" t="inlineStr"/>
      <c r="V889" t="inlineStr"/>
      <c r="W889" t="inlineStr"/>
      <c r="X889" t="inlineStr">
        <is>
          <t>⏳ Chờ hàng về (T+0)</t>
        </is>
      </c>
      <c r="Y889">
        <f>IF(ISNUMBER(S889), ((S889-H889)/H889)-0.004, "")</f>
        <v/>
      </c>
      <c r="Z889">
        <f>IF(ISNUMBER(T889), ((T889-H889)/H889)-0.004, "")</f>
        <v/>
      </c>
      <c r="AA889">
        <f>IF(ISNUMBER(W889), ((W889-H889)/H889)-0.004, IF(P889&gt;0, ((N889-H889)/H889)-0.004, 0))</f>
        <v/>
      </c>
      <c r="AB889">
        <f>IF(AND(ISNUMBER(I889), I889&gt;0, ISNUMBER(O889), O889&gt;0), AA889-((O889-I889)/I889), AA889)</f>
        <v/>
      </c>
      <c r="AC889">
        <f>IF(ISNUMBER(Q889), (Q889-H889)/H889, 0)</f>
        <v/>
      </c>
      <c r="AD889">
        <f>IF(ISNUMBER(R889), (R889-H889)/H889, 0)</f>
        <v/>
      </c>
      <c r="AE889">
        <f>IF(ISNUMBER(Y889), IF(Y889&gt;0, "THẮNG", "THUA"), "CHỜ T+3")</f>
        <v/>
      </c>
      <c r="AF889">
        <f>IF(AND(P889=0, N889=H889, NOT(ISNUMBER(W889))), "ĐANG CHỜ", IF(AA889&gt;0, "THẮNG", "THUA"))</f>
        <v/>
      </c>
      <c r="AG889" t="inlineStr">
        <is>
          <t>https://quickchart.io/chart/render/zf-779c2af1-88ae-43b3-9e5e-d436deaa6338</t>
        </is>
      </c>
      <c r="AH889">
        <f>IF(AG889&lt;&gt;"", IMAGE(AG889, 1), "Chưa có ảnh")</f>
        <v/>
      </c>
    </row>
    <row r="890" ht="95" customHeight="1">
      <c r="A890" t="inlineStr">
        <is>
          <t>2026-10-23</t>
        </is>
      </c>
      <c r="B890" t="inlineStr">
        <is>
          <t>ALGO_06</t>
        </is>
      </c>
      <c r="C890" t="inlineStr">
        <is>
          <t>📈 BỘ 06: ĐỒNG THUẬN ĐỘNG LƯỢNG MACD &amp; XU HƯỚNG ADX (TREND)</t>
        </is>
      </c>
      <c r="D890" t="inlineStr">
        <is>
          <t>#2</t>
        </is>
      </c>
      <c r="E890" t="inlineStr">
        <is>
          <t>SZC</t>
        </is>
      </c>
      <c r="F890" t="inlineStr">
        <is>
          <t>HOSE</t>
        </is>
      </c>
      <c r="G890" t="inlineStr">
        <is>
          <t>BĐS Khu Công Nghiệp</t>
        </is>
      </c>
      <c r="H890" t="n">
        <v>20</v>
      </c>
      <c r="I890" t="n">
        <v>1756.56</v>
      </c>
      <c r="J890" t="n">
        <v>80.3</v>
      </c>
      <c r="K890" t="n">
        <v>4.31</v>
      </c>
      <c r="L890" t="n">
        <v>22.14</v>
      </c>
      <c r="M890" t="n">
        <v>19.03</v>
      </c>
      <c r="N890" t="n">
        <v>20.15</v>
      </c>
      <c r="O890" t="n">
        <v>1764.41</v>
      </c>
      <c r="P890" t="n">
        <v>0</v>
      </c>
      <c r="Q890" t="n">
        <v>20.15</v>
      </c>
      <c r="R890" t="n">
        <v>20</v>
      </c>
      <c r="S890" t="inlineStr"/>
      <c r="T890" t="inlineStr"/>
      <c r="U890" t="inlineStr"/>
      <c r="V890" t="inlineStr"/>
      <c r="W890" t="inlineStr"/>
      <c r="X890" t="inlineStr">
        <is>
          <t>⏳ Chờ hàng về (T+0)</t>
        </is>
      </c>
      <c r="Y890">
        <f>IF(ISNUMBER(S890), ((S890-H890)/H890)-0.004, "")</f>
        <v/>
      </c>
      <c r="Z890">
        <f>IF(ISNUMBER(T890), ((T890-H890)/H890)-0.004, "")</f>
        <v/>
      </c>
      <c r="AA890">
        <f>IF(ISNUMBER(W890), ((W890-H890)/H890)-0.004, IF(P890&gt;0, ((N890-H890)/H890)-0.004, 0))</f>
        <v/>
      </c>
      <c r="AB890">
        <f>IF(AND(ISNUMBER(I890), I890&gt;0, ISNUMBER(O890), O890&gt;0), AA890-((O890-I890)/I890), AA890)</f>
        <v/>
      </c>
      <c r="AC890">
        <f>IF(ISNUMBER(Q890), (Q890-H890)/H890, 0)</f>
        <v/>
      </c>
      <c r="AD890">
        <f>IF(ISNUMBER(R890), (R890-H890)/H890, 0)</f>
        <v/>
      </c>
      <c r="AE890">
        <f>IF(ISNUMBER(Y890), IF(Y890&gt;0, "THẮNG", "THUA"), "CHỜ T+3")</f>
        <v/>
      </c>
      <c r="AF890">
        <f>IF(AND(P890=0, N890=H890, NOT(ISNUMBER(W890))), "ĐANG CHỜ", IF(AA890&gt;0, "THẮNG", "THUA"))</f>
        <v/>
      </c>
      <c r="AG890" t="inlineStr">
        <is>
          <t>https://quickchart.io/chart/render/zf-48ee4219-158f-4d07-a9ed-6edd01395550</t>
        </is>
      </c>
      <c r="AH890">
        <f>IF(AG890&lt;&gt;"", IMAGE(AG890, 1), "Chưa có ảnh")</f>
        <v/>
      </c>
    </row>
    <row r="891" ht="95" customHeight="1">
      <c r="A891" t="inlineStr">
        <is>
          <t>2026-10-23</t>
        </is>
      </c>
      <c r="B891" t="inlineStr">
        <is>
          <t>ALGO_06</t>
        </is>
      </c>
      <c r="C891" t="inlineStr">
        <is>
          <t>📈 BỘ 06: ĐỒNG THUẬN ĐỘNG LƯỢNG MACD &amp; XU HƯỚNG ADX (TREND)</t>
        </is>
      </c>
      <c r="D891" t="inlineStr">
        <is>
          <t>#3</t>
        </is>
      </c>
      <c r="E891" t="inlineStr">
        <is>
          <t>TOS</t>
        </is>
      </c>
      <c r="F891" t="inlineStr">
        <is>
          <t>UPCOM</t>
        </is>
      </c>
      <c r="G891" t="inlineStr">
        <is>
          <t>Đầu tư công &amp; Xây dựng</t>
        </is>
      </c>
      <c r="H891" t="n">
        <v>94.2</v>
      </c>
      <c r="I891" t="n">
        <v>1756.56</v>
      </c>
      <c r="J891" t="n">
        <v>75.59</v>
      </c>
      <c r="K891" t="n">
        <v>1.18</v>
      </c>
      <c r="L891" t="n">
        <v>107.67</v>
      </c>
      <c r="M891" t="n">
        <v>88.08</v>
      </c>
      <c r="N891" t="n">
        <v>97</v>
      </c>
      <c r="O891" t="n">
        <v>1764.41</v>
      </c>
      <c r="P891" t="n">
        <v>0</v>
      </c>
      <c r="Q891" t="n">
        <v>97</v>
      </c>
      <c r="R891" t="n">
        <v>94.2</v>
      </c>
      <c r="S891" t="inlineStr"/>
      <c r="T891" t="inlineStr"/>
      <c r="U891" t="inlineStr"/>
      <c r="V891" t="inlineStr"/>
      <c r="W891" t="inlineStr"/>
      <c r="X891" t="inlineStr">
        <is>
          <t>⏳ Chờ hàng về (T+0)</t>
        </is>
      </c>
      <c r="Y891">
        <f>IF(ISNUMBER(S891), ((S891-H891)/H891)-0.004, "")</f>
        <v/>
      </c>
      <c r="Z891">
        <f>IF(ISNUMBER(T891), ((T891-H891)/H891)-0.004, "")</f>
        <v/>
      </c>
      <c r="AA891">
        <f>IF(ISNUMBER(W891), ((W891-H891)/H891)-0.004, IF(P891&gt;0, ((N891-H891)/H891)-0.004, 0))</f>
        <v/>
      </c>
      <c r="AB891">
        <f>IF(AND(ISNUMBER(I891), I891&gt;0, ISNUMBER(O891), O891&gt;0), AA891-((O891-I891)/I891), AA891)</f>
        <v/>
      </c>
      <c r="AC891">
        <f>IF(ISNUMBER(Q891), (Q891-H891)/H891, 0)</f>
        <v/>
      </c>
      <c r="AD891">
        <f>IF(ISNUMBER(R891), (R891-H891)/H891, 0)</f>
        <v/>
      </c>
      <c r="AE891">
        <f>IF(ISNUMBER(Y891), IF(Y891&gt;0, "THẮNG", "THUA"), "CHỜ T+3")</f>
        <v/>
      </c>
      <c r="AF891">
        <f>IF(AND(P891=0, N891=H891, NOT(ISNUMBER(W891))), "ĐANG CHỜ", IF(AA891&gt;0, "THẮNG", "THUA"))</f>
        <v/>
      </c>
      <c r="AG891" t="inlineStr">
        <is>
          <t>https://quickchart.io/chart/render/zf-00d5a559-4168-40bf-b020-0ecf8fd1772e</t>
        </is>
      </c>
      <c r="AH891">
        <f>IF(AG891&lt;&gt;"", IMAGE(AG891, 1), "Chưa có ảnh")</f>
        <v/>
      </c>
    </row>
    <row r="892" ht="95" customHeight="1">
      <c r="A892" t="inlineStr">
        <is>
          <t>2026-10-23</t>
        </is>
      </c>
      <c r="B892" t="inlineStr">
        <is>
          <t>ALGO_06</t>
        </is>
      </c>
      <c r="C892" t="inlineStr">
        <is>
          <t>📈 BỘ 06: ĐỒNG THUẬN ĐỘNG LƯỢNG MACD &amp; XU HƯỚNG ADX (TREND)</t>
        </is>
      </c>
      <c r="D892" t="inlineStr">
        <is>
          <t>#4</t>
        </is>
      </c>
      <c r="E892" t="inlineStr">
        <is>
          <t>PLC</t>
        </is>
      </c>
      <c r="F892" t="inlineStr">
        <is>
          <t>HNX</t>
        </is>
      </c>
      <c r="G892" t="inlineStr">
        <is>
          <t>Dầu khí &amp; Năng lượng</t>
        </is>
      </c>
      <c r="H892" t="n">
        <v>21.7</v>
      </c>
      <c r="I892" t="n">
        <v>1756.56</v>
      </c>
      <c r="J892" t="n">
        <v>74.33</v>
      </c>
      <c r="K892" t="n">
        <v>2.06</v>
      </c>
      <c r="L892" t="n">
        <v>24.49</v>
      </c>
      <c r="M892" t="n">
        <v>20.43</v>
      </c>
      <c r="N892" t="n">
        <v>21.3</v>
      </c>
      <c r="O892" t="n">
        <v>1764.41</v>
      </c>
      <c r="P892" t="n">
        <v>0</v>
      </c>
      <c r="Q892" t="n">
        <v>21.7</v>
      </c>
      <c r="R892" t="n">
        <v>21.3</v>
      </c>
      <c r="S892" t="inlineStr"/>
      <c r="T892" t="inlineStr"/>
      <c r="U892" t="inlineStr"/>
      <c r="V892" t="inlineStr"/>
      <c r="W892" t="inlineStr"/>
      <c r="X892" t="inlineStr">
        <is>
          <t>⏳ Chờ hàng về (T+0)</t>
        </is>
      </c>
      <c r="Y892">
        <f>IF(ISNUMBER(S892), ((S892-H892)/H892)-0.004, "")</f>
        <v/>
      </c>
      <c r="Z892">
        <f>IF(ISNUMBER(T892), ((T892-H892)/H892)-0.004, "")</f>
        <v/>
      </c>
      <c r="AA892">
        <f>IF(ISNUMBER(W892), ((W892-H892)/H892)-0.004, IF(P892&gt;0, ((N892-H892)/H892)-0.004, 0))</f>
        <v/>
      </c>
      <c r="AB892">
        <f>IF(AND(ISNUMBER(I892), I892&gt;0, ISNUMBER(O892), O892&gt;0), AA892-((O892-I892)/I892), AA892)</f>
        <v/>
      </c>
      <c r="AC892">
        <f>IF(ISNUMBER(Q892), (Q892-H892)/H892, 0)</f>
        <v/>
      </c>
      <c r="AD892">
        <f>IF(ISNUMBER(R892), (R892-H892)/H892, 0)</f>
        <v/>
      </c>
      <c r="AE892">
        <f>IF(ISNUMBER(Y892), IF(Y892&gt;0, "THẮNG", "THUA"), "CHỜ T+3")</f>
        <v/>
      </c>
      <c r="AF892">
        <f>IF(AND(P892=0, N892=H892, NOT(ISNUMBER(W892))), "ĐANG CHỜ", IF(AA892&gt;0, "THẮNG", "THUA"))</f>
        <v/>
      </c>
      <c r="AG892" t="inlineStr">
        <is>
          <t>https://quickchart.io/chart/render/zf-9a689dda-7345-4ea7-bc10-e745a167d415</t>
        </is>
      </c>
      <c r="AH892">
        <f>IF(AG892&lt;&gt;"", IMAGE(AG892, 1), "Chưa có ảnh")</f>
        <v/>
      </c>
    </row>
    <row r="893" ht="95" customHeight="1">
      <c r="A893" t="inlineStr">
        <is>
          <t>2026-10-23</t>
        </is>
      </c>
      <c r="B893" t="inlineStr">
        <is>
          <t>ALGO_06</t>
        </is>
      </c>
      <c r="C893" t="inlineStr">
        <is>
          <t>📈 BỘ 06: ĐỒNG THUẬN ĐỘNG LƯỢNG MACD &amp; XU HƯỚNG ADX (TREND)</t>
        </is>
      </c>
      <c r="D893" t="inlineStr">
        <is>
          <t>#5</t>
        </is>
      </c>
      <c r="E893" t="inlineStr">
        <is>
          <t>PDR</t>
        </is>
      </c>
      <c r="F893" t="inlineStr">
        <is>
          <t>HOSE</t>
        </is>
      </c>
      <c r="G893" t="inlineStr">
        <is>
          <t>Bất động sản Dân dụng</t>
        </is>
      </c>
      <c r="H893" t="n">
        <v>12.3</v>
      </c>
      <c r="I893" t="n">
        <v>1756.56</v>
      </c>
      <c r="J893" t="n">
        <v>70.98</v>
      </c>
      <c r="K893" t="n">
        <v>2.45</v>
      </c>
      <c r="L893" t="n">
        <v>13.7</v>
      </c>
      <c r="M893" t="n">
        <v>11.66</v>
      </c>
      <c r="N893" t="n">
        <v>12.15</v>
      </c>
      <c r="O893" t="n">
        <v>1764.41</v>
      </c>
      <c r="P893" t="n">
        <v>0</v>
      </c>
      <c r="Q893" t="n">
        <v>12.3</v>
      </c>
      <c r="R893" t="n">
        <v>12.15</v>
      </c>
      <c r="S893" t="inlineStr"/>
      <c r="T893" t="inlineStr"/>
      <c r="U893" t="inlineStr"/>
      <c r="V893" t="inlineStr"/>
      <c r="W893" t="inlineStr"/>
      <c r="X893" t="inlineStr">
        <is>
          <t>⏳ Chờ hàng về (T+0)</t>
        </is>
      </c>
      <c r="Y893">
        <f>IF(ISNUMBER(S893), ((S893-H893)/H893)-0.004, "")</f>
        <v/>
      </c>
      <c r="Z893">
        <f>IF(ISNUMBER(T893), ((T893-H893)/H893)-0.004, "")</f>
        <v/>
      </c>
      <c r="AA893">
        <f>IF(ISNUMBER(W893), ((W893-H893)/H893)-0.004, IF(P893&gt;0, ((N893-H893)/H893)-0.004, 0))</f>
        <v/>
      </c>
      <c r="AB893">
        <f>IF(AND(ISNUMBER(I893), I893&gt;0, ISNUMBER(O893), O893&gt;0), AA893-((O893-I893)/I893), AA893)</f>
        <v/>
      </c>
      <c r="AC893">
        <f>IF(ISNUMBER(Q893), (Q893-H893)/H893, 0)</f>
        <v/>
      </c>
      <c r="AD893">
        <f>IF(ISNUMBER(R893), (R893-H893)/H893, 0)</f>
        <v/>
      </c>
      <c r="AE893">
        <f>IF(ISNUMBER(Y893), IF(Y893&gt;0, "THẮNG", "THUA"), "CHỜ T+3")</f>
        <v/>
      </c>
      <c r="AF893">
        <f>IF(AND(P893=0, N893=H893, NOT(ISNUMBER(W893))), "ĐANG CHỜ", IF(AA893&gt;0, "THẮNG", "THUA"))</f>
        <v/>
      </c>
      <c r="AG893" t="inlineStr">
        <is>
          <t>https://quickchart.io/chart/render/zf-5683749b-6e47-461e-8be0-82b72051a55d</t>
        </is>
      </c>
      <c r="AH893">
        <f>IF(AG893&lt;&gt;"", IMAGE(AG893, 1), "Chưa có ảnh")</f>
        <v/>
      </c>
    </row>
    <row r="894" ht="95" customHeight="1">
      <c r="A894" t="inlineStr">
        <is>
          <t>2026-10-23</t>
        </is>
      </c>
      <c r="B894" t="inlineStr">
        <is>
          <t>ALGO_07</t>
        </is>
      </c>
      <c r="C894" t="inlineStr">
        <is>
          <t>🍾 BỘ 07: NÉN CHẶT CỔ CHAI &amp; BUNG NÚT BOLLINGER (BB SQUEEZE)</t>
        </is>
      </c>
      <c r="D894" t="inlineStr">
        <is>
          <t>#1</t>
        </is>
      </c>
      <c r="E894" t="inlineStr">
        <is>
          <t>PVB</t>
        </is>
      </c>
      <c r="F894" t="inlineStr">
        <is>
          <t>HNX</t>
        </is>
      </c>
      <c r="G894" t="inlineStr">
        <is>
          <t>Dầu khí &amp; Năng lượng</t>
        </is>
      </c>
      <c r="H894" t="n">
        <v>21.4</v>
      </c>
      <c r="I894" t="n">
        <v>1756.56</v>
      </c>
      <c r="J894" t="n">
        <v>97.17</v>
      </c>
      <c r="K894" t="n">
        <v>6.38</v>
      </c>
      <c r="L894" t="n">
        <v>23.88</v>
      </c>
      <c r="M894" t="n">
        <v>20.27</v>
      </c>
      <c r="N894" t="n">
        <v>21.1</v>
      </c>
      <c r="O894" t="n">
        <v>1764.41</v>
      </c>
      <c r="P894" t="n">
        <v>0</v>
      </c>
      <c r="Q894" t="n">
        <v>21.4</v>
      </c>
      <c r="R894" t="n">
        <v>21.1</v>
      </c>
      <c r="S894" t="inlineStr"/>
      <c r="T894" t="inlineStr"/>
      <c r="U894" t="inlineStr"/>
      <c r="V894" t="inlineStr"/>
      <c r="W894" t="inlineStr"/>
      <c r="X894" t="inlineStr">
        <is>
          <t>⏳ Chờ hàng về (T+0)</t>
        </is>
      </c>
      <c r="Y894">
        <f>IF(ISNUMBER(S894), ((S894-H894)/H894)-0.004, "")</f>
        <v/>
      </c>
      <c r="Z894">
        <f>IF(ISNUMBER(T894), ((T894-H894)/H894)-0.004, "")</f>
        <v/>
      </c>
      <c r="AA894">
        <f>IF(ISNUMBER(W894), ((W894-H894)/H894)-0.004, IF(P894&gt;0, ((N894-H894)/H894)-0.004, 0))</f>
        <v/>
      </c>
      <c r="AB894">
        <f>IF(AND(ISNUMBER(I894), I894&gt;0, ISNUMBER(O894), O894&gt;0), AA894-((O894-I894)/I894), AA894)</f>
        <v/>
      </c>
      <c r="AC894">
        <f>IF(ISNUMBER(Q894), (Q894-H894)/H894, 0)</f>
        <v/>
      </c>
      <c r="AD894">
        <f>IF(ISNUMBER(R894), (R894-H894)/H894, 0)</f>
        <v/>
      </c>
      <c r="AE894">
        <f>IF(ISNUMBER(Y894), IF(Y894&gt;0, "THẮNG", "THUA"), "CHỜ T+3")</f>
        <v/>
      </c>
      <c r="AF894">
        <f>IF(AND(P894=0, N894=H894, NOT(ISNUMBER(W894))), "ĐANG CHỜ", IF(AA894&gt;0, "THẮNG", "THUA"))</f>
        <v/>
      </c>
      <c r="AG894" t="inlineStr">
        <is>
          <t>https://quickchart.io/chart/render/zf-71e9acb4-117d-4792-a22c-91274ffdf3ee</t>
        </is>
      </c>
      <c r="AH894">
        <f>IF(AG894&lt;&gt;"", IMAGE(AG894, 1), "Chưa có ảnh")</f>
        <v/>
      </c>
    </row>
    <row r="895" ht="95" customHeight="1">
      <c r="A895" t="inlineStr">
        <is>
          <t>2026-10-23</t>
        </is>
      </c>
      <c r="B895" t="inlineStr">
        <is>
          <t>ALGO_07</t>
        </is>
      </c>
      <c r="C895" t="inlineStr">
        <is>
          <t>🍾 BỘ 07: NÉN CHẶT CỔ CHAI &amp; BUNG NÚT BOLLINGER (BB SQUEEZE)</t>
        </is>
      </c>
      <c r="D895" t="inlineStr">
        <is>
          <t>#2</t>
        </is>
      </c>
      <c r="E895" t="inlineStr">
        <is>
          <t>VNP</t>
        </is>
      </c>
      <c r="F895" t="inlineStr">
        <is>
          <t>UPCOM</t>
        </is>
      </c>
      <c r="G895" t="inlineStr">
        <is>
          <t>Hóa chất &amp; Chế biến</t>
        </is>
      </c>
      <c r="H895" t="n">
        <v>17.1</v>
      </c>
      <c r="I895" t="n">
        <v>1756.56</v>
      </c>
      <c r="J895" t="n">
        <v>90.98999999999999</v>
      </c>
      <c r="K895" t="n">
        <v>32</v>
      </c>
      <c r="L895" t="n">
        <v>19.55</v>
      </c>
      <c r="M895" t="n">
        <v>15.99</v>
      </c>
      <c r="N895" t="n">
        <v>17</v>
      </c>
      <c r="O895" t="n">
        <v>1764.41</v>
      </c>
      <c r="P895" t="n">
        <v>0</v>
      </c>
      <c r="Q895" t="n">
        <v>17.1</v>
      </c>
      <c r="R895" t="n">
        <v>17</v>
      </c>
      <c r="S895" t="inlineStr"/>
      <c r="T895" t="inlineStr"/>
      <c r="U895" t="inlineStr"/>
      <c r="V895" t="inlineStr"/>
      <c r="W895" t="inlineStr"/>
      <c r="X895" t="inlineStr">
        <is>
          <t>⏳ Chờ hàng về (T+0)</t>
        </is>
      </c>
      <c r="Y895">
        <f>IF(ISNUMBER(S895), ((S895-H895)/H895)-0.004, "")</f>
        <v/>
      </c>
      <c r="Z895">
        <f>IF(ISNUMBER(T895), ((T895-H895)/H895)-0.004, "")</f>
        <v/>
      </c>
      <c r="AA895">
        <f>IF(ISNUMBER(W895), ((W895-H895)/H895)-0.004, IF(P895&gt;0, ((N895-H895)/H895)-0.004, 0))</f>
        <v/>
      </c>
      <c r="AB895">
        <f>IF(AND(ISNUMBER(I895), I895&gt;0, ISNUMBER(O895), O895&gt;0), AA895-((O895-I895)/I895), AA895)</f>
        <v/>
      </c>
      <c r="AC895">
        <f>IF(ISNUMBER(Q895), (Q895-H895)/H895, 0)</f>
        <v/>
      </c>
      <c r="AD895">
        <f>IF(ISNUMBER(R895), (R895-H895)/H895, 0)</f>
        <v/>
      </c>
      <c r="AE895">
        <f>IF(ISNUMBER(Y895), IF(Y895&gt;0, "THẮNG", "THUA"), "CHỜ T+3")</f>
        <v/>
      </c>
      <c r="AF895">
        <f>IF(AND(P895=0, N895=H895, NOT(ISNUMBER(W895))), "ĐANG CHỜ", IF(AA895&gt;0, "THẮNG", "THUA"))</f>
        <v/>
      </c>
      <c r="AG895" t="inlineStr">
        <is>
          <t>https://quickchart.io/chart/render/zf-b35a3c36-f679-4369-9938-ae0155b71b76</t>
        </is>
      </c>
      <c r="AH895">
        <f>IF(AG895&lt;&gt;"", IMAGE(AG895, 1), "Chưa có ảnh")</f>
        <v/>
      </c>
    </row>
    <row r="896" ht="95" customHeight="1">
      <c r="A896" t="inlineStr">
        <is>
          <t>2026-10-23</t>
        </is>
      </c>
      <c r="B896" t="inlineStr">
        <is>
          <t>ALGO_07</t>
        </is>
      </c>
      <c r="C896" t="inlineStr">
        <is>
          <t>🍾 BỘ 07: NÉN CHẶT CỔ CHAI &amp; BUNG NÚT BOLLINGER (BB SQUEEZE)</t>
        </is>
      </c>
      <c r="D896" t="inlineStr">
        <is>
          <t>#3</t>
        </is>
      </c>
      <c r="E896" t="inlineStr">
        <is>
          <t>BCM</t>
        </is>
      </c>
      <c r="F896" t="inlineStr">
        <is>
          <t>HOSE</t>
        </is>
      </c>
      <c r="G896" t="inlineStr">
        <is>
          <t>BĐS Khu Công Nghiệp</t>
        </is>
      </c>
      <c r="H896" t="n">
        <v>41.7</v>
      </c>
      <c r="I896" t="n">
        <v>1756.56</v>
      </c>
      <c r="J896" t="n">
        <v>65.83</v>
      </c>
      <c r="K896" t="n">
        <v>3.58</v>
      </c>
      <c r="L896" t="n">
        <v>46.91</v>
      </c>
      <c r="M896" t="n">
        <v>39.33</v>
      </c>
      <c r="N896" t="n">
        <v>41.75</v>
      </c>
      <c r="O896" t="n">
        <v>1764.41</v>
      </c>
      <c r="P896" t="n">
        <v>0</v>
      </c>
      <c r="Q896" t="n">
        <v>41.75</v>
      </c>
      <c r="R896" t="n">
        <v>41.7</v>
      </c>
      <c r="S896" t="inlineStr"/>
      <c r="T896" t="inlineStr"/>
      <c r="U896" t="inlineStr"/>
      <c r="V896" t="inlineStr"/>
      <c r="W896" t="inlineStr"/>
      <c r="X896" t="inlineStr">
        <is>
          <t>⏳ Chờ hàng về (T+0)</t>
        </is>
      </c>
      <c r="Y896">
        <f>IF(ISNUMBER(S896), ((S896-H896)/H896)-0.004, "")</f>
        <v/>
      </c>
      <c r="Z896">
        <f>IF(ISNUMBER(T896), ((T896-H896)/H896)-0.004, "")</f>
        <v/>
      </c>
      <c r="AA896">
        <f>IF(ISNUMBER(W896), ((W896-H896)/H896)-0.004, IF(P896&gt;0, ((N896-H896)/H896)-0.004, 0))</f>
        <v/>
      </c>
      <c r="AB896">
        <f>IF(AND(ISNUMBER(I896), I896&gt;0, ISNUMBER(O896), O896&gt;0), AA896-((O896-I896)/I896), AA896)</f>
        <v/>
      </c>
      <c r="AC896">
        <f>IF(ISNUMBER(Q896), (Q896-H896)/H896, 0)</f>
        <v/>
      </c>
      <c r="AD896">
        <f>IF(ISNUMBER(R896), (R896-H896)/H896, 0)</f>
        <v/>
      </c>
      <c r="AE896">
        <f>IF(ISNUMBER(Y896), IF(Y896&gt;0, "THẮNG", "THUA"), "CHỜ T+3")</f>
        <v/>
      </c>
      <c r="AF896">
        <f>IF(AND(P896=0, N896=H896, NOT(ISNUMBER(W896))), "ĐANG CHỜ", IF(AA896&gt;0, "THẮNG", "THUA"))</f>
        <v/>
      </c>
      <c r="AG896" t="inlineStr">
        <is>
          <t>https://quickchart.io/chart/render/zf-f1613b29-0fb7-4a57-8dab-ba19a0bb0ca9</t>
        </is>
      </c>
      <c r="AH896">
        <f>IF(AG896&lt;&gt;"", IMAGE(AG896, 1), "Chưa có ảnh")</f>
        <v/>
      </c>
    </row>
    <row r="897" ht="95" customHeight="1">
      <c r="A897" t="inlineStr">
        <is>
          <t>2026-10-23</t>
        </is>
      </c>
      <c r="B897" t="inlineStr">
        <is>
          <t>ALGO_07</t>
        </is>
      </c>
      <c r="C897" t="inlineStr">
        <is>
          <t>🍾 BỘ 07: NÉN CHẶT CỔ CHAI &amp; BUNG NÚT BOLLINGER (BB SQUEEZE)</t>
        </is>
      </c>
      <c r="D897" t="inlineStr">
        <is>
          <t>#4</t>
        </is>
      </c>
      <c r="E897" t="inlineStr">
        <is>
          <t>EIB</t>
        </is>
      </c>
      <c r="F897" t="inlineStr">
        <is>
          <t>HOSE</t>
        </is>
      </c>
      <c r="G897" t="inlineStr">
        <is>
          <t>Ngân hàng</t>
        </is>
      </c>
      <c r="H897" t="n">
        <v>17.3</v>
      </c>
      <c r="I897" t="n">
        <v>1756.56</v>
      </c>
      <c r="J897" t="n">
        <v>57.57</v>
      </c>
      <c r="K897" t="n">
        <v>1.81</v>
      </c>
      <c r="L897" t="n">
        <v>18.79</v>
      </c>
      <c r="M897" t="n">
        <v>16.62</v>
      </c>
      <c r="N897" t="n">
        <v>17.75</v>
      </c>
      <c r="O897" t="n">
        <v>1764.41</v>
      </c>
      <c r="P897" t="n">
        <v>0</v>
      </c>
      <c r="Q897" t="n">
        <v>17.75</v>
      </c>
      <c r="R897" t="n">
        <v>17.3</v>
      </c>
      <c r="S897" t="inlineStr"/>
      <c r="T897" t="inlineStr"/>
      <c r="U897" t="inlineStr"/>
      <c r="V897" t="inlineStr"/>
      <c r="W897" t="inlineStr"/>
      <c r="X897" t="inlineStr">
        <is>
          <t>⏳ Chờ hàng về (T+0)</t>
        </is>
      </c>
      <c r="Y897">
        <f>IF(ISNUMBER(S897), ((S897-H897)/H897)-0.004, "")</f>
        <v/>
      </c>
      <c r="Z897">
        <f>IF(ISNUMBER(T897), ((T897-H897)/H897)-0.004, "")</f>
        <v/>
      </c>
      <c r="AA897">
        <f>IF(ISNUMBER(W897), ((W897-H897)/H897)-0.004, IF(P897&gt;0, ((N897-H897)/H897)-0.004, 0))</f>
        <v/>
      </c>
      <c r="AB897">
        <f>IF(AND(ISNUMBER(I897), I897&gt;0, ISNUMBER(O897), O897&gt;0), AA897-((O897-I897)/I897), AA897)</f>
        <v/>
      </c>
      <c r="AC897">
        <f>IF(ISNUMBER(Q897), (Q897-H897)/H897, 0)</f>
        <v/>
      </c>
      <c r="AD897">
        <f>IF(ISNUMBER(R897), (R897-H897)/H897, 0)</f>
        <v/>
      </c>
      <c r="AE897">
        <f>IF(ISNUMBER(Y897), IF(Y897&gt;0, "THẮNG", "THUA"), "CHỜ T+3")</f>
        <v/>
      </c>
      <c r="AF897">
        <f>IF(AND(P897=0, N897=H897, NOT(ISNUMBER(W897))), "ĐANG CHỜ", IF(AA897&gt;0, "THẮNG", "THUA"))</f>
        <v/>
      </c>
      <c r="AG897" t="inlineStr">
        <is>
          <t>https://quickchart.io/chart/render/zf-b1850bb8-3ed0-477d-b13f-9a06cd2295d5</t>
        </is>
      </c>
      <c r="AH897">
        <f>IF(AG897&lt;&gt;"", IMAGE(AG897, 1), "Chưa có ảnh")</f>
        <v/>
      </c>
    </row>
    <row r="898" ht="95" customHeight="1">
      <c r="A898" t="inlineStr">
        <is>
          <t>2026-10-23</t>
        </is>
      </c>
      <c r="B898" t="inlineStr">
        <is>
          <t>ALGO_07</t>
        </is>
      </c>
      <c r="C898" t="inlineStr">
        <is>
          <t>🍾 BỘ 07: NÉN CHẶT CỔ CHAI &amp; BUNG NÚT BOLLINGER (BB SQUEEZE)</t>
        </is>
      </c>
      <c r="D898" t="inlineStr">
        <is>
          <t>#5</t>
        </is>
      </c>
      <c r="E898" t="inlineStr">
        <is>
          <t>PDR</t>
        </is>
      </c>
      <c r="F898" t="inlineStr">
        <is>
          <t>HOSE</t>
        </is>
      </c>
      <c r="G898" t="inlineStr">
        <is>
          <t>Bất động sản Dân dụng</t>
        </is>
      </c>
      <c r="H898" t="n">
        <v>12.3</v>
      </c>
      <c r="I898" t="n">
        <v>1756.56</v>
      </c>
      <c r="J898" t="n">
        <v>54.23</v>
      </c>
      <c r="K898" t="n">
        <v>2.45</v>
      </c>
      <c r="L898" t="n">
        <v>13.7</v>
      </c>
      <c r="M898" t="n">
        <v>11.66</v>
      </c>
      <c r="N898" t="n">
        <v>12.15</v>
      </c>
      <c r="O898" t="n">
        <v>1764.41</v>
      </c>
      <c r="P898" t="n">
        <v>0</v>
      </c>
      <c r="Q898" t="n">
        <v>12.3</v>
      </c>
      <c r="R898" t="n">
        <v>12.15</v>
      </c>
      <c r="S898" t="inlineStr"/>
      <c r="T898" t="inlineStr"/>
      <c r="U898" t="inlineStr"/>
      <c r="V898" t="inlineStr"/>
      <c r="W898" t="inlineStr"/>
      <c r="X898" t="inlineStr">
        <is>
          <t>⏳ Chờ hàng về (T+0)</t>
        </is>
      </c>
      <c r="Y898">
        <f>IF(ISNUMBER(S898), ((S898-H898)/H898)-0.004, "")</f>
        <v/>
      </c>
      <c r="Z898">
        <f>IF(ISNUMBER(T898), ((T898-H898)/H898)-0.004, "")</f>
        <v/>
      </c>
      <c r="AA898">
        <f>IF(ISNUMBER(W898), ((W898-H898)/H898)-0.004, IF(P898&gt;0, ((N898-H898)/H898)-0.004, 0))</f>
        <v/>
      </c>
      <c r="AB898">
        <f>IF(AND(ISNUMBER(I898), I898&gt;0, ISNUMBER(O898), O898&gt;0), AA898-((O898-I898)/I898), AA898)</f>
        <v/>
      </c>
      <c r="AC898">
        <f>IF(ISNUMBER(Q898), (Q898-H898)/H898, 0)</f>
        <v/>
      </c>
      <c r="AD898">
        <f>IF(ISNUMBER(R898), (R898-H898)/H898, 0)</f>
        <v/>
      </c>
      <c r="AE898">
        <f>IF(ISNUMBER(Y898), IF(Y898&gt;0, "THẮNG", "THUA"), "CHỜ T+3")</f>
        <v/>
      </c>
      <c r="AF898">
        <f>IF(AND(P898=0, N898=H898, NOT(ISNUMBER(W898))), "ĐANG CHỜ", IF(AA898&gt;0, "THẮNG", "THUA"))</f>
        <v/>
      </c>
      <c r="AG898" t="inlineStr">
        <is>
          <t>https://quickchart.io/chart/render/zf-5683749b-6e47-461e-8be0-82b72051a55d</t>
        </is>
      </c>
      <c r="AH898">
        <f>IF(AG898&lt;&gt;"", IMAGE(AG898, 1), "Chưa có ảnh")</f>
        <v/>
      </c>
    </row>
    <row r="899" ht="95" customHeight="1">
      <c r="A899" t="inlineStr">
        <is>
          <t>2026-10-23</t>
        </is>
      </c>
      <c r="B899" t="inlineStr">
        <is>
          <t>ALGO_08</t>
        </is>
      </c>
      <c r="C899" t="inlineStr">
        <is>
          <t>🐳 BỘ 08: DÒNG TIỀN CÁ MẬP GOM NGẦM THANH KHOẢN LỚN (STEALTH)</t>
        </is>
      </c>
      <c r="D899" t="inlineStr">
        <is>
          <t>#1</t>
        </is>
      </c>
      <c r="E899" t="inlineStr">
        <is>
          <t>BCM</t>
        </is>
      </c>
      <c r="F899" t="inlineStr">
        <is>
          <t>HOSE</t>
        </is>
      </c>
      <c r="G899" t="inlineStr">
        <is>
          <t>BĐS Khu Công Nghiệp</t>
        </is>
      </c>
      <c r="H899" t="n">
        <v>41.7</v>
      </c>
      <c r="I899" t="n">
        <v>1756.56</v>
      </c>
      <c r="J899" t="n">
        <v>78.75</v>
      </c>
      <c r="K899" t="n">
        <v>3.58</v>
      </c>
      <c r="L899" t="n">
        <v>46.91</v>
      </c>
      <c r="M899" t="n">
        <v>39.33</v>
      </c>
      <c r="N899" t="n">
        <v>41.75</v>
      </c>
      <c r="O899" t="n">
        <v>1764.41</v>
      </c>
      <c r="P899" t="n">
        <v>0</v>
      </c>
      <c r="Q899" t="n">
        <v>41.75</v>
      </c>
      <c r="R899" t="n">
        <v>41.7</v>
      </c>
      <c r="S899" t="inlineStr"/>
      <c r="T899" t="inlineStr"/>
      <c r="U899" t="inlineStr"/>
      <c r="V899" t="inlineStr"/>
      <c r="W899" t="inlineStr"/>
      <c r="X899" t="inlineStr">
        <is>
          <t>⏳ Chờ hàng về (T+0)</t>
        </is>
      </c>
      <c r="Y899">
        <f>IF(ISNUMBER(S899), ((S899-H899)/H899)-0.004, "")</f>
        <v/>
      </c>
      <c r="Z899">
        <f>IF(ISNUMBER(T899), ((T899-H899)/H899)-0.004, "")</f>
        <v/>
      </c>
      <c r="AA899">
        <f>IF(ISNUMBER(W899), ((W899-H899)/H899)-0.004, IF(P899&gt;0, ((N899-H899)/H899)-0.004, 0))</f>
        <v/>
      </c>
      <c r="AB899">
        <f>IF(AND(ISNUMBER(I899), I899&gt;0, ISNUMBER(O899), O899&gt;0), AA899-((O899-I899)/I899), AA899)</f>
        <v/>
      </c>
      <c r="AC899">
        <f>IF(ISNUMBER(Q899), (Q899-H899)/H899, 0)</f>
        <v/>
      </c>
      <c r="AD899">
        <f>IF(ISNUMBER(R899), (R899-H899)/H899, 0)</f>
        <v/>
      </c>
      <c r="AE899">
        <f>IF(ISNUMBER(Y899), IF(Y899&gt;0, "THẮNG", "THUA"), "CHỜ T+3")</f>
        <v/>
      </c>
      <c r="AF899">
        <f>IF(AND(P899=0, N899=H899, NOT(ISNUMBER(W899))), "ĐANG CHỜ", IF(AA899&gt;0, "THẮNG", "THUA"))</f>
        <v/>
      </c>
      <c r="AG899" t="inlineStr">
        <is>
          <t>https://quickchart.io/chart/render/zf-f1613b29-0fb7-4a57-8dab-ba19a0bb0ca9</t>
        </is>
      </c>
      <c r="AH899">
        <f>IF(AG899&lt;&gt;"", IMAGE(AG899, 1), "Chưa có ảnh")</f>
        <v/>
      </c>
    </row>
    <row r="900" ht="95" customHeight="1">
      <c r="A900" t="inlineStr">
        <is>
          <t>2026-10-23</t>
        </is>
      </c>
      <c r="B900" t="inlineStr">
        <is>
          <t>ALGO_08</t>
        </is>
      </c>
      <c r="C900" t="inlineStr">
        <is>
          <t>🐳 BỘ 08: DÒNG TIỀN CÁ MẬP GOM NGẦM THANH KHOẢN LỚN (STEALTH)</t>
        </is>
      </c>
      <c r="D900" t="inlineStr">
        <is>
          <t>#2</t>
        </is>
      </c>
      <c r="E900" t="inlineStr">
        <is>
          <t>EIB</t>
        </is>
      </c>
      <c r="F900" t="inlineStr">
        <is>
          <t>HOSE</t>
        </is>
      </c>
      <c r="G900" t="inlineStr">
        <is>
          <t>Ngân hàng</t>
        </is>
      </c>
      <c r="H900" t="n">
        <v>17.3</v>
      </c>
      <c r="I900" t="n">
        <v>1756.56</v>
      </c>
      <c r="J900" t="n">
        <v>63.7</v>
      </c>
      <c r="K900" t="n">
        <v>1.81</v>
      </c>
      <c r="L900" t="n">
        <v>18.79</v>
      </c>
      <c r="M900" t="n">
        <v>16.62</v>
      </c>
      <c r="N900" t="n">
        <v>17.75</v>
      </c>
      <c r="O900" t="n">
        <v>1764.41</v>
      </c>
      <c r="P900" t="n">
        <v>0</v>
      </c>
      <c r="Q900" t="n">
        <v>17.75</v>
      </c>
      <c r="R900" t="n">
        <v>17.3</v>
      </c>
      <c r="S900" t="inlineStr"/>
      <c r="T900" t="inlineStr"/>
      <c r="U900" t="inlineStr"/>
      <c r="V900" t="inlineStr"/>
      <c r="W900" t="inlineStr"/>
      <c r="X900" t="inlineStr">
        <is>
          <t>⏳ Chờ hàng về (T+0)</t>
        </is>
      </c>
      <c r="Y900">
        <f>IF(ISNUMBER(S900), ((S900-H900)/H900)-0.004, "")</f>
        <v/>
      </c>
      <c r="Z900">
        <f>IF(ISNUMBER(T900), ((T900-H900)/H900)-0.004, "")</f>
        <v/>
      </c>
      <c r="AA900">
        <f>IF(ISNUMBER(W900), ((W900-H900)/H900)-0.004, IF(P900&gt;0, ((N900-H900)/H900)-0.004, 0))</f>
        <v/>
      </c>
      <c r="AB900">
        <f>IF(AND(ISNUMBER(I900), I900&gt;0, ISNUMBER(O900), O900&gt;0), AA900-((O900-I900)/I900), AA900)</f>
        <v/>
      </c>
      <c r="AC900">
        <f>IF(ISNUMBER(Q900), (Q900-H900)/H900, 0)</f>
        <v/>
      </c>
      <c r="AD900">
        <f>IF(ISNUMBER(R900), (R900-H900)/H900, 0)</f>
        <v/>
      </c>
      <c r="AE900">
        <f>IF(ISNUMBER(Y900), IF(Y900&gt;0, "THẮNG", "THUA"), "CHỜ T+3")</f>
        <v/>
      </c>
      <c r="AF900">
        <f>IF(AND(P900=0, N900=H900, NOT(ISNUMBER(W900))), "ĐANG CHỜ", IF(AA900&gt;0, "THẮNG", "THUA"))</f>
        <v/>
      </c>
      <c r="AG900" t="inlineStr">
        <is>
          <t>https://quickchart.io/chart/render/zf-b1850bb8-3ed0-477d-b13f-9a06cd2295d5</t>
        </is>
      </c>
      <c r="AH900">
        <f>IF(AG900&lt;&gt;"", IMAGE(AG900, 1), "Chưa có ảnh")</f>
        <v/>
      </c>
    </row>
    <row r="901" ht="95" customHeight="1">
      <c r="A901" t="inlineStr">
        <is>
          <t>2026-10-23</t>
        </is>
      </c>
      <c r="B901" t="inlineStr">
        <is>
          <t>ALGO_08</t>
        </is>
      </c>
      <c r="C901" t="inlineStr">
        <is>
          <t>🐳 BỘ 08: DÒNG TIỀN CÁ MẬP GOM NGẦM THANH KHOẢN LỚN (STEALTH)</t>
        </is>
      </c>
      <c r="D901" t="inlineStr">
        <is>
          <t>#3</t>
        </is>
      </c>
      <c r="E901" t="inlineStr">
        <is>
          <t>DDV</t>
        </is>
      </c>
      <c r="F901" t="inlineStr">
        <is>
          <t>UPCOM</t>
        </is>
      </c>
      <c r="G901" t="inlineStr">
        <is>
          <t>Hóa chất &amp; Phân bón</t>
        </is>
      </c>
      <c r="H901" t="n">
        <v>18.1</v>
      </c>
      <c r="I901" t="n">
        <v>1756.56</v>
      </c>
      <c r="J901" t="n">
        <v>52.62</v>
      </c>
      <c r="K901" t="n">
        <v>1.89</v>
      </c>
      <c r="L901" t="n">
        <v>20.69</v>
      </c>
      <c r="M901" t="n">
        <v>16.92</v>
      </c>
      <c r="N901" t="n">
        <v>17.7</v>
      </c>
      <c r="O901" t="n">
        <v>1764.41</v>
      </c>
      <c r="P901" t="n">
        <v>0</v>
      </c>
      <c r="Q901" t="n">
        <v>18.1</v>
      </c>
      <c r="R901" t="n">
        <v>17.7</v>
      </c>
      <c r="S901" t="inlineStr"/>
      <c r="T901" t="inlineStr"/>
      <c r="U901" t="inlineStr"/>
      <c r="V901" t="inlineStr"/>
      <c r="W901" t="inlineStr"/>
      <c r="X901" t="inlineStr">
        <is>
          <t>⏳ Chờ hàng về (T+0)</t>
        </is>
      </c>
      <c r="Y901">
        <f>IF(ISNUMBER(S901), ((S901-H901)/H901)-0.004, "")</f>
        <v/>
      </c>
      <c r="Z901">
        <f>IF(ISNUMBER(T901), ((T901-H901)/H901)-0.004, "")</f>
        <v/>
      </c>
      <c r="AA901">
        <f>IF(ISNUMBER(W901), ((W901-H901)/H901)-0.004, IF(P901&gt;0, ((N901-H901)/H901)-0.004, 0))</f>
        <v/>
      </c>
      <c r="AB901">
        <f>IF(AND(ISNUMBER(I901), I901&gt;0, ISNUMBER(O901), O901&gt;0), AA901-((O901-I901)/I901), AA901)</f>
        <v/>
      </c>
      <c r="AC901">
        <f>IF(ISNUMBER(Q901), (Q901-H901)/H901, 0)</f>
        <v/>
      </c>
      <c r="AD901">
        <f>IF(ISNUMBER(R901), (R901-H901)/H901, 0)</f>
        <v/>
      </c>
      <c r="AE901">
        <f>IF(ISNUMBER(Y901), IF(Y901&gt;0, "THẮNG", "THUA"), "CHỜ T+3")</f>
        <v/>
      </c>
      <c r="AF901">
        <f>IF(AND(P901=0, N901=H901, NOT(ISNUMBER(W901))), "ĐANG CHỜ", IF(AA901&gt;0, "THẮNG", "THUA"))</f>
        <v/>
      </c>
      <c r="AG901" t="inlineStr">
        <is>
          <t>https://quickchart.io/chart/render/zf-98f91c25-20b2-4862-b92c-3d6971a50efa</t>
        </is>
      </c>
      <c r="AH901">
        <f>IF(AG901&lt;&gt;"", IMAGE(AG901, 1), "Chưa có ảnh")</f>
        <v/>
      </c>
    </row>
    <row r="902" ht="95" customHeight="1">
      <c r="A902" t="inlineStr">
        <is>
          <t>2026-10-23</t>
        </is>
      </c>
      <c r="B902" t="inlineStr">
        <is>
          <t>ALGO_08</t>
        </is>
      </c>
      <c r="C902" t="inlineStr">
        <is>
          <t>🐳 BỘ 08: DÒNG TIỀN CÁ MẬP GOM NGẦM THANH KHOẢN LỚN (STEALTH)</t>
        </is>
      </c>
      <c r="D902" t="inlineStr">
        <is>
          <t>#4</t>
        </is>
      </c>
      <c r="E902" t="inlineStr">
        <is>
          <t>DPM</t>
        </is>
      </c>
      <c r="F902" t="inlineStr">
        <is>
          <t>HOSE</t>
        </is>
      </c>
      <c r="G902" t="inlineStr">
        <is>
          <t>Hóa chất &amp; Phân bón</t>
        </is>
      </c>
      <c r="H902" t="n">
        <v>21.9</v>
      </c>
      <c r="I902" t="n">
        <v>1756.56</v>
      </c>
      <c r="J902" t="n">
        <v>48.96</v>
      </c>
      <c r="K902" t="n">
        <v>1.62</v>
      </c>
      <c r="L902" t="n">
        <v>23.68</v>
      </c>
      <c r="M902" t="n">
        <v>21.09</v>
      </c>
      <c r="N902" t="n">
        <v>21.65</v>
      </c>
      <c r="O902" t="n">
        <v>1764.41</v>
      </c>
      <c r="P902" t="n">
        <v>0</v>
      </c>
      <c r="Q902" t="n">
        <v>21.9</v>
      </c>
      <c r="R902" t="n">
        <v>21.65</v>
      </c>
      <c r="S902" t="inlineStr"/>
      <c r="T902" t="inlineStr"/>
      <c r="U902" t="inlineStr"/>
      <c r="V902" t="inlineStr"/>
      <c r="W902" t="inlineStr"/>
      <c r="X902" t="inlineStr">
        <is>
          <t>⏳ Chờ hàng về (T+0)</t>
        </is>
      </c>
      <c r="Y902">
        <f>IF(ISNUMBER(S902), ((S902-H902)/H902)-0.004, "")</f>
        <v/>
      </c>
      <c r="Z902">
        <f>IF(ISNUMBER(T902), ((T902-H902)/H902)-0.004, "")</f>
        <v/>
      </c>
      <c r="AA902">
        <f>IF(ISNUMBER(W902), ((W902-H902)/H902)-0.004, IF(P902&gt;0, ((N902-H902)/H902)-0.004, 0))</f>
        <v/>
      </c>
      <c r="AB902">
        <f>IF(AND(ISNUMBER(I902), I902&gt;0, ISNUMBER(O902), O902&gt;0), AA902-((O902-I902)/I902), AA902)</f>
        <v/>
      </c>
      <c r="AC902">
        <f>IF(ISNUMBER(Q902), (Q902-H902)/H902, 0)</f>
        <v/>
      </c>
      <c r="AD902">
        <f>IF(ISNUMBER(R902), (R902-H902)/H902, 0)</f>
        <v/>
      </c>
      <c r="AE902">
        <f>IF(ISNUMBER(Y902), IF(Y902&gt;0, "THẮNG", "THUA"), "CHỜ T+3")</f>
        <v/>
      </c>
      <c r="AF902">
        <f>IF(AND(P902=0, N902=H902, NOT(ISNUMBER(W902))), "ĐANG CHỜ", IF(AA902&gt;0, "THẮNG", "THUA"))</f>
        <v/>
      </c>
      <c r="AG902" t="inlineStr">
        <is>
          <t>https://quickchart.io/chart/render/zf-eb2fe09d-1aaa-4df6-b7f0-a7dd30288a15</t>
        </is>
      </c>
      <c r="AH902">
        <f>IF(AG902&lt;&gt;"", IMAGE(AG902, 1), "Chưa có ảnh")</f>
        <v/>
      </c>
    </row>
    <row r="903" ht="95" customHeight="1">
      <c r="A903" t="inlineStr">
        <is>
          <t>2026-10-23</t>
        </is>
      </c>
      <c r="B903" t="inlineStr">
        <is>
          <t>ALGO_09</t>
        </is>
      </c>
      <c r="C903" t="inlineStr">
        <is>
          <t>🔄 BỘ 09: CHUYỂN PHA DÀI HẠN &amp; VƯỢT MA200 (MA200 TURNAROUND)</t>
        </is>
      </c>
      <c r="D903" t="inlineStr">
        <is>
          <t>#1</t>
        </is>
      </c>
      <c r="E903" t="inlineStr">
        <is>
          <t>MSN</t>
        </is>
      </c>
      <c r="F903" t="inlineStr">
        <is>
          <t>HOSE</t>
        </is>
      </c>
      <c r="G903" t="inlineStr">
        <is>
          <t>Thực phẩm &amp; Tiêu dùng</t>
        </is>
      </c>
      <c r="H903" t="n">
        <v>74.5</v>
      </c>
      <c r="I903" t="n">
        <v>1756.56</v>
      </c>
      <c r="J903" t="n">
        <v>49.29</v>
      </c>
      <c r="K903" t="n">
        <v>1.72</v>
      </c>
      <c r="L903" t="n">
        <v>81.01000000000001</v>
      </c>
      <c r="M903" t="n">
        <v>71.54000000000001</v>
      </c>
      <c r="N903" t="n">
        <v>74.3</v>
      </c>
      <c r="O903" t="n">
        <v>1764.41</v>
      </c>
      <c r="P903" t="n">
        <v>0</v>
      </c>
      <c r="Q903" t="n">
        <v>74.5</v>
      </c>
      <c r="R903" t="n">
        <v>74.3</v>
      </c>
      <c r="S903" t="inlineStr"/>
      <c r="T903" t="inlineStr"/>
      <c r="U903" t="inlineStr"/>
      <c r="V903" t="inlineStr"/>
      <c r="W903" t="inlineStr"/>
      <c r="X903" t="inlineStr">
        <is>
          <t>⏳ Chờ hàng về (T+0)</t>
        </is>
      </c>
      <c r="Y903">
        <f>IF(ISNUMBER(S903), ((S903-H903)/H903)-0.004, "")</f>
        <v/>
      </c>
      <c r="Z903">
        <f>IF(ISNUMBER(T903), ((T903-H903)/H903)-0.004, "")</f>
        <v/>
      </c>
      <c r="AA903">
        <f>IF(ISNUMBER(W903), ((W903-H903)/H903)-0.004, IF(P903&gt;0, ((N903-H903)/H903)-0.004, 0))</f>
        <v/>
      </c>
      <c r="AB903">
        <f>IF(AND(ISNUMBER(I903), I903&gt;0, ISNUMBER(O903), O903&gt;0), AA903-((O903-I903)/I903), AA903)</f>
        <v/>
      </c>
      <c r="AC903">
        <f>IF(ISNUMBER(Q903), (Q903-H903)/H903, 0)</f>
        <v/>
      </c>
      <c r="AD903">
        <f>IF(ISNUMBER(R903), (R903-H903)/H903, 0)</f>
        <v/>
      </c>
      <c r="AE903">
        <f>IF(ISNUMBER(Y903), IF(Y903&gt;0, "THẮNG", "THUA"), "CHỜ T+3")</f>
        <v/>
      </c>
      <c r="AF903">
        <f>IF(AND(P903=0, N903=H903, NOT(ISNUMBER(W903))), "ĐANG CHỜ", IF(AA903&gt;0, "THẮNG", "THUA"))</f>
        <v/>
      </c>
      <c r="AG903" t="inlineStr">
        <is>
          <t>https://quickchart.io/chart/render/zf-2a24bbdb-2c9c-40d8-9796-1cc94c340c98</t>
        </is>
      </c>
      <c r="AH903">
        <f>IF(AG903&lt;&gt;"", IMAGE(AG903, 1), "Chưa có ảnh")</f>
        <v/>
      </c>
    </row>
    <row r="904" ht="95" customHeight="1">
      <c r="A904" t="inlineStr">
        <is>
          <t>2026-10-23</t>
        </is>
      </c>
      <c r="B904" t="inlineStr">
        <is>
          <t>ALGO_09</t>
        </is>
      </c>
      <c r="C904" t="inlineStr">
        <is>
          <t>🔄 BỘ 09: CHUYỂN PHA DÀI HẠN &amp; VƯỢT MA200 (MA200 TURNAROUND)</t>
        </is>
      </c>
      <c r="D904" t="inlineStr">
        <is>
          <t>#2</t>
        </is>
      </c>
      <c r="E904" t="inlineStr">
        <is>
          <t>NAB</t>
        </is>
      </c>
      <c r="F904" t="inlineStr">
        <is>
          <t>HOSE</t>
        </is>
      </c>
      <c r="G904" t="inlineStr">
        <is>
          <t>Ngân hàng</t>
        </is>
      </c>
      <c r="H904" t="n">
        <v>12.35</v>
      </c>
      <c r="I904" t="n">
        <v>1756.56</v>
      </c>
      <c r="J904" t="n">
        <v>39.07</v>
      </c>
      <c r="K904" t="n">
        <v>1.27</v>
      </c>
      <c r="L904" t="n">
        <v>13.77</v>
      </c>
      <c r="M904" t="n">
        <v>11.7</v>
      </c>
      <c r="N904" t="n">
        <v>12.6</v>
      </c>
      <c r="O904" t="n">
        <v>1764.41</v>
      </c>
      <c r="P904" t="n">
        <v>0</v>
      </c>
      <c r="Q904" t="n">
        <v>12.6</v>
      </c>
      <c r="R904" t="n">
        <v>12.35</v>
      </c>
      <c r="S904" t="inlineStr"/>
      <c r="T904" t="inlineStr"/>
      <c r="U904" t="inlineStr"/>
      <c r="V904" t="inlineStr"/>
      <c r="W904" t="inlineStr"/>
      <c r="X904" t="inlineStr">
        <is>
          <t>⏳ Chờ hàng về (T+0)</t>
        </is>
      </c>
      <c r="Y904">
        <f>IF(ISNUMBER(S904), ((S904-H904)/H904)-0.004, "")</f>
        <v/>
      </c>
      <c r="Z904">
        <f>IF(ISNUMBER(T904), ((T904-H904)/H904)-0.004, "")</f>
        <v/>
      </c>
      <c r="AA904">
        <f>IF(ISNUMBER(W904), ((W904-H904)/H904)-0.004, IF(P904&gt;0, ((N904-H904)/H904)-0.004, 0))</f>
        <v/>
      </c>
      <c r="AB904">
        <f>IF(AND(ISNUMBER(I904), I904&gt;0, ISNUMBER(O904), O904&gt;0), AA904-((O904-I904)/I904), AA904)</f>
        <v/>
      </c>
      <c r="AC904">
        <f>IF(ISNUMBER(Q904), (Q904-H904)/H904, 0)</f>
        <v/>
      </c>
      <c r="AD904">
        <f>IF(ISNUMBER(R904), (R904-H904)/H904, 0)</f>
        <v/>
      </c>
      <c r="AE904">
        <f>IF(ISNUMBER(Y904), IF(Y904&gt;0, "THẮNG", "THUA"), "CHỜ T+3")</f>
        <v/>
      </c>
      <c r="AF904">
        <f>IF(AND(P904=0, N904=H904, NOT(ISNUMBER(W904))), "ĐANG CHỜ", IF(AA904&gt;0, "THẮNG", "THUA"))</f>
        <v/>
      </c>
      <c r="AG904" t="inlineStr">
        <is>
          <t>https://quickchart.io/chart/render/zf-9580c21b-0fbd-419d-bc74-1e184525834e</t>
        </is>
      </c>
      <c r="AH904">
        <f>IF(AG904&lt;&gt;"", IMAGE(AG904, 1), "Chưa có ảnh")</f>
        <v/>
      </c>
    </row>
    <row r="905" ht="95" customHeight="1">
      <c r="A905" t="inlineStr">
        <is>
          <t>2026-10-23</t>
        </is>
      </c>
      <c r="B905" t="inlineStr">
        <is>
          <t>ALGO_10</t>
        </is>
      </c>
      <c r="C905" t="inlineStr">
        <is>
          <t>🚀 BỘ 10: SÓNG ĐẦU CƠ BETA CAO &amp; DÒNG TIỀN NÓNG (HIGH-BETA)</t>
        </is>
      </c>
      <c r="D905" t="inlineStr">
        <is>
          <t>#1</t>
        </is>
      </c>
      <c r="E905" t="inlineStr">
        <is>
          <t>PTD</t>
        </is>
      </c>
      <c r="F905" t="inlineStr">
        <is>
          <t>HNX</t>
        </is>
      </c>
      <c r="G905" t="inlineStr">
        <is>
          <t>Dịch vụ &amp; Thương mại</t>
        </is>
      </c>
      <c r="H905" t="n">
        <v>9.5</v>
      </c>
      <c r="I905" t="n">
        <v>1756.56</v>
      </c>
      <c r="J905" t="n">
        <v>102.96</v>
      </c>
      <c r="K905" t="n">
        <v>4.1</v>
      </c>
      <c r="L905" t="n">
        <v>10.86</v>
      </c>
      <c r="M905" t="n">
        <v>8.880000000000001</v>
      </c>
      <c r="N905" t="n">
        <v>10</v>
      </c>
      <c r="O905" t="n">
        <v>1764.41</v>
      </c>
      <c r="P905" t="n">
        <v>0</v>
      </c>
      <c r="Q905" t="n">
        <v>10</v>
      </c>
      <c r="R905" t="n">
        <v>9.5</v>
      </c>
      <c r="S905" t="inlineStr"/>
      <c r="T905" t="inlineStr"/>
      <c r="U905" t="inlineStr"/>
      <c r="V905" t="inlineStr"/>
      <c r="W905" t="inlineStr"/>
      <c r="X905" t="inlineStr">
        <is>
          <t>⏳ Chờ hàng về (T+0)</t>
        </is>
      </c>
      <c r="Y905">
        <f>IF(ISNUMBER(S905), ((S905-H905)/H905)-0.004, "")</f>
        <v/>
      </c>
      <c r="Z905">
        <f>IF(ISNUMBER(T905), ((T905-H905)/H905)-0.004, "")</f>
        <v/>
      </c>
      <c r="AA905">
        <f>IF(ISNUMBER(W905), ((W905-H905)/H905)-0.004, IF(P905&gt;0, ((N905-H905)/H905)-0.004, 0))</f>
        <v/>
      </c>
      <c r="AB905">
        <f>IF(AND(ISNUMBER(I905), I905&gt;0, ISNUMBER(O905), O905&gt;0), AA905-((O905-I905)/I905), AA905)</f>
        <v/>
      </c>
      <c r="AC905">
        <f>IF(ISNUMBER(Q905), (Q905-H905)/H905, 0)</f>
        <v/>
      </c>
      <c r="AD905">
        <f>IF(ISNUMBER(R905), (R905-H905)/H905, 0)</f>
        <v/>
      </c>
      <c r="AE905">
        <f>IF(ISNUMBER(Y905), IF(Y905&gt;0, "THẮNG", "THUA"), "CHỜ T+3")</f>
        <v/>
      </c>
      <c r="AF905">
        <f>IF(AND(P905=0, N905=H905, NOT(ISNUMBER(W905))), "ĐANG CHỜ", IF(AA905&gt;0, "THẮNG", "THUA"))</f>
        <v/>
      </c>
      <c r="AG905" t="inlineStr">
        <is>
          <t>https://quickchart.io/chart/render/zf-f432edbc-348c-47ab-a105-1e23c018c6e8</t>
        </is>
      </c>
      <c r="AH905">
        <f>IF(AG905&lt;&gt;"", IMAGE(AG905, 1), "Chưa có ảnh")</f>
        <v/>
      </c>
    </row>
    <row r="906" ht="95" customHeight="1">
      <c r="A906" t="inlineStr">
        <is>
          <t>2026-10-23</t>
        </is>
      </c>
      <c r="B906" t="inlineStr">
        <is>
          <t>ALGO_10</t>
        </is>
      </c>
      <c r="C906" t="inlineStr">
        <is>
          <t>🚀 BỘ 10: SÓNG ĐẦU CƠ BETA CAO &amp; DÒNG TIỀN NÓNG (HIGH-BETA)</t>
        </is>
      </c>
      <c r="D906" t="inlineStr">
        <is>
          <t>#2</t>
        </is>
      </c>
      <c r="E906" t="inlineStr">
        <is>
          <t>PVB</t>
        </is>
      </c>
      <c r="F906" t="inlineStr">
        <is>
          <t>HNX</t>
        </is>
      </c>
      <c r="G906" t="inlineStr">
        <is>
          <t>Dầu khí &amp; Năng lượng</t>
        </is>
      </c>
      <c r="H906" t="n">
        <v>21.4</v>
      </c>
      <c r="I906" t="n">
        <v>1756.56</v>
      </c>
      <c r="J906" t="n">
        <v>67.86</v>
      </c>
      <c r="K906" t="n">
        <v>6.38</v>
      </c>
      <c r="L906" t="n">
        <v>23.88</v>
      </c>
      <c r="M906" t="n">
        <v>20.27</v>
      </c>
      <c r="N906" t="n">
        <v>21.1</v>
      </c>
      <c r="O906" t="n">
        <v>1764.41</v>
      </c>
      <c r="P906" t="n">
        <v>0</v>
      </c>
      <c r="Q906" t="n">
        <v>21.4</v>
      </c>
      <c r="R906" t="n">
        <v>21.1</v>
      </c>
      <c r="S906" t="inlineStr"/>
      <c r="T906" t="inlineStr"/>
      <c r="U906" t="inlineStr"/>
      <c r="V906" t="inlineStr"/>
      <c r="W906" t="inlineStr"/>
      <c r="X906" t="inlineStr">
        <is>
          <t>⏳ Chờ hàng về (T+0)</t>
        </is>
      </c>
      <c r="Y906">
        <f>IF(ISNUMBER(S906), ((S906-H906)/H906)-0.004, "")</f>
        <v/>
      </c>
      <c r="Z906">
        <f>IF(ISNUMBER(T906), ((T906-H906)/H906)-0.004, "")</f>
        <v/>
      </c>
      <c r="AA906">
        <f>IF(ISNUMBER(W906), ((W906-H906)/H906)-0.004, IF(P906&gt;0, ((N906-H906)/H906)-0.004, 0))</f>
        <v/>
      </c>
      <c r="AB906">
        <f>IF(AND(ISNUMBER(I906), I906&gt;0, ISNUMBER(O906), O906&gt;0), AA906-((O906-I906)/I906), AA906)</f>
        <v/>
      </c>
      <c r="AC906">
        <f>IF(ISNUMBER(Q906), (Q906-H906)/H906, 0)</f>
        <v/>
      </c>
      <c r="AD906">
        <f>IF(ISNUMBER(R906), (R906-H906)/H906, 0)</f>
        <v/>
      </c>
      <c r="AE906">
        <f>IF(ISNUMBER(Y906), IF(Y906&gt;0, "THẮNG", "THUA"), "CHỜ T+3")</f>
        <v/>
      </c>
      <c r="AF906">
        <f>IF(AND(P906=0, N906=H906, NOT(ISNUMBER(W906))), "ĐANG CHỜ", IF(AA906&gt;0, "THẮNG", "THUA"))</f>
        <v/>
      </c>
      <c r="AG906" t="inlineStr">
        <is>
          <t>https://quickchart.io/chart/render/zf-71e9acb4-117d-4792-a22c-91274ffdf3ee</t>
        </is>
      </c>
      <c r="AH906">
        <f>IF(AG906&lt;&gt;"", IMAGE(AG906, 1), "Chưa có ảnh")</f>
        <v/>
      </c>
    </row>
    <row r="907" ht="95" customHeight="1">
      <c r="A907" t="inlineStr">
        <is>
          <t>2026-10-23</t>
        </is>
      </c>
      <c r="B907" t="inlineStr">
        <is>
          <t>ALGO_10</t>
        </is>
      </c>
      <c r="C907" t="inlineStr">
        <is>
          <t>🚀 BỘ 10: SÓNG ĐẦU CƠ BETA CAO &amp; DÒNG TIỀN NÓNG (HIGH-BETA)</t>
        </is>
      </c>
      <c r="D907" t="inlineStr">
        <is>
          <t>#3</t>
        </is>
      </c>
      <c r="E907" t="inlineStr">
        <is>
          <t>IDI</t>
        </is>
      </c>
      <c r="F907" t="inlineStr">
        <is>
          <t>HOSE</t>
        </is>
      </c>
      <c r="G907" t="inlineStr">
        <is>
          <t>Thủy sản &amp; Xuất khẩu</t>
        </is>
      </c>
      <c r="H907" t="n">
        <v>5.53</v>
      </c>
      <c r="I907" t="n">
        <v>1756.56</v>
      </c>
      <c r="J907" t="n">
        <v>66.84</v>
      </c>
      <c r="K907" t="n">
        <v>2.14</v>
      </c>
      <c r="L907" t="n">
        <v>6.32</v>
      </c>
      <c r="M907" t="n">
        <v>5.17</v>
      </c>
      <c r="N907" t="n">
        <v>5.45</v>
      </c>
      <c r="O907" t="n">
        <v>1764.41</v>
      </c>
      <c r="P907" t="n">
        <v>0</v>
      </c>
      <c r="Q907" t="n">
        <v>5.53</v>
      </c>
      <c r="R907" t="n">
        <v>5.45</v>
      </c>
      <c r="S907" t="inlineStr"/>
      <c r="T907" t="inlineStr"/>
      <c r="U907" t="inlineStr"/>
      <c r="V907" t="inlineStr"/>
      <c r="W907" t="inlineStr"/>
      <c r="X907" t="inlineStr">
        <is>
          <t>⏳ Chờ hàng về (T+0)</t>
        </is>
      </c>
      <c r="Y907">
        <f>IF(ISNUMBER(S907), ((S907-H907)/H907)-0.004, "")</f>
        <v/>
      </c>
      <c r="Z907">
        <f>IF(ISNUMBER(T907), ((T907-H907)/H907)-0.004, "")</f>
        <v/>
      </c>
      <c r="AA907">
        <f>IF(ISNUMBER(W907), ((W907-H907)/H907)-0.004, IF(P907&gt;0, ((N907-H907)/H907)-0.004, 0))</f>
        <v/>
      </c>
      <c r="AB907">
        <f>IF(AND(ISNUMBER(I907), I907&gt;0, ISNUMBER(O907), O907&gt;0), AA907-((O907-I907)/I907), AA907)</f>
        <v/>
      </c>
      <c r="AC907">
        <f>IF(ISNUMBER(Q907), (Q907-H907)/H907, 0)</f>
        <v/>
      </c>
      <c r="AD907">
        <f>IF(ISNUMBER(R907), (R907-H907)/H907, 0)</f>
        <v/>
      </c>
      <c r="AE907">
        <f>IF(ISNUMBER(Y907), IF(Y907&gt;0, "THẮNG", "THUA"), "CHỜ T+3")</f>
        <v/>
      </c>
      <c r="AF907">
        <f>IF(AND(P907=0, N907=H907, NOT(ISNUMBER(W907))), "ĐANG CHỜ", IF(AA907&gt;0, "THẮNG", "THUA"))</f>
        <v/>
      </c>
      <c r="AG907" t="inlineStr">
        <is>
          <t>https://quickchart.io/chart/render/zf-9bc33c74-507b-4431-a11f-94a305a0fab1</t>
        </is>
      </c>
      <c r="AH907">
        <f>IF(AG907&lt;&gt;"", IMAGE(AG907, 1), "Chưa có ảnh")</f>
        <v/>
      </c>
    </row>
    <row r="908" ht="95" customHeight="1">
      <c r="A908" t="inlineStr">
        <is>
          <t>2026-10-23</t>
        </is>
      </c>
      <c r="B908" t="inlineStr">
        <is>
          <t>ALGO_12</t>
        </is>
      </c>
      <c r="C908" t="inlineStr">
        <is>
          <t>🏆 BỘ 12: MẪU HÌNH SIÊU CỔ PHIẾU SEPA (MINERVINI TREND TEMPLATE)</t>
        </is>
      </c>
      <c r="D908" t="inlineStr">
        <is>
          <t>#1</t>
        </is>
      </c>
      <c r="E908" t="inlineStr">
        <is>
          <t>MDG</t>
        </is>
      </c>
      <c r="F908" t="inlineStr">
        <is>
          <t>HOSE</t>
        </is>
      </c>
      <c r="G908" t="inlineStr">
        <is>
          <t>Khai khoáng &amp; VLXD</t>
        </is>
      </c>
      <c r="H908" t="n">
        <v>49</v>
      </c>
      <c r="I908" t="n">
        <v>1756.56</v>
      </c>
      <c r="J908" t="n">
        <v>193.09</v>
      </c>
      <c r="K908" t="n">
        <v>8.109999999999999</v>
      </c>
      <c r="L908" t="n">
        <v>55.69</v>
      </c>
      <c r="M908" t="n">
        <v>45.96</v>
      </c>
      <c r="N908" t="n">
        <v>48.6</v>
      </c>
      <c r="O908" t="n">
        <v>1764.41</v>
      </c>
      <c r="P908" t="n">
        <v>0</v>
      </c>
      <c r="Q908" t="n">
        <v>49</v>
      </c>
      <c r="R908" t="n">
        <v>48.6</v>
      </c>
      <c r="S908" t="inlineStr"/>
      <c r="T908" t="inlineStr"/>
      <c r="U908" t="inlineStr"/>
      <c r="V908" t="inlineStr"/>
      <c r="W908" t="inlineStr"/>
      <c r="X908" t="inlineStr">
        <is>
          <t>⏳ Chờ hàng về (T+0)</t>
        </is>
      </c>
      <c r="Y908">
        <f>IF(ISNUMBER(S908), ((S908-H908)/H908)-0.004, "")</f>
        <v/>
      </c>
      <c r="Z908">
        <f>IF(ISNUMBER(T908), ((T908-H908)/H908)-0.004, "")</f>
        <v/>
      </c>
      <c r="AA908">
        <f>IF(ISNUMBER(W908), ((W908-H908)/H908)-0.004, IF(P908&gt;0, ((N908-H908)/H908)-0.004, 0))</f>
        <v/>
      </c>
      <c r="AB908">
        <f>IF(AND(ISNUMBER(I908), I908&gt;0, ISNUMBER(O908), O908&gt;0), AA908-((O908-I908)/I908), AA908)</f>
        <v/>
      </c>
      <c r="AC908">
        <f>IF(ISNUMBER(Q908), (Q908-H908)/H908, 0)</f>
        <v/>
      </c>
      <c r="AD908">
        <f>IF(ISNUMBER(R908), (R908-H908)/H908, 0)</f>
        <v/>
      </c>
      <c r="AE908">
        <f>IF(ISNUMBER(Y908), IF(Y908&gt;0, "THẮNG", "THUA"), "CHỜ T+3")</f>
        <v/>
      </c>
      <c r="AF908">
        <f>IF(AND(P908=0, N908=H908, NOT(ISNUMBER(W908))), "ĐANG CHỜ", IF(AA908&gt;0, "THẮNG", "THUA"))</f>
        <v/>
      </c>
      <c r="AG908" t="inlineStr">
        <is>
          <t>https://quickchart.io/chart/render/zf-779c2af1-88ae-43b3-9e5e-d436deaa6338</t>
        </is>
      </c>
      <c r="AH908">
        <f>IF(AG908&lt;&gt;"", IMAGE(AG908, 1), "Chưa có ảnh")</f>
        <v/>
      </c>
    </row>
    <row r="909" ht="95" customHeight="1">
      <c r="A909" t="inlineStr">
        <is>
          <t>2026-10-23</t>
        </is>
      </c>
      <c r="B909" t="inlineStr">
        <is>
          <t>ALGO_12</t>
        </is>
      </c>
      <c r="C909" t="inlineStr">
        <is>
          <t>🏆 BỘ 12: MẪU HÌNH SIÊU CỔ PHIẾU SEPA (MINERVINI TREND TEMPLATE)</t>
        </is>
      </c>
      <c r="D909" t="inlineStr">
        <is>
          <t>#2</t>
        </is>
      </c>
      <c r="E909" t="inlineStr">
        <is>
          <t>MSR</t>
        </is>
      </c>
      <c r="F909" t="inlineStr">
        <is>
          <t>UPCOM</t>
        </is>
      </c>
      <c r="G909" t="inlineStr">
        <is>
          <t>Bán lẻ &amp; Phân phối</t>
        </is>
      </c>
      <c r="H909" t="n">
        <v>64.90000000000001</v>
      </c>
      <c r="I909" t="n">
        <v>1756.56</v>
      </c>
      <c r="J909" t="n">
        <v>137.99</v>
      </c>
      <c r="K909" t="n">
        <v>1.11</v>
      </c>
      <c r="L909" t="n">
        <v>74.18000000000001</v>
      </c>
      <c r="M909" t="n">
        <v>60.68</v>
      </c>
      <c r="N909" t="n">
        <v>64.2</v>
      </c>
      <c r="O909" t="n">
        <v>1764.41</v>
      </c>
      <c r="P909" t="n">
        <v>0</v>
      </c>
      <c r="Q909" t="n">
        <v>64.90000000000001</v>
      </c>
      <c r="R909" t="n">
        <v>64.2</v>
      </c>
      <c r="S909" t="inlineStr"/>
      <c r="T909" t="inlineStr"/>
      <c r="U909" t="inlineStr"/>
      <c r="V909" t="inlineStr"/>
      <c r="W909" t="inlineStr"/>
      <c r="X909" t="inlineStr">
        <is>
          <t>⏳ Chờ hàng về (T+0)</t>
        </is>
      </c>
      <c r="Y909">
        <f>IF(ISNUMBER(S909), ((S909-H909)/H909)-0.004, "")</f>
        <v/>
      </c>
      <c r="Z909">
        <f>IF(ISNUMBER(T909), ((T909-H909)/H909)-0.004, "")</f>
        <v/>
      </c>
      <c r="AA909">
        <f>IF(ISNUMBER(W909), ((W909-H909)/H909)-0.004, IF(P909&gt;0, ((N909-H909)/H909)-0.004, 0))</f>
        <v/>
      </c>
      <c r="AB909">
        <f>IF(AND(ISNUMBER(I909), I909&gt;0, ISNUMBER(O909), O909&gt;0), AA909-((O909-I909)/I909), AA909)</f>
        <v/>
      </c>
      <c r="AC909">
        <f>IF(ISNUMBER(Q909), (Q909-H909)/H909, 0)</f>
        <v/>
      </c>
      <c r="AD909">
        <f>IF(ISNUMBER(R909), (R909-H909)/H909, 0)</f>
        <v/>
      </c>
      <c r="AE909">
        <f>IF(ISNUMBER(Y909), IF(Y909&gt;0, "THẮNG", "THUA"), "CHỜ T+3")</f>
        <v/>
      </c>
      <c r="AF909">
        <f>IF(AND(P909=0, N909=H909, NOT(ISNUMBER(W909))), "ĐANG CHỜ", IF(AA909&gt;0, "THẮNG", "THUA"))</f>
        <v/>
      </c>
      <c r="AG909" t="inlineStr">
        <is>
          <t>https://quickchart.io/chart/render/zf-1729ebd9-7131-4238-937f-04ff05fb75db</t>
        </is>
      </c>
      <c r="AH909">
        <f>IF(AG909&lt;&gt;"", IMAGE(AG909, 1), "Chưa có ảnh")</f>
        <v/>
      </c>
    </row>
    <row r="910" ht="95" customHeight="1">
      <c r="A910" t="inlineStr">
        <is>
          <t>2026-10-23</t>
        </is>
      </c>
      <c r="B910" t="inlineStr">
        <is>
          <t>ALGO_12</t>
        </is>
      </c>
      <c r="C910" t="inlineStr">
        <is>
          <t>🏆 BỘ 12: MẪU HÌNH SIÊU CỔ PHIẾU SEPA (MINERVINI TREND TEMPLATE)</t>
        </is>
      </c>
      <c r="D910" t="inlineStr">
        <is>
          <t>#3</t>
        </is>
      </c>
      <c r="E910" t="inlineStr">
        <is>
          <t>HTN</t>
        </is>
      </c>
      <c r="F910" t="inlineStr">
        <is>
          <t>HOSE</t>
        </is>
      </c>
      <c r="G910" t="inlineStr">
        <is>
          <t>Đầu tư công &amp; Xây dựng</t>
        </is>
      </c>
      <c r="H910" t="n">
        <v>7.76</v>
      </c>
      <c r="I910" t="n">
        <v>1756.56</v>
      </c>
      <c r="J910" t="n">
        <v>126.93</v>
      </c>
      <c r="K910" t="n">
        <v>1.44</v>
      </c>
      <c r="L910" t="n">
        <v>8.73</v>
      </c>
      <c r="M910" t="n">
        <v>7.32</v>
      </c>
      <c r="N910" t="n">
        <v>7.75</v>
      </c>
      <c r="O910" t="n">
        <v>1764.41</v>
      </c>
      <c r="P910" t="n">
        <v>0</v>
      </c>
      <c r="Q910" t="n">
        <v>7.76</v>
      </c>
      <c r="R910" t="n">
        <v>7.75</v>
      </c>
      <c r="S910" t="inlineStr"/>
      <c r="T910" t="inlineStr"/>
      <c r="U910" t="inlineStr"/>
      <c r="V910" t="inlineStr"/>
      <c r="W910" t="inlineStr"/>
      <c r="X910" t="inlineStr">
        <is>
          <t>⏳ Chờ hàng về (T+0)</t>
        </is>
      </c>
      <c r="Y910">
        <f>IF(ISNUMBER(S910), ((S910-H910)/H910)-0.004, "")</f>
        <v/>
      </c>
      <c r="Z910">
        <f>IF(ISNUMBER(T910), ((T910-H910)/H910)-0.004, "")</f>
        <v/>
      </c>
      <c r="AA910">
        <f>IF(ISNUMBER(W910), ((W910-H910)/H910)-0.004, IF(P910&gt;0, ((N910-H910)/H910)-0.004, 0))</f>
        <v/>
      </c>
      <c r="AB910">
        <f>IF(AND(ISNUMBER(I910), I910&gt;0, ISNUMBER(O910), O910&gt;0), AA910-((O910-I910)/I910), AA910)</f>
        <v/>
      </c>
      <c r="AC910">
        <f>IF(ISNUMBER(Q910), (Q910-H910)/H910, 0)</f>
        <v/>
      </c>
      <c r="AD910">
        <f>IF(ISNUMBER(R910), (R910-H910)/H910, 0)</f>
        <v/>
      </c>
      <c r="AE910">
        <f>IF(ISNUMBER(Y910), IF(Y910&gt;0, "THẮNG", "THUA"), "CHỜ T+3")</f>
        <v/>
      </c>
      <c r="AF910">
        <f>IF(AND(P910=0, N910=H910, NOT(ISNUMBER(W910))), "ĐANG CHỜ", IF(AA910&gt;0, "THẮNG", "THUA"))</f>
        <v/>
      </c>
      <c r="AG910" t="inlineStr">
        <is>
          <t>https://quickchart.io/chart/render/zf-c5980901-2696-4c2a-a7b4-4cca302d1135</t>
        </is>
      </c>
      <c r="AH910">
        <f>IF(AG910&lt;&gt;"", IMAGE(AG910, 1), "Chưa có ảnh")</f>
        <v/>
      </c>
    </row>
    <row r="911" ht="95" customHeight="1">
      <c r="A911" t="inlineStr">
        <is>
          <t>2026-10-23</t>
        </is>
      </c>
      <c r="B911" t="inlineStr">
        <is>
          <t>ALGO_12</t>
        </is>
      </c>
      <c r="C911" t="inlineStr">
        <is>
          <t>🏆 BỘ 12: MẪU HÌNH SIÊU CỔ PHIẾU SEPA (MINERVINI TREND TEMPLATE)</t>
        </is>
      </c>
      <c r="D911" t="inlineStr">
        <is>
          <t>#4</t>
        </is>
      </c>
      <c r="E911" t="inlineStr">
        <is>
          <t>FRT</t>
        </is>
      </c>
      <c r="F911" t="inlineStr">
        <is>
          <t>HOSE</t>
        </is>
      </c>
      <c r="G911" t="inlineStr">
        <is>
          <t>Bán lẻ &amp; Phân phối</t>
        </is>
      </c>
      <c r="H911" t="n">
        <v>152.5</v>
      </c>
      <c r="I911" t="n">
        <v>1756.56</v>
      </c>
      <c r="J911" t="n">
        <v>109.35</v>
      </c>
      <c r="K911" t="n">
        <v>0.57</v>
      </c>
      <c r="L911" t="n">
        <v>171.94</v>
      </c>
      <c r="M911" t="n">
        <v>143.66</v>
      </c>
      <c r="N911" t="n">
        <v>150.9</v>
      </c>
      <c r="O911" t="n">
        <v>1764.41</v>
      </c>
      <c r="P911" t="n">
        <v>0</v>
      </c>
      <c r="Q911" t="n">
        <v>152.5</v>
      </c>
      <c r="R911" t="n">
        <v>150.9</v>
      </c>
      <c r="S911" t="inlineStr"/>
      <c r="T911" t="inlineStr"/>
      <c r="U911" t="inlineStr"/>
      <c r="V911" t="inlineStr"/>
      <c r="W911" t="inlineStr"/>
      <c r="X911" t="inlineStr">
        <is>
          <t>⏳ Chờ hàng về (T+0)</t>
        </is>
      </c>
      <c r="Y911">
        <f>IF(ISNUMBER(S911), ((S911-H911)/H911)-0.004, "")</f>
        <v/>
      </c>
      <c r="Z911">
        <f>IF(ISNUMBER(T911), ((T911-H911)/H911)-0.004, "")</f>
        <v/>
      </c>
      <c r="AA911">
        <f>IF(ISNUMBER(W911), ((W911-H911)/H911)-0.004, IF(P911&gt;0, ((N911-H911)/H911)-0.004, 0))</f>
        <v/>
      </c>
      <c r="AB911">
        <f>IF(AND(ISNUMBER(I911), I911&gt;0, ISNUMBER(O911), O911&gt;0), AA911-((O911-I911)/I911), AA911)</f>
        <v/>
      </c>
      <c r="AC911">
        <f>IF(ISNUMBER(Q911), (Q911-H911)/H911, 0)</f>
        <v/>
      </c>
      <c r="AD911">
        <f>IF(ISNUMBER(R911), (R911-H911)/H911, 0)</f>
        <v/>
      </c>
      <c r="AE911">
        <f>IF(ISNUMBER(Y911), IF(Y911&gt;0, "THẮNG", "THUA"), "CHỜ T+3")</f>
        <v/>
      </c>
      <c r="AF911">
        <f>IF(AND(P911=0, N911=H911, NOT(ISNUMBER(W911))), "ĐANG CHỜ", IF(AA911&gt;0, "THẮNG", "THUA"))</f>
        <v/>
      </c>
      <c r="AG911" t="inlineStr">
        <is>
          <t>https://quickchart.io/chart/render/zf-c6fcaaf6-0c6e-48af-b056-a71d3ef6f0dd</t>
        </is>
      </c>
      <c r="AH911">
        <f>IF(AG911&lt;&gt;"", IMAGE(AG911, 1), "Chưa có ảnh")</f>
        <v/>
      </c>
    </row>
    <row r="912" ht="95" customHeight="1">
      <c r="A912" t="inlineStr">
        <is>
          <t>2026-10-23</t>
        </is>
      </c>
      <c r="B912" t="inlineStr">
        <is>
          <t>ALGO_12</t>
        </is>
      </c>
      <c r="C912" t="inlineStr">
        <is>
          <t>🏆 BỘ 12: MẪU HÌNH SIÊU CỔ PHIẾU SEPA (MINERVINI TREND TEMPLATE)</t>
        </is>
      </c>
      <c r="D912" t="inlineStr">
        <is>
          <t>#5</t>
        </is>
      </c>
      <c r="E912" t="inlineStr">
        <is>
          <t>MSB</t>
        </is>
      </c>
      <c r="F912" t="inlineStr">
        <is>
          <t>HOSE</t>
        </is>
      </c>
      <c r="G912" t="inlineStr">
        <is>
          <t>Ngân hàng</t>
        </is>
      </c>
      <c r="H912" t="n">
        <v>15.45</v>
      </c>
      <c r="I912" t="n">
        <v>1756.56</v>
      </c>
      <c r="J912" t="n">
        <v>107.76</v>
      </c>
      <c r="K912" t="n">
        <v>0.09</v>
      </c>
      <c r="L912" t="n">
        <v>16.84</v>
      </c>
      <c r="M912" t="n">
        <v>14.82</v>
      </c>
      <c r="N912" t="n">
        <v>15.45</v>
      </c>
      <c r="O912" t="n">
        <v>1764.41</v>
      </c>
      <c r="P912" t="n">
        <v>0</v>
      </c>
      <c r="Q912" t="n">
        <v>15.45</v>
      </c>
      <c r="R912" t="n">
        <v>15.45</v>
      </c>
      <c r="S912" t="inlineStr"/>
      <c r="T912" t="inlineStr"/>
      <c r="U912" t="inlineStr"/>
      <c r="V912" t="inlineStr"/>
      <c r="W912" t="inlineStr"/>
      <c r="X912" t="inlineStr">
        <is>
          <t>⏳ Chờ hàng về (T+0)</t>
        </is>
      </c>
      <c r="Y912">
        <f>IF(ISNUMBER(S912), ((S912-H912)/H912)-0.004, "")</f>
        <v/>
      </c>
      <c r="Z912">
        <f>IF(ISNUMBER(T912), ((T912-H912)/H912)-0.004, "")</f>
        <v/>
      </c>
      <c r="AA912">
        <f>IF(ISNUMBER(W912), ((W912-H912)/H912)-0.004, IF(P912&gt;0, ((N912-H912)/H912)-0.004, 0))</f>
        <v/>
      </c>
      <c r="AB912">
        <f>IF(AND(ISNUMBER(I912), I912&gt;0, ISNUMBER(O912), O912&gt;0), AA912-((O912-I912)/I912), AA912)</f>
        <v/>
      </c>
      <c r="AC912">
        <f>IF(ISNUMBER(Q912), (Q912-H912)/H912, 0)</f>
        <v/>
      </c>
      <c r="AD912">
        <f>IF(ISNUMBER(R912), (R912-H912)/H912, 0)</f>
        <v/>
      </c>
      <c r="AE912">
        <f>IF(ISNUMBER(Y912), IF(Y912&gt;0, "THẮNG", "THUA"), "CHỜ T+3")</f>
        <v/>
      </c>
      <c r="AF912">
        <f>IF(AND(P912=0, N912=H912, NOT(ISNUMBER(W912))), "ĐANG CHỜ", IF(AA912&gt;0, "THẮNG", "THUA"))</f>
        <v/>
      </c>
      <c r="AG912" t="inlineStr">
        <is>
          <t>https://quickchart.io/chart/render/zf-0cd87af7-2589-4d67-a18f-a289c99118c7</t>
        </is>
      </c>
      <c r="AH912">
        <f>IF(AG912&lt;&gt;"", IMAGE(AG912, 1), "Chưa có ảnh")</f>
        <v/>
      </c>
    </row>
    <row r="913" ht="95" customHeight="1">
      <c r="A913" t="inlineStr">
        <is>
          <t>2026-10-23</t>
        </is>
      </c>
      <c r="B913" t="inlineStr">
        <is>
          <t>ALGO_13</t>
        </is>
      </c>
      <c r="C913" t="inlineStr">
        <is>
          <t>☄️ BỘ 13: BỨT PHÁ KHOẢNG TRỐNG GIÁ KÈM CẦU LỚN (POWER GAP-UP)</t>
        </is>
      </c>
      <c r="D913" t="inlineStr">
        <is>
          <t>#1</t>
        </is>
      </c>
      <c r="E913" t="inlineStr">
        <is>
          <t>IDI</t>
        </is>
      </c>
      <c r="F913" t="inlineStr">
        <is>
          <t>HOSE</t>
        </is>
      </c>
      <c r="G913" t="inlineStr">
        <is>
          <t>Thủy sản &amp; Xuất khẩu</t>
        </is>
      </c>
      <c r="H913" t="n">
        <v>5.53</v>
      </c>
      <c r="I913" t="n">
        <v>1756.56</v>
      </c>
      <c r="J913" t="n">
        <v>44.93</v>
      </c>
      <c r="K913" t="n">
        <v>2.14</v>
      </c>
      <c r="L913" t="n">
        <v>6.32</v>
      </c>
      <c r="M913" t="n">
        <v>5.17</v>
      </c>
      <c r="N913" t="n">
        <v>5.45</v>
      </c>
      <c r="O913" t="n">
        <v>1764.41</v>
      </c>
      <c r="P913" t="n">
        <v>0</v>
      </c>
      <c r="Q913" t="n">
        <v>5.53</v>
      </c>
      <c r="R913" t="n">
        <v>5.45</v>
      </c>
      <c r="S913" t="inlineStr"/>
      <c r="T913" t="inlineStr"/>
      <c r="U913" t="inlineStr"/>
      <c r="V913" t="inlineStr"/>
      <c r="W913" t="inlineStr"/>
      <c r="X913" t="inlineStr">
        <is>
          <t>⏳ Chờ hàng về (T+0)</t>
        </is>
      </c>
      <c r="Y913">
        <f>IF(ISNUMBER(S913), ((S913-H913)/H913)-0.004, "")</f>
        <v/>
      </c>
      <c r="Z913">
        <f>IF(ISNUMBER(T913), ((T913-H913)/H913)-0.004, "")</f>
        <v/>
      </c>
      <c r="AA913">
        <f>IF(ISNUMBER(W913), ((W913-H913)/H913)-0.004, IF(P913&gt;0, ((N913-H913)/H913)-0.004, 0))</f>
        <v/>
      </c>
      <c r="AB913">
        <f>IF(AND(ISNUMBER(I913), I913&gt;0, ISNUMBER(O913), O913&gt;0), AA913-((O913-I913)/I913), AA913)</f>
        <v/>
      </c>
      <c r="AC913">
        <f>IF(ISNUMBER(Q913), (Q913-H913)/H913, 0)</f>
        <v/>
      </c>
      <c r="AD913">
        <f>IF(ISNUMBER(R913), (R913-H913)/H913, 0)</f>
        <v/>
      </c>
      <c r="AE913">
        <f>IF(ISNUMBER(Y913), IF(Y913&gt;0, "THẮNG", "THUA"), "CHỜ T+3")</f>
        <v/>
      </c>
      <c r="AF913">
        <f>IF(AND(P913=0, N913=H913, NOT(ISNUMBER(W913))), "ĐANG CHỜ", IF(AA913&gt;0, "THẮNG", "THUA"))</f>
        <v/>
      </c>
      <c r="AG913" t="inlineStr">
        <is>
          <t>https://quickchart.io/chart/render/zf-9bc33c74-507b-4431-a11f-94a305a0fab1</t>
        </is>
      </c>
      <c r="AH913">
        <f>IF(AG913&lt;&gt;"", IMAGE(AG913, 1), "Chưa có ảnh")</f>
        <v/>
      </c>
    </row>
    <row r="914" ht="95" customHeight="1">
      <c r="A914" t="inlineStr">
        <is>
          <t>2026-10-23</t>
        </is>
      </c>
      <c r="B914" t="inlineStr">
        <is>
          <t>ALGO_15</t>
        </is>
      </c>
      <c r="C914" t="inlineStr">
        <is>
          <t>🌊 BỘ 15: ÁP LỰC MUA CHỦ ĐỘNG TRONG PHIÊN (MONEY FLOW SURGE)</t>
        </is>
      </c>
      <c r="D914" t="inlineStr">
        <is>
          <t>#1</t>
        </is>
      </c>
      <c r="E914" t="inlineStr">
        <is>
          <t>MDG</t>
        </is>
      </c>
      <c r="F914" t="inlineStr">
        <is>
          <t>HOSE</t>
        </is>
      </c>
      <c r="G914" t="inlineStr">
        <is>
          <t>Khai khoáng &amp; VLXD</t>
        </is>
      </c>
      <c r="H914" t="n">
        <v>49</v>
      </c>
      <c r="I914" t="n">
        <v>1756.56</v>
      </c>
      <c r="J914" t="n">
        <v>114.64</v>
      </c>
      <c r="K914" t="n">
        <v>8.109999999999999</v>
      </c>
      <c r="L914" t="n">
        <v>55.69</v>
      </c>
      <c r="M914" t="n">
        <v>45.96</v>
      </c>
      <c r="N914" t="n">
        <v>48.6</v>
      </c>
      <c r="O914" t="n">
        <v>1764.41</v>
      </c>
      <c r="P914" t="n">
        <v>0</v>
      </c>
      <c r="Q914" t="n">
        <v>49</v>
      </c>
      <c r="R914" t="n">
        <v>48.6</v>
      </c>
      <c r="S914" t="inlineStr"/>
      <c r="T914" t="inlineStr"/>
      <c r="U914" t="inlineStr"/>
      <c r="V914" t="inlineStr"/>
      <c r="W914" t="inlineStr"/>
      <c r="X914" t="inlineStr">
        <is>
          <t>⏳ Chờ hàng về (T+0)</t>
        </is>
      </c>
      <c r="Y914">
        <f>IF(ISNUMBER(S914), ((S914-H914)/H914)-0.004, "")</f>
        <v/>
      </c>
      <c r="Z914">
        <f>IF(ISNUMBER(T914), ((T914-H914)/H914)-0.004, "")</f>
        <v/>
      </c>
      <c r="AA914">
        <f>IF(ISNUMBER(W914), ((W914-H914)/H914)-0.004, IF(P914&gt;0, ((N914-H914)/H914)-0.004, 0))</f>
        <v/>
      </c>
      <c r="AB914">
        <f>IF(AND(ISNUMBER(I914), I914&gt;0, ISNUMBER(O914), O914&gt;0), AA914-((O914-I914)/I914), AA914)</f>
        <v/>
      </c>
      <c r="AC914">
        <f>IF(ISNUMBER(Q914), (Q914-H914)/H914, 0)</f>
        <v/>
      </c>
      <c r="AD914">
        <f>IF(ISNUMBER(R914), (R914-H914)/H914, 0)</f>
        <v/>
      </c>
      <c r="AE914">
        <f>IF(ISNUMBER(Y914), IF(Y914&gt;0, "THẮNG", "THUA"), "CHỜ T+3")</f>
        <v/>
      </c>
      <c r="AF914">
        <f>IF(AND(P914=0, N914=H914, NOT(ISNUMBER(W914))), "ĐANG CHỜ", IF(AA914&gt;0, "THẮNG", "THUA"))</f>
        <v/>
      </c>
      <c r="AG914" t="inlineStr">
        <is>
          <t>https://quickchart.io/chart/render/zf-779c2af1-88ae-43b3-9e5e-d436deaa6338</t>
        </is>
      </c>
      <c r="AH914">
        <f>IF(AG914&lt;&gt;"", IMAGE(AG914, 1), "Chưa có ảnh")</f>
        <v/>
      </c>
    </row>
    <row r="915" ht="95" customHeight="1">
      <c r="A915" t="inlineStr">
        <is>
          <t>2026-10-23</t>
        </is>
      </c>
      <c r="B915" t="inlineStr">
        <is>
          <t>ALGO_15</t>
        </is>
      </c>
      <c r="C915" t="inlineStr">
        <is>
          <t>🌊 BỘ 15: ÁP LỰC MUA CHỦ ĐỘNG TRONG PHIÊN (MONEY FLOW SURGE)</t>
        </is>
      </c>
      <c r="D915" t="inlineStr">
        <is>
          <t>#2</t>
        </is>
      </c>
      <c r="E915" t="inlineStr">
        <is>
          <t>PVB</t>
        </is>
      </c>
      <c r="F915" t="inlineStr">
        <is>
          <t>HNX</t>
        </is>
      </c>
      <c r="G915" t="inlineStr">
        <is>
          <t>Dầu khí &amp; Năng lượng</t>
        </is>
      </c>
      <c r="H915" t="n">
        <v>21.4</v>
      </c>
      <c r="I915" t="n">
        <v>1756.56</v>
      </c>
      <c r="J915" t="n">
        <v>77.83</v>
      </c>
      <c r="K915" t="n">
        <v>6.38</v>
      </c>
      <c r="L915" t="n">
        <v>23.88</v>
      </c>
      <c r="M915" t="n">
        <v>20.27</v>
      </c>
      <c r="N915" t="n">
        <v>21.1</v>
      </c>
      <c r="O915" t="n">
        <v>1764.41</v>
      </c>
      <c r="P915" t="n">
        <v>0</v>
      </c>
      <c r="Q915" t="n">
        <v>21.4</v>
      </c>
      <c r="R915" t="n">
        <v>21.1</v>
      </c>
      <c r="S915" t="inlineStr"/>
      <c r="T915" t="inlineStr"/>
      <c r="U915" t="inlineStr"/>
      <c r="V915" t="inlineStr"/>
      <c r="W915" t="inlineStr"/>
      <c r="X915" t="inlineStr">
        <is>
          <t>⏳ Chờ hàng về (T+0)</t>
        </is>
      </c>
      <c r="Y915">
        <f>IF(ISNUMBER(S915), ((S915-H915)/H915)-0.004, "")</f>
        <v/>
      </c>
      <c r="Z915">
        <f>IF(ISNUMBER(T915), ((T915-H915)/H915)-0.004, "")</f>
        <v/>
      </c>
      <c r="AA915">
        <f>IF(ISNUMBER(W915), ((W915-H915)/H915)-0.004, IF(P915&gt;0, ((N915-H915)/H915)-0.004, 0))</f>
        <v/>
      </c>
      <c r="AB915">
        <f>IF(AND(ISNUMBER(I915), I915&gt;0, ISNUMBER(O915), O915&gt;0), AA915-((O915-I915)/I915), AA915)</f>
        <v/>
      </c>
      <c r="AC915">
        <f>IF(ISNUMBER(Q915), (Q915-H915)/H915, 0)</f>
        <v/>
      </c>
      <c r="AD915">
        <f>IF(ISNUMBER(R915), (R915-H915)/H915, 0)</f>
        <v/>
      </c>
      <c r="AE915">
        <f>IF(ISNUMBER(Y915), IF(Y915&gt;0, "THẮNG", "THUA"), "CHỜ T+3")</f>
        <v/>
      </c>
      <c r="AF915">
        <f>IF(AND(P915=0, N915=H915, NOT(ISNUMBER(W915))), "ĐANG CHỜ", IF(AA915&gt;0, "THẮNG", "THUA"))</f>
        <v/>
      </c>
      <c r="AG915" t="inlineStr">
        <is>
          <t>https://quickchart.io/chart/render/zf-71e9acb4-117d-4792-a22c-91274ffdf3ee</t>
        </is>
      </c>
      <c r="AH915">
        <f>IF(AG915&lt;&gt;"", IMAGE(AG915, 1), "Chưa có ảnh")</f>
        <v/>
      </c>
    </row>
    <row r="916" ht="95" customHeight="1">
      <c r="A916" t="inlineStr">
        <is>
          <t>2026-10-23</t>
        </is>
      </c>
      <c r="B916" t="inlineStr">
        <is>
          <t>ALGO_15</t>
        </is>
      </c>
      <c r="C916" t="inlineStr">
        <is>
          <t>🌊 BỘ 15: ÁP LỰC MUA CHỦ ĐỘNG TRONG PHIÊN (MONEY FLOW SURGE)</t>
        </is>
      </c>
      <c r="D916" t="inlineStr">
        <is>
          <t>#3</t>
        </is>
      </c>
      <c r="E916" t="inlineStr">
        <is>
          <t>BCM</t>
        </is>
      </c>
      <c r="F916" t="inlineStr">
        <is>
          <t>HOSE</t>
        </is>
      </c>
      <c r="G916" t="inlineStr">
        <is>
          <t>BĐS Khu Công Nghiệp</t>
        </is>
      </c>
      <c r="H916" t="n">
        <v>41.7</v>
      </c>
      <c r="I916" t="n">
        <v>1756.56</v>
      </c>
      <c r="J916" t="n">
        <v>70.44</v>
      </c>
      <c r="K916" t="n">
        <v>3.58</v>
      </c>
      <c r="L916" t="n">
        <v>46.91</v>
      </c>
      <c r="M916" t="n">
        <v>39.33</v>
      </c>
      <c r="N916" t="n">
        <v>41.75</v>
      </c>
      <c r="O916" t="n">
        <v>1764.41</v>
      </c>
      <c r="P916" t="n">
        <v>0</v>
      </c>
      <c r="Q916" t="n">
        <v>41.75</v>
      </c>
      <c r="R916" t="n">
        <v>41.7</v>
      </c>
      <c r="S916" t="inlineStr"/>
      <c r="T916" t="inlineStr"/>
      <c r="U916" t="inlineStr"/>
      <c r="V916" t="inlineStr"/>
      <c r="W916" t="inlineStr"/>
      <c r="X916" t="inlineStr">
        <is>
          <t>⏳ Chờ hàng về (T+0)</t>
        </is>
      </c>
      <c r="Y916">
        <f>IF(ISNUMBER(S916), ((S916-H916)/H916)-0.004, "")</f>
        <v/>
      </c>
      <c r="Z916">
        <f>IF(ISNUMBER(T916), ((T916-H916)/H916)-0.004, "")</f>
        <v/>
      </c>
      <c r="AA916">
        <f>IF(ISNUMBER(W916), ((W916-H916)/H916)-0.004, IF(P916&gt;0, ((N916-H916)/H916)-0.004, 0))</f>
        <v/>
      </c>
      <c r="AB916">
        <f>IF(AND(ISNUMBER(I916), I916&gt;0, ISNUMBER(O916), O916&gt;0), AA916-((O916-I916)/I916), AA916)</f>
        <v/>
      </c>
      <c r="AC916">
        <f>IF(ISNUMBER(Q916), (Q916-H916)/H916, 0)</f>
        <v/>
      </c>
      <c r="AD916">
        <f>IF(ISNUMBER(R916), (R916-H916)/H916, 0)</f>
        <v/>
      </c>
      <c r="AE916">
        <f>IF(ISNUMBER(Y916), IF(Y916&gt;0, "THẮNG", "THUA"), "CHỜ T+3")</f>
        <v/>
      </c>
      <c r="AF916">
        <f>IF(AND(P916=0, N916=H916, NOT(ISNUMBER(W916))), "ĐANG CHỜ", IF(AA916&gt;0, "THẮNG", "THUA"))</f>
        <v/>
      </c>
      <c r="AG916" t="inlineStr">
        <is>
          <t>https://quickchart.io/chart/render/zf-f1613b29-0fb7-4a57-8dab-ba19a0bb0ca9</t>
        </is>
      </c>
      <c r="AH916">
        <f>IF(AG916&lt;&gt;"", IMAGE(AG916, 1), "Chưa có ảnh")</f>
        <v/>
      </c>
    </row>
    <row r="917" ht="95" customHeight="1">
      <c r="A917" t="inlineStr">
        <is>
          <t>2026-10-23</t>
        </is>
      </c>
      <c r="B917" t="inlineStr">
        <is>
          <t>ALGO_15</t>
        </is>
      </c>
      <c r="C917" t="inlineStr">
        <is>
          <t>🌊 BỘ 15: ÁP LỰC MUA CHỦ ĐỘNG TRONG PHIÊN (MONEY FLOW SURGE)</t>
        </is>
      </c>
      <c r="D917" t="inlineStr">
        <is>
          <t>#4</t>
        </is>
      </c>
      <c r="E917" t="inlineStr">
        <is>
          <t>EIB</t>
        </is>
      </c>
      <c r="F917" t="inlineStr">
        <is>
          <t>HOSE</t>
        </is>
      </c>
      <c r="G917" t="inlineStr">
        <is>
          <t>Ngân hàng</t>
        </is>
      </c>
      <c r="H917" t="n">
        <v>17.3</v>
      </c>
      <c r="I917" t="n">
        <v>1756.56</v>
      </c>
      <c r="J917" t="n">
        <v>59.94</v>
      </c>
      <c r="K917" t="n">
        <v>1.81</v>
      </c>
      <c r="L917" t="n">
        <v>18.79</v>
      </c>
      <c r="M917" t="n">
        <v>16.62</v>
      </c>
      <c r="N917" t="n">
        <v>17.75</v>
      </c>
      <c r="O917" t="n">
        <v>1764.41</v>
      </c>
      <c r="P917" t="n">
        <v>0</v>
      </c>
      <c r="Q917" t="n">
        <v>17.75</v>
      </c>
      <c r="R917" t="n">
        <v>17.3</v>
      </c>
      <c r="S917" t="inlineStr"/>
      <c r="T917" t="inlineStr"/>
      <c r="U917" t="inlineStr"/>
      <c r="V917" t="inlineStr"/>
      <c r="W917" t="inlineStr"/>
      <c r="X917" t="inlineStr">
        <is>
          <t>⏳ Chờ hàng về (T+0)</t>
        </is>
      </c>
      <c r="Y917">
        <f>IF(ISNUMBER(S917), ((S917-H917)/H917)-0.004, "")</f>
        <v/>
      </c>
      <c r="Z917">
        <f>IF(ISNUMBER(T917), ((T917-H917)/H917)-0.004, "")</f>
        <v/>
      </c>
      <c r="AA917">
        <f>IF(ISNUMBER(W917), ((W917-H917)/H917)-0.004, IF(P917&gt;0, ((N917-H917)/H917)-0.004, 0))</f>
        <v/>
      </c>
      <c r="AB917">
        <f>IF(AND(ISNUMBER(I917), I917&gt;0, ISNUMBER(O917), O917&gt;0), AA917-((O917-I917)/I917), AA917)</f>
        <v/>
      </c>
      <c r="AC917">
        <f>IF(ISNUMBER(Q917), (Q917-H917)/H917, 0)</f>
        <v/>
      </c>
      <c r="AD917">
        <f>IF(ISNUMBER(R917), (R917-H917)/H917, 0)</f>
        <v/>
      </c>
      <c r="AE917">
        <f>IF(ISNUMBER(Y917), IF(Y917&gt;0, "THẮNG", "THUA"), "CHỜ T+3")</f>
        <v/>
      </c>
      <c r="AF917">
        <f>IF(AND(P917=0, N917=H917, NOT(ISNUMBER(W917))), "ĐANG CHỜ", IF(AA917&gt;0, "THẮNG", "THUA"))</f>
        <v/>
      </c>
      <c r="AG917" t="inlineStr">
        <is>
          <t>https://quickchart.io/chart/render/zf-b1850bb8-3ed0-477d-b13f-9a06cd2295d5</t>
        </is>
      </c>
      <c r="AH917">
        <f>IF(AG917&lt;&gt;"", IMAGE(AG917, 1), "Chưa có ảnh")</f>
        <v/>
      </c>
    </row>
    <row r="918" ht="95" customHeight="1">
      <c r="A918" t="inlineStr">
        <is>
          <t>2026-10-23</t>
        </is>
      </c>
      <c r="B918" t="inlineStr">
        <is>
          <t>ALGO_15</t>
        </is>
      </c>
      <c r="C918" t="inlineStr">
        <is>
          <t>🌊 BỘ 15: ÁP LỰC MUA CHỦ ĐỘNG TRONG PHIÊN (MONEY FLOW SURGE)</t>
        </is>
      </c>
      <c r="D918" t="inlineStr">
        <is>
          <t>#5</t>
        </is>
      </c>
      <c r="E918" t="inlineStr">
        <is>
          <t>DDV</t>
        </is>
      </c>
      <c r="F918" t="inlineStr">
        <is>
          <t>UPCOM</t>
        </is>
      </c>
      <c r="G918" t="inlineStr">
        <is>
          <t>Hóa chất &amp; Phân bón</t>
        </is>
      </c>
      <c r="H918" t="n">
        <v>18.1</v>
      </c>
      <c r="I918" t="n">
        <v>1756.56</v>
      </c>
      <c r="J918" t="n">
        <v>48.97</v>
      </c>
      <c r="K918" t="n">
        <v>1.89</v>
      </c>
      <c r="L918" t="n">
        <v>20.69</v>
      </c>
      <c r="M918" t="n">
        <v>16.92</v>
      </c>
      <c r="N918" t="n">
        <v>17.7</v>
      </c>
      <c r="O918" t="n">
        <v>1764.41</v>
      </c>
      <c r="P918" t="n">
        <v>0</v>
      </c>
      <c r="Q918" t="n">
        <v>18.1</v>
      </c>
      <c r="R918" t="n">
        <v>17.7</v>
      </c>
      <c r="S918" t="inlineStr"/>
      <c r="T918" t="inlineStr"/>
      <c r="U918" t="inlineStr"/>
      <c r="V918" t="inlineStr"/>
      <c r="W918" t="inlineStr"/>
      <c r="X918" t="inlineStr">
        <is>
          <t>⏳ Chờ hàng về (T+0)</t>
        </is>
      </c>
      <c r="Y918">
        <f>IF(ISNUMBER(S918), ((S918-H918)/H918)-0.004, "")</f>
        <v/>
      </c>
      <c r="Z918">
        <f>IF(ISNUMBER(T918), ((T918-H918)/H918)-0.004, "")</f>
        <v/>
      </c>
      <c r="AA918">
        <f>IF(ISNUMBER(W918), ((W918-H918)/H918)-0.004, IF(P918&gt;0, ((N918-H918)/H918)-0.004, 0))</f>
        <v/>
      </c>
      <c r="AB918">
        <f>IF(AND(ISNUMBER(I918), I918&gt;0, ISNUMBER(O918), O918&gt;0), AA918-((O918-I918)/I918), AA918)</f>
        <v/>
      </c>
      <c r="AC918">
        <f>IF(ISNUMBER(Q918), (Q918-H918)/H918, 0)</f>
        <v/>
      </c>
      <c r="AD918">
        <f>IF(ISNUMBER(R918), (R918-H918)/H918, 0)</f>
        <v/>
      </c>
      <c r="AE918">
        <f>IF(ISNUMBER(Y918), IF(Y918&gt;0, "THẮNG", "THUA"), "CHỜ T+3")</f>
        <v/>
      </c>
      <c r="AF918">
        <f>IF(AND(P918=0, N918=H918, NOT(ISNUMBER(W918))), "ĐANG CHỜ", IF(AA918&gt;0, "THẮNG", "THUA"))</f>
        <v/>
      </c>
      <c r="AG918" t="inlineStr">
        <is>
          <t>https://quickchart.io/chart/render/zf-98f91c25-20b2-4862-b92c-3d6971a50efa</t>
        </is>
      </c>
      <c r="AH918">
        <f>IF(AG918&lt;&gt;"", IMAGE(AG918, 1), "Chưa có ảnh")</f>
        <v/>
      </c>
    </row>
    <row r="919" ht="95" customHeight="1">
      <c r="A919" t="inlineStr">
        <is>
          <t>2026-10-23</t>
        </is>
      </c>
      <c r="B919" t="inlineStr">
        <is>
          <t>ALGO_16</t>
        </is>
      </c>
      <c r="C919" t="inlineStr">
        <is>
          <t>✨ BỘ 16: GIAO CẮT VÀNG TRUNG HẠN (GOLDEN CROSS SMA20 x SMA50)</t>
        </is>
      </c>
      <c r="D919" t="inlineStr">
        <is>
          <t>#1</t>
        </is>
      </c>
      <c r="E919" t="inlineStr">
        <is>
          <t>IDI</t>
        </is>
      </c>
      <c r="F919" t="inlineStr">
        <is>
          <t>HOSE</t>
        </is>
      </c>
      <c r="G919" t="inlineStr">
        <is>
          <t>Thủy sản &amp; Xuất khẩu</t>
        </is>
      </c>
      <c r="H919" t="n">
        <v>5.53</v>
      </c>
      <c r="I919" t="n">
        <v>1756.56</v>
      </c>
      <c r="J919" t="n">
        <v>53.99</v>
      </c>
      <c r="K919" t="n">
        <v>2.14</v>
      </c>
      <c r="L919" t="n">
        <v>6.32</v>
      </c>
      <c r="M919" t="n">
        <v>5.17</v>
      </c>
      <c r="N919" t="n">
        <v>5.45</v>
      </c>
      <c r="O919" t="n">
        <v>1764.41</v>
      </c>
      <c r="P919" t="n">
        <v>0</v>
      </c>
      <c r="Q919" t="n">
        <v>5.53</v>
      </c>
      <c r="R919" t="n">
        <v>5.45</v>
      </c>
      <c r="S919" t="inlineStr"/>
      <c r="T919" t="inlineStr"/>
      <c r="U919" t="inlineStr"/>
      <c r="V919" t="inlineStr"/>
      <c r="W919" t="inlineStr"/>
      <c r="X919" t="inlineStr">
        <is>
          <t>⏳ Chờ hàng về (T+0)</t>
        </is>
      </c>
      <c r="Y919">
        <f>IF(ISNUMBER(S919), ((S919-H919)/H919)-0.004, "")</f>
        <v/>
      </c>
      <c r="Z919">
        <f>IF(ISNUMBER(T919), ((T919-H919)/H919)-0.004, "")</f>
        <v/>
      </c>
      <c r="AA919">
        <f>IF(ISNUMBER(W919), ((W919-H919)/H919)-0.004, IF(P919&gt;0, ((N919-H919)/H919)-0.004, 0))</f>
        <v/>
      </c>
      <c r="AB919">
        <f>IF(AND(ISNUMBER(I919), I919&gt;0, ISNUMBER(O919), O919&gt;0), AA919-((O919-I919)/I919), AA919)</f>
        <v/>
      </c>
      <c r="AC919">
        <f>IF(ISNUMBER(Q919), (Q919-H919)/H919, 0)</f>
        <v/>
      </c>
      <c r="AD919">
        <f>IF(ISNUMBER(R919), (R919-H919)/H919, 0)</f>
        <v/>
      </c>
      <c r="AE919">
        <f>IF(ISNUMBER(Y919), IF(Y919&gt;0, "THẮNG", "THUA"), "CHỜ T+3")</f>
        <v/>
      </c>
      <c r="AF919">
        <f>IF(AND(P919=0, N919=H919, NOT(ISNUMBER(W919))), "ĐANG CHỜ", IF(AA919&gt;0, "THẮNG", "THUA"))</f>
        <v/>
      </c>
      <c r="AG919" t="inlineStr">
        <is>
          <t>https://quickchart.io/chart/render/zf-9bc33c74-507b-4431-a11f-94a305a0fab1</t>
        </is>
      </c>
      <c r="AH919">
        <f>IF(AG919&lt;&gt;"", IMAGE(AG919, 1), "Chưa có ảnh")</f>
        <v/>
      </c>
    </row>
    <row r="920" ht="95" customHeight="1">
      <c r="A920" t="inlineStr">
        <is>
          <t>2026-10-23</t>
        </is>
      </c>
      <c r="B920" t="inlineStr">
        <is>
          <t>ALGO_16</t>
        </is>
      </c>
      <c r="C920" t="inlineStr">
        <is>
          <t>✨ BỘ 16: GIAO CẮT VÀNG TRUNG HẠN (GOLDEN CROSS SMA20 x SMA50)</t>
        </is>
      </c>
      <c r="D920" t="inlineStr">
        <is>
          <t>#2</t>
        </is>
      </c>
      <c r="E920" t="inlineStr">
        <is>
          <t>HT1</t>
        </is>
      </c>
      <c r="F920" t="inlineStr">
        <is>
          <t>HOSE</t>
        </is>
      </c>
      <c r="G920" t="inlineStr">
        <is>
          <t>Thép &amp; VLXD</t>
        </is>
      </c>
      <c r="H920" t="n">
        <v>13.45</v>
      </c>
      <c r="I920" t="n">
        <v>1756.56</v>
      </c>
      <c r="J920" t="n">
        <v>45.01</v>
      </c>
      <c r="K920" t="n">
        <v>1.04</v>
      </c>
      <c r="L920" t="n">
        <v>14.96</v>
      </c>
      <c r="M920" t="n">
        <v>12.76</v>
      </c>
      <c r="N920" t="n">
        <v>13.55</v>
      </c>
      <c r="O920" t="n">
        <v>1764.41</v>
      </c>
      <c r="P920" t="n">
        <v>0</v>
      </c>
      <c r="Q920" t="n">
        <v>13.55</v>
      </c>
      <c r="R920" t="n">
        <v>13.45</v>
      </c>
      <c r="S920" t="inlineStr"/>
      <c r="T920" t="inlineStr"/>
      <c r="U920" t="inlineStr"/>
      <c r="V920" t="inlineStr"/>
      <c r="W920" t="inlineStr"/>
      <c r="X920" t="inlineStr">
        <is>
          <t>⏳ Chờ hàng về (T+0)</t>
        </is>
      </c>
      <c r="Y920">
        <f>IF(ISNUMBER(S920), ((S920-H920)/H920)-0.004, "")</f>
        <v/>
      </c>
      <c r="Z920">
        <f>IF(ISNUMBER(T920), ((T920-H920)/H920)-0.004, "")</f>
        <v/>
      </c>
      <c r="AA920">
        <f>IF(ISNUMBER(W920), ((W920-H920)/H920)-0.004, IF(P920&gt;0, ((N920-H920)/H920)-0.004, 0))</f>
        <v/>
      </c>
      <c r="AB920">
        <f>IF(AND(ISNUMBER(I920), I920&gt;0, ISNUMBER(O920), O920&gt;0), AA920-((O920-I920)/I920), AA920)</f>
        <v/>
      </c>
      <c r="AC920">
        <f>IF(ISNUMBER(Q920), (Q920-H920)/H920, 0)</f>
        <v/>
      </c>
      <c r="AD920">
        <f>IF(ISNUMBER(R920), (R920-H920)/H920, 0)</f>
        <v/>
      </c>
      <c r="AE920">
        <f>IF(ISNUMBER(Y920), IF(Y920&gt;0, "THẮNG", "THUA"), "CHỜ T+3")</f>
        <v/>
      </c>
      <c r="AF920">
        <f>IF(AND(P920=0, N920=H920, NOT(ISNUMBER(W920))), "ĐANG CHỜ", IF(AA920&gt;0, "THẮNG", "THUA"))</f>
        <v/>
      </c>
      <c r="AG920" t="inlineStr">
        <is>
          <t>https://quickchart.io/chart/render/zf-a358f8e0-a7d6-4d63-98fb-b4fdfb5987e7</t>
        </is>
      </c>
      <c r="AH920">
        <f>IF(AG920&lt;&gt;"", IMAGE(AG920, 1), "Chưa có ảnh")</f>
        <v/>
      </c>
    </row>
    <row r="921" ht="95" customHeight="1">
      <c r="A921" t="inlineStr">
        <is>
          <t>2026-10-23</t>
        </is>
      </c>
      <c r="B921" t="inlineStr">
        <is>
          <t>ALGO_16</t>
        </is>
      </c>
      <c r="C921" t="inlineStr">
        <is>
          <t>✨ BỘ 16: GIAO CẮT VÀNG TRUNG HẠN (GOLDEN CROSS SMA20 x SMA50)</t>
        </is>
      </c>
      <c r="D921" t="inlineStr">
        <is>
          <t>#3</t>
        </is>
      </c>
      <c r="E921" t="inlineStr">
        <is>
          <t>CTD</t>
        </is>
      </c>
      <c r="F921" t="inlineStr">
        <is>
          <t>HOSE</t>
        </is>
      </c>
      <c r="G921" t="inlineStr">
        <is>
          <t>Đầu tư công &amp; Xây dựng</t>
        </is>
      </c>
      <c r="H921" t="n">
        <v>66</v>
      </c>
      <c r="I921" t="n">
        <v>1756.56</v>
      </c>
      <c r="J921" t="n">
        <v>37.91</v>
      </c>
      <c r="K921" t="n">
        <v>1.22</v>
      </c>
      <c r="L921" t="n">
        <v>72.56999999999999</v>
      </c>
      <c r="M921" t="n">
        <v>63.01</v>
      </c>
      <c r="N921" t="n">
        <v>67</v>
      </c>
      <c r="O921" t="n">
        <v>1764.41</v>
      </c>
      <c r="P921" t="n">
        <v>0</v>
      </c>
      <c r="Q921" t="n">
        <v>67</v>
      </c>
      <c r="R921" t="n">
        <v>66</v>
      </c>
      <c r="S921" t="inlineStr"/>
      <c r="T921" t="inlineStr"/>
      <c r="U921" t="inlineStr"/>
      <c r="V921" t="inlineStr"/>
      <c r="W921" t="inlineStr"/>
      <c r="X921" t="inlineStr">
        <is>
          <t>⏳ Chờ hàng về (T+0)</t>
        </is>
      </c>
      <c r="Y921">
        <f>IF(ISNUMBER(S921), ((S921-H921)/H921)-0.004, "")</f>
        <v/>
      </c>
      <c r="Z921">
        <f>IF(ISNUMBER(T921), ((T921-H921)/H921)-0.004, "")</f>
        <v/>
      </c>
      <c r="AA921">
        <f>IF(ISNUMBER(W921), ((W921-H921)/H921)-0.004, IF(P921&gt;0, ((N921-H921)/H921)-0.004, 0))</f>
        <v/>
      </c>
      <c r="AB921">
        <f>IF(AND(ISNUMBER(I921), I921&gt;0, ISNUMBER(O921), O921&gt;0), AA921-((O921-I921)/I921), AA921)</f>
        <v/>
      </c>
      <c r="AC921">
        <f>IF(ISNUMBER(Q921), (Q921-H921)/H921, 0)</f>
        <v/>
      </c>
      <c r="AD921">
        <f>IF(ISNUMBER(R921), (R921-H921)/H921, 0)</f>
        <v/>
      </c>
      <c r="AE921">
        <f>IF(ISNUMBER(Y921), IF(Y921&gt;0, "THẮNG", "THUA"), "CHỜ T+3")</f>
        <v/>
      </c>
      <c r="AF921">
        <f>IF(AND(P921=0, N921=H921, NOT(ISNUMBER(W921))), "ĐANG CHỜ", IF(AA921&gt;0, "THẮNG", "THUA"))</f>
        <v/>
      </c>
      <c r="AG921" t="inlineStr">
        <is>
          <t>https://quickchart.io/chart/render/zf-78b29a92-d87b-4e09-afe3-80d2deba0287</t>
        </is>
      </c>
      <c r="AH921">
        <f>IF(AG921&lt;&gt;"", IMAGE(AG921, 1), "Chưa có ảnh")</f>
        <v/>
      </c>
    </row>
    <row r="922" ht="95" customHeight="1">
      <c r="A922" t="inlineStr">
        <is>
          <t>2026-10-23</t>
        </is>
      </c>
      <c r="B922" t="inlineStr">
        <is>
          <t>ALGO_16</t>
        </is>
      </c>
      <c r="C922" t="inlineStr">
        <is>
          <t>✨ BỘ 16: GIAO CẮT VÀNG TRUNG HẠN (GOLDEN CROSS SMA20 x SMA50)</t>
        </is>
      </c>
      <c r="D922" t="inlineStr">
        <is>
          <t>#4</t>
        </is>
      </c>
      <c r="E922" t="inlineStr">
        <is>
          <t>MSN</t>
        </is>
      </c>
      <c r="F922" t="inlineStr">
        <is>
          <t>HOSE</t>
        </is>
      </c>
      <c r="G922" t="inlineStr">
        <is>
          <t>Thực phẩm &amp; Tiêu dùng</t>
        </is>
      </c>
      <c r="H922" t="n">
        <v>74.5</v>
      </c>
      <c r="I922" t="n">
        <v>1756.56</v>
      </c>
      <c r="J922" t="n">
        <v>32.5</v>
      </c>
      <c r="K922" t="n">
        <v>1.72</v>
      </c>
      <c r="L922" t="n">
        <v>81.01000000000001</v>
      </c>
      <c r="M922" t="n">
        <v>71.54000000000001</v>
      </c>
      <c r="N922" t="n">
        <v>74.3</v>
      </c>
      <c r="O922" t="n">
        <v>1764.41</v>
      </c>
      <c r="P922" t="n">
        <v>0</v>
      </c>
      <c r="Q922" t="n">
        <v>74.5</v>
      </c>
      <c r="R922" t="n">
        <v>74.3</v>
      </c>
      <c r="S922" t="inlineStr"/>
      <c r="T922" t="inlineStr"/>
      <c r="U922" t="inlineStr"/>
      <c r="V922" t="inlineStr"/>
      <c r="W922" t="inlineStr"/>
      <c r="X922" t="inlineStr">
        <is>
          <t>⏳ Chờ hàng về (T+0)</t>
        </is>
      </c>
      <c r="Y922">
        <f>IF(ISNUMBER(S922), ((S922-H922)/H922)-0.004, "")</f>
        <v/>
      </c>
      <c r="Z922">
        <f>IF(ISNUMBER(T922), ((T922-H922)/H922)-0.004, "")</f>
        <v/>
      </c>
      <c r="AA922">
        <f>IF(ISNUMBER(W922), ((W922-H922)/H922)-0.004, IF(P922&gt;0, ((N922-H922)/H922)-0.004, 0))</f>
        <v/>
      </c>
      <c r="AB922">
        <f>IF(AND(ISNUMBER(I922), I922&gt;0, ISNUMBER(O922), O922&gt;0), AA922-((O922-I922)/I922), AA922)</f>
        <v/>
      </c>
      <c r="AC922">
        <f>IF(ISNUMBER(Q922), (Q922-H922)/H922, 0)</f>
        <v/>
      </c>
      <c r="AD922">
        <f>IF(ISNUMBER(R922), (R922-H922)/H922, 0)</f>
        <v/>
      </c>
      <c r="AE922">
        <f>IF(ISNUMBER(Y922), IF(Y922&gt;0, "THẮNG", "THUA"), "CHỜ T+3")</f>
        <v/>
      </c>
      <c r="AF922">
        <f>IF(AND(P922=0, N922=H922, NOT(ISNUMBER(W922))), "ĐANG CHỜ", IF(AA922&gt;0, "THẮNG", "THUA"))</f>
        <v/>
      </c>
      <c r="AG922" t="inlineStr">
        <is>
          <t>https://quickchart.io/chart/render/zf-2a24bbdb-2c9c-40d8-9796-1cc94c340c98</t>
        </is>
      </c>
      <c r="AH922">
        <f>IF(AG922&lt;&gt;"", IMAGE(AG922, 1), "Chưa có ảnh")</f>
        <v/>
      </c>
    </row>
    <row r="923" ht="95" customHeight="1">
      <c r="A923" t="inlineStr">
        <is>
          <t>2026-10-23</t>
        </is>
      </c>
      <c r="B923" t="inlineStr">
        <is>
          <t>ALGO_16</t>
        </is>
      </c>
      <c r="C923" t="inlineStr">
        <is>
          <t>✨ BỘ 16: GIAO CẮT VÀNG TRUNG HẠN (GOLDEN CROSS SMA20 x SMA50)</t>
        </is>
      </c>
      <c r="D923" t="inlineStr">
        <is>
          <t>#5</t>
        </is>
      </c>
      <c r="E923" t="inlineStr">
        <is>
          <t>DCM</t>
        </is>
      </c>
      <c r="F923" t="inlineStr">
        <is>
          <t>HOSE</t>
        </is>
      </c>
      <c r="G923" t="inlineStr">
        <is>
          <t>Hóa chất &amp; Phân bón</t>
        </is>
      </c>
      <c r="H923" t="n">
        <v>35.5</v>
      </c>
      <c r="I923" t="n">
        <v>1756.56</v>
      </c>
      <c r="J923" t="n">
        <v>31.06</v>
      </c>
      <c r="K923" t="n">
        <v>1.57</v>
      </c>
      <c r="L923" t="n">
        <v>39.09</v>
      </c>
      <c r="M923" t="n">
        <v>33.87</v>
      </c>
      <c r="N923" t="n">
        <v>34.85</v>
      </c>
      <c r="O923" t="n">
        <v>1764.41</v>
      </c>
      <c r="P923" t="n">
        <v>0</v>
      </c>
      <c r="Q923" t="n">
        <v>35.5</v>
      </c>
      <c r="R923" t="n">
        <v>34.85</v>
      </c>
      <c r="S923" t="inlineStr"/>
      <c r="T923" t="inlineStr"/>
      <c r="U923" t="inlineStr"/>
      <c r="V923" t="inlineStr"/>
      <c r="W923" t="inlineStr"/>
      <c r="X923" t="inlineStr">
        <is>
          <t>⏳ Chờ hàng về (T+0)</t>
        </is>
      </c>
      <c r="Y923">
        <f>IF(ISNUMBER(S923), ((S923-H923)/H923)-0.004, "")</f>
        <v/>
      </c>
      <c r="Z923">
        <f>IF(ISNUMBER(T923), ((T923-H923)/H923)-0.004, "")</f>
        <v/>
      </c>
      <c r="AA923">
        <f>IF(ISNUMBER(W923), ((W923-H923)/H923)-0.004, IF(P923&gt;0, ((N923-H923)/H923)-0.004, 0))</f>
        <v/>
      </c>
      <c r="AB923">
        <f>IF(AND(ISNUMBER(I923), I923&gt;0, ISNUMBER(O923), O923&gt;0), AA923-((O923-I923)/I923), AA923)</f>
        <v/>
      </c>
      <c r="AC923">
        <f>IF(ISNUMBER(Q923), (Q923-H923)/H923, 0)</f>
        <v/>
      </c>
      <c r="AD923">
        <f>IF(ISNUMBER(R923), (R923-H923)/H923, 0)</f>
        <v/>
      </c>
      <c r="AE923">
        <f>IF(ISNUMBER(Y923), IF(Y923&gt;0, "THẮNG", "THUA"), "CHỜ T+3")</f>
        <v/>
      </c>
      <c r="AF923">
        <f>IF(AND(P923=0, N923=H923, NOT(ISNUMBER(W923))), "ĐANG CHỜ", IF(AA923&gt;0, "THẮNG", "THUA"))</f>
        <v/>
      </c>
      <c r="AG923" t="inlineStr">
        <is>
          <t>https://quickchart.io/chart/render/zf-b31f303a-e2f5-4ec6-b024-5f128f25528d</t>
        </is>
      </c>
      <c r="AH923">
        <f>IF(AG923&lt;&gt;"", IMAGE(AG923, 1), "Chưa có ảnh")</f>
        <v/>
      </c>
    </row>
    <row r="924" ht="95" customHeight="1">
      <c r="A924" t="inlineStr">
        <is>
          <t>2026-10-23</t>
        </is>
      </c>
      <c r="B924" t="inlineStr">
        <is>
          <t>ALGO_17</t>
        </is>
      </c>
      <c r="C924" t="inlineStr">
        <is>
          <t>🌈 BỘ 17: DẢI RUY-BĂNG EMA ĐỒNG THUẬN TĂNG (EMA RIBBON TREND)</t>
        </is>
      </c>
      <c r="D924" t="inlineStr">
        <is>
          <t>#1</t>
        </is>
      </c>
      <c r="E924" t="inlineStr">
        <is>
          <t>MDG</t>
        </is>
      </c>
      <c r="F924" t="inlineStr">
        <is>
          <t>HOSE</t>
        </is>
      </c>
      <c r="G924" t="inlineStr">
        <is>
          <t>Khai khoáng &amp; VLXD</t>
        </is>
      </c>
      <c r="H924" t="n">
        <v>49</v>
      </c>
      <c r="I924" t="n">
        <v>1756.56</v>
      </c>
      <c r="J924" t="n">
        <v>135.37</v>
      </c>
      <c r="K924" t="n">
        <v>8.109999999999999</v>
      </c>
      <c r="L924" t="n">
        <v>55.69</v>
      </c>
      <c r="M924" t="n">
        <v>45.96</v>
      </c>
      <c r="N924" t="n">
        <v>48.6</v>
      </c>
      <c r="O924" t="n">
        <v>1764.41</v>
      </c>
      <c r="P924" t="n">
        <v>0</v>
      </c>
      <c r="Q924" t="n">
        <v>49</v>
      </c>
      <c r="R924" t="n">
        <v>48.6</v>
      </c>
      <c r="S924" t="inlineStr"/>
      <c r="T924" t="inlineStr"/>
      <c r="U924" t="inlineStr"/>
      <c r="V924" t="inlineStr"/>
      <c r="W924" t="inlineStr"/>
      <c r="X924" t="inlineStr">
        <is>
          <t>⏳ Chờ hàng về (T+0)</t>
        </is>
      </c>
      <c r="Y924">
        <f>IF(ISNUMBER(S924), ((S924-H924)/H924)-0.004, "")</f>
        <v/>
      </c>
      <c r="Z924">
        <f>IF(ISNUMBER(T924), ((T924-H924)/H924)-0.004, "")</f>
        <v/>
      </c>
      <c r="AA924">
        <f>IF(ISNUMBER(W924), ((W924-H924)/H924)-0.004, IF(P924&gt;0, ((N924-H924)/H924)-0.004, 0))</f>
        <v/>
      </c>
      <c r="AB924">
        <f>IF(AND(ISNUMBER(I924), I924&gt;0, ISNUMBER(O924), O924&gt;0), AA924-((O924-I924)/I924), AA924)</f>
        <v/>
      </c>
      <c r="AC924">
        <f>IF(ISNUMBER(Q924), (Q924-H924)/H924, 0)</f>
        <v/>
      </c>
      <c r="AD924">
        <f>IF(ISNUMBER(R924), (R924-H924)/H924, 0)</f>
        <v/>
      </c>
      <c r="AE924">
        <f>IF(ISNUMBER(Y924), IF(Y924&gt;0, "THẮNG", "THUA"), "CHỜ T+3")</f>
        <v/>
      </c>
      <c r="AF924">
        <f>IF(AND(P924=0, N924=H924, NOT(ISNUMBER(W924))), "ĐANG CHỜ", IF(AA924&gt;0, "THẮNG", "THUA"))</f>
        <v/>
      </c>
      <c r="AG924" t="inlineStr">
        <is>
          <t>https://quickchart.io/chart/render/zf-779c2af1-88ae-43b3-9e5e-d436deaa6338</t>
        </is>
      </c>
      <c r="AH924">
        <f>IF(AG924&lt;&gt;"", IMAGE(AG924, 1), "Chưa có ảnh")</f>
        <v/>
      </c>
    </row>
    <row r="925" ht="95" customHeight="1">
      <c r="A925" t="inlineStr">
        <is>
          <t>2026-10-23</t>
        </is>
      </c>
      <c r="B925" t="inlineStr">
        <is>
          <t>ALGO_17</t>
        </is>
      </c>
      <c r="C925" t="inlineStr">
        <is>
          <t>🌈 BỘ 17: DẢI RUY-BĂNG EMA ĐỒNG THUẬN TĂNG (EMA RIBBON TREND)</t>
        </is>
      </c>
      <c r="D925" t="inlineStr">
        <is>
          <t>#2</t>
        </is>
      </c>
      <c r="E925" t="inlineStr">
        <is>
          <t>AAS</t>
        </is>
      </c>
      <c r="F925" t="inlineStr">
        <is>
          <t>UPCOM</t>
        </is>
      </c>
      <c r="G925" t="inlineStr">
        <is>
          <t>Chứng khoán</t>
        </is>
      </c>
      <c r="H925" t="n">
        <v>10.6</v>
      </c>
      <c r="I925" t="n">
        <v>1756.56</v>
      </c>
      <c r="J925" t="n">
        <v>114.53</v>
      </c>
      <c r="K925" t="n">
        <v>0.66</v>
      </c>
      <c r="L925" t="n">
        <v>11.96</v>
      </c>
      <c r="M925" t="n">
        <v>9.98</v>
      </c>
      <c r="N925" t="n">
        <v>10.5</v>
      </c>
      <c r="O925" t="n">
        <v>1764.41</v>
      </c>
      <c r="P925" t="n">
        <v>0</v>
      </c>
      <c r="Q925" t="n">
        <v>10.6</v>
      </c>
      <c r="R925" t="n">
        <v>10.5</v>
      </c>
      <c r="S925" t="inlineStr"/>
      <c r="T925" t="inlineStr"/>
      <c r="U925" t="inlineStr"/>
      <c r="V925" t="inlineStr"/>
      <c r="W925" t="inlineStr"/>
      <c r="X925" t="inlineStr">
        <is>
          <t>⏳ Chờ hàng về (T+0)</t>
        </is>
      </c>
      <c r="Y925">
        <f>IF(ISNUMBER(S925), ((S925-H925)/H925)-0.004, "")</f>
        <v/>
      </c>
      <c r="Z925">
        <f>IF(ISNUMBER(T925), ((T925-H925)/H925)-0.004, "")</f>
        <v/>
      </c>
      <c r="AA925">
        <f>IF(ISNUMBER(W925), ((W925-H925)/H925)-0.004, IF(P925&gt;0, ((N925-H925)/H925)-0.004, 0))</f>
        <v/>
      </c>
      <c r="AB925">
        <f>IF(AND(ISNUMBER(I925), I925&gt;0, ISNUMBER(O925), O925&gt;0), AA925-((O925-I925)/I925), AA925)</f>
        <v/>
      </c>
      <c r="AC925">
        <f>IF(ISNUMBER(Q925), (Q925-H925)/H925, 0)</f>
        <v/>
      </c>
      <c r="AD925">
        <f>IF(ISNUMBER(R925), (R925-H925)/H925, 0)</f>
        <v/>
      </c>
      <c r="AE925">
        <f>IF(ISNUMBER(Y925), IF(Y925&gt;0, "THẮNG", "THUA"), "CHỜ T+3")</f>
        <v/>
      </c>
      <c r="AF925">
        <f>IF(AND(P925=0, N925=H925, NOT(ISNUMBER(W925))), "ĐANG CHỜ", IF(AA925&gt;0, "THẮNG", "THUA"))</f>
        <v/>
      </c>
      <c r="AG925" t="inlineStr">
        <is>
          <t>https://quickchart.io/chart/render/zf-6c825340-87e6-45ee-9a67-bd823f720716</t>
        </is>
      </c>
      <c r="AH925">
        <f>IF(AG925&lt;&gt;"", IMAGE(AG925, 1), "Chưa có ảnh")</f>
        <v/>
      </c>
    </row>
    <row r="926" ht="95" customHeight="1">
      <c r="A926" t="inlineStr">
        <is>
          <t>2026-10-23</t>
        </is>
      </c>
      <c r="B926" t="inlineStr">
        <is>
          <t>ALGO_17</t>
        </is>
      </c>
      <c r="C926" t="inlineStr">
        <is>
          <t>🌈 BỘ 17: DẢI RUY-BĂNG EMA ĐỒNG THUẬN TĂNG (EMA RIBBON TREND)</t>
        </is>
      </c>
      <c r="D926" t="inlineStr">
        <is>
          <t>#3</t>
        </is>
      </c>
      <c r="E926" t="inlineStr">
        <is>
          <t>MSB</t>
        </is>
      </c>
      <c r="F926" t="inlineStr">
        <is>
          <t>HOSE</t>
        </is>
      </c>
      <c r="G926" t="inlineStr">
        <is>
          <t>Ngân hàng</t>
        </is>
      </c>
      <c r="H926" t="n">
        <v>15.45</v>
      </c>
      <c r="I926" t="n">
        <v>1756.56</v>
      </c>
      <c r="J926" t="n">
        <v>92.25</v>
      </c>
      <c r="K926" t="n">
        <v>0.09</v>
      </c>
      <c r="L926" t="n">
        <v>16.84</v>
      </c>
      <c r="M926" t="n">
        <v>14.82</v>
      </c>
      <c r="N926" t="n">
        <v>15.45</v>
      </c>
      <c r="O926" t="n">
        <v>1764.41</v>
      </c>
      <c r="P926" t="n">
        <v>0</v>
      </c>
      <c r="Q926" t="n">
        <v>15.45</v>
      </c>
      <c r="R926" t="n">
        <v>15.45</v>
      </c>
      <c r="S926" t="inlineStr"/>
      <c r="T926" t="inlineStr"/>
      <c r="U926" t="inlineStr"/>
      <c r="V926" t="inlineStr"/>
      <c r="W926" t="inlineStr"/>
      <c r="X926" t="inlineStr">
        <is>
          <t>⏳ Chờ hàng về (T+0)</t>
        </is>
      </c>
      <c r="Y926">
        <f>IF(ISNUMBER(S926), ((S926-H926)/H926)-0.004, "")</f>
        <v/>
      </c>
      <c r="Z926">
        <f>IF(ISNUMBER(T926), ((T926-H926)/H926)-0.004, "")</f>
        <v/>
      </c>
      <c r="AA926">
        <f>IF(ISNUMBER(W926), ((W926-H926)/H926)-0.004, IF(P926&gt;0, ((N926-H926)/H926)-0.004, 0))</f>
        <v/>
      </c>
      <c r="AB926">
        <f>IF(AND(ISNUMBER(I926), I926&gt;0, ISNUMBER(O926), O926&gt;0), AA926-((O926-I926)/I926), AA926)</f>
        <v/>
      </c>
      <c r="AC926">
        <f>IF(ISNUMBER(Q926), (Q926-H926)/H926, 0)</f>
        <v/>
      </c>
      <c r="AD926">
        <f>IF(ISNUMBER(R926), (R926-H926)/H926, 0)</f>
        <v/>
      </c>
      <c r="AE926">
        <f>IF(ISNUMBER(Y926), IF(Y926&gt;0, "THẮNG", "THUA"), "CHỜ T+3")</f>
        <v/>
      </c>
      <c r="AF926">
        <f>IF(AND(P926=0, N926=H926, NOT(ISNUMBER(W926))), "ĐANG CHỜ", IF(AA926&gt;0, "THẮNG", "THUA"))</f>
        <v/>
      </c>
      <c r="AG926" t="inlineStr">
        <is>
          <t>https://quickchart.io/chart/render/zf-0cd87af7-2589-4d67-a18f-a289c99118c7</t>
        </is>
      </c>
      <c r="AH926">
        <f>IF(AG926&lt;&gt;"", IMAGE(AG926, 1), "Chưa có ảnh")</f>
        <v/>
      </c>
    </row>
    <row r="927" ht="95" customHeight="1">
      <c r="A927" t="inlineStr">
        <is>
          <t>2026-10-23</t>
        </is>
      </c>
      <c r="B927" t="inlineStr">
        <is>
          <t>ALGO_17</t>
        </is>
      </c>
      <c r="C927" t="inlineStr">
        <is>
          <t>🌈 BỘ 17: DẢI RUY-BĂNG EMA ĐỒNG THUẬN TĂNG (EMA RIBBON TREND)</t>
        </is>
      </c>
      <c r="D927" t="inlineStr">
        <is>
          <t>#4</t>
        </is>
      </c>
      <c r="E927" t="inlineStr">
        <is>
          <t>MSR</t>
        </is>
      </c>
      <c r="F927" t="inlineStr">
        <is>
          <t>UPCOM</t>
        </is>
      </c>
      <c r="G927" t="inlineStr">
        <is>
          <t>Bán lẻ &amp; Phân phối</t>
        </is>
      </c>
      <c r="H927" t="n">
        <v>64.90000000000001</v>
      </c>
      <c r="I927" t="n">
        <v>1756.56</v>
      </c>
      <c r="J927" t="n">
        <v>82.06</v>
      </c>
      <c r="K927" t="n">
        <v>1.11</v>
      </c>
      <c r="L927" t="n">
        <v>74.18000000000001</v>
      </c>
      <c r="M927" t="n">
        <v>60.68</v>
      </c>
      <c r="N927" t="n">
        <v>64.2</v>
      </c>
      <c r="O927" t="n">
        <v>1764.41</v>
      </c>
      <c r="P927" t="n">
        <v>0</v>
      </c>
      <c r="Q927" t="n">
        <v>64.90000000000001</v>
      </c>
      <c r="R927" t="n">
        <v>64.2</v>
      </c>
      <c r="S927" t="inlineStr"/>
      <c r="T927" t="inlineStr"/>
      <c r="U927" t="inlineStr"/>
      <c r="V927" t="inlineStr"/>
      <c r="W927" t="inlineStr"/>
      <c r="X927" t="inlineStr">
        <is>
          <t>⏳ Chờ hàng về (T+0)</t>
        </is>
      </c>
      <c r="Y927">
        <f>IF(ISNUMBER(S927), ((S927-H927)/H927)-0.004, "")</f>
        <v/>
      </c>
      <c r="Z927">
        <f>IF(ISNUMBER(T927), ((T927-H927)/H927)-0.004, "")</f>
        <v/>
      </c>
      <c r="AA927">
        <f>IF(ISNUMBER(W927), ((W927-H927)/H927)-0.004, IF(P927&gt;0, ((N927-H927)/H927)-0.004, 0))</f>
        <v/>
      </c>
      <c r="AB927">
        <f>IF(AND(ISNUMBER(I927), I927&gt;0, ISNUMBER(O927), O927&gt;0), AA927-((O927-I927)/I927), AA927)</f>
        <v/>
      </c>
      <c r="AC927">
        <f>IF(ISNUMBER(Q927), (Q927-H927)/H927, 0)</f>
        <v/>
      </c>
      <c r="AD927">
        <f>IF(ISNUMBER(R927), (R927-H927)/H927, 0)</f>
        <v/>
      </c>
      <c r="AE927">
        <f>IF(ISNUMBER(Y927), IF(Y927&gt;0, "THẮNG", "THUA"), "CHỜ T+3")</f>
        <v/>
      </c>
      <c r="AF927">
        <f>IF(AND(P927=0, N927=H927, NOT(ISNUMBER(W927))), "ĐANG CHỜ", IF(AA927&gt;0, "THẮNG", "THUA"))</f>
        <v/>
      </c>
      <c r="AG927" t="inlineStr">
        <is>
          <t>https://quickchart.io/chart/render/zf-1729ebd9-7131-4238-937f-04ff05fb75db</t>
        </is>
      </c>
      <c r="AH927">
        <f>IF(AG927&lt;&gt;"", IMAGE(AG927, 1), "Chưa có ảnh")</f>
        <v/>
      </c>
    </row>
    <row r="928" ht="95" customHeight="1">
      <c r="A928" t="inlineStr">
        <is>
          <t>2026-10-23</t>
        </is>
      </c>
      <c r="B928" t="inlineStr">
        <is>
          <t>ALGO_17</t>
        </is>
      </c>
      <c r="C928" t="inlineStr">
        <is>
          <t>🌈 BỘ 17: DẢI RUY-BĂNG EMA ĐỒNG THUẬN TĂNG (EMA RIBBON TREND)</t>
        </is>
      </c>
      <c r="D928" t="inlineStr">
        <is>
          <t>#5</t>
        </is>
      </c>
      <c r="E928" t="inlineStr">
        <is>
          <t>FRT</t>
        </is>
      </c>
      <c r="F928" t="inlineStr">
        <is>
          <t>HOSE</t>
        </is>
      </c>
      <c r="G928" t="inlineStr">
        <is>
          <t>Bán lẻ &amp; Phân phối</t>
        </is>
      </c>
      <c r="H928" t="n">
        <v>152.5</v>
      </c>
      <c r="I928" t="n">
        <v>1756.56</v>
      </c>
      <c r="J928" t="n">
        <v>73.37</v>
      </c>
      <c r="K928" t="n">
        <v>0.57</v>
      </c>
      <c r="L928" t="n">
        <v>171.94</v>
      </c>
      <c r="M928" t="n">
        <v>143.66</v>
      </c>
      <c r="N928" t="n">
        <v>150.9</v>
      </c>
      <c r="O928" t="n">
        <v>1764.41</v>
      </c>
      <c r="P928" t="n">
        <v>0</v>
      </c>
      <c r="Q928" t="n">
        <v>152.5</v>
      </c>
      <c r="R928" t="n">
        <v>150.9</v>
      </c>
      <c r="S928" t="inlineStr"/>
      <c r="T928" t="inlineStr"/>
      <c r="U928" t="inlineStr"/>
      <c r="V928" t="inlineStr"/>
      <c r="W928" t="inlineStr"/>
      <c r="X928" t="inlineStr">
        <is>
          <t>⏳ Chờ hàng về (T+0)</t>
        </is>
      </c>
      <c r="Y928">
        <f>IF(ISNUMBER(S928), ((S928-H928)/H928)-0.004, "")</f>
        <v/>
      </c>
      <c r="Z928">
        <f>IF(ISNUMBER(T928), ((T928-H928)/H928)-0.004, "")</f>
        <v/>
      </c>
      <c r="AA928">
        <f>IF(ISNUMBER(W928), ((W928-H928)/H928)-0.004, IF(P928&gt;0, ((N928-H928)/H928)-0.004, 0))</f>
        <v/>
      </c>
      <c r="AB928">
        <f>IF(AND(ISNUMBER(I928), I928&gt;0, ISNUMBER(O928), O928&gt;0), AA928-((O928-I928)/I928), AA928)</f>
        <v/>
      </c>
      <c r="AC928">
        <f>IF(ISNUMBER(Q928), (Q928-H928)/H928, 0)</f>
        <v/>
      </c>
      <c r="AD928">
        <f>IF(ISNUMBER(R928), (R928-H928)/H928, 0)</f>
        <v/>
      </c>
      <c r="AE928">
        <f>IF(ISNUMBER(Y928), IF(Y928&gt;0, "THẮNG", "THUA"), "CHỜ T+3")</f>
        <v/>
      </c>
      <c r="AF928">
        <f>IF(AND(P928=0, N928=H928, NOT(ISNUMBER(W928))), "ĐANG CHỜ", IF(AA928&gt;0, "THẮNG", "THUA"))</f>
        <v/>
      </c>
      <c r="AG928" t="inlineStr">
        <is>
          <t>https://quickchart.io/chart/render/zf-c6fcaaf6-0c6e-48af-b056-a71d3ef6f0dd</t>
        </is>
      </c>
      <c r="AH928">
        <f>IF(AG928&lt;&gt;"", IMAGE(AG928, 1), "Chưa có ảnh")</f>
        <v/>
      </c>
    </row>
    <row r="929" ht="95" customHeight="1">
      <c r="A929" t="inlineStr">
        <is>
          <t>2026-10-23</t>
        </is>
      </c>
      <c r="B929" t="inlineStr">
        <is>
          <t>ALGO_18</t>
        </is>
      </c>
      <c r="C929" t="inlineStr">
        <is>
          <t>🔁 BỘ 18: ĐẢO CHIỀU ĐỘNG LƯỢNG STOCHASTIC (STOCHASTIC CROSS)</t>
        </is>
      </c>
      <c r="D929" t="inlineStr">
        <is>
          <t>#1</t>
        </is>
      </c>
      <c r="E929" t="inlineStr">
        <is>
          <t>BSR</t>
        </is>
      </c>
      <c r="F929" t="inlineStr">
        <is>
          <t>HOSE</t>
        </is>
      </c>
      <c r="G929" t="inlineStr">
        <is>
          <t>Dầu khí &amp; Năng lượng</t>
        </is>
      </c>
      <c r="H929" t="n">
        <v>29.6</v>
      </c>
      <c r="I929" t="n">
        <v>1756.56</v>
      </c>
      <c r="J929" t="n">
        <v>48.7</v>
      </c>
      <c r="K929" t="n">
        <v>0.73</v>
      </c>
      <c r="L929" t="n">
        <v>33.83</v>
      </c>
      <c r="M929" t="n">
        <v>27.68</v>
      </c>
      <c r="N929" t="n">
        <v>29.2</v>
      </c>
      <c r="O929" t="n">
        <v>1764.41</v>
      </c>
      <c r="P929" t="n">
        <v>0</v>
      </c>
      <c r="Q929" t="n">
        <v>29.6</v>
      </c>
      <c r="R929" t="n">
        <v>29.2</v>
      </c>
      <c r="S929" t="inlineStr"/>
      <c r="T929" t="inlineStr"/>
      <c r="U929" t="inlineStr"/>
      <c r="V929" t="inlineStr"/>
      <c r="W929" t="inlineStr"/>
      <c r="X929" t="inlineStr">
        <is>
          <t>⏳ Chờ hàng về (T+0)</t>
        </is>
      </c>
      <c r="Y929">
        <f>IF(ISNUMBER(S929), ((S929-H929)/H929)-0.004, "")</f>
        <v/>
      </c>
      <c r="Z929">
        <f>IF(ISNUMBER(T929), ((T929-H929)/H929)-0.004, "")</f>
        <v/>
      </c>
      <c r="AA929">
        <f>IF(ISNUMBER(W929), ((W929-H929)/H929)-0.004, IF(P929&gt;0, ((N929-H929)/H929)-0.004, 0))</f>
        <v/>
      </c>
      <c r="AB929">
        <f>IF(AND(ISNUMBER(I929), I929&gt;0, ISNUMBER(O929), O929&gt;0), AA929-((O929-I929)/I929), AA929)</f>
        <v/>
      </c>
      <c r="AC929">
        <f>IF(ISNUMBER(Q929), (Q929-H929)/H929, 0)</f>
        <v/>
      </c>
      <c r="AD929">
        <f>IF(ISNUMBER(R929), (R929-H929)/H929, 0)</f>
        <v/>
      </c>
      <c r="AE929">
        <f>IF(ISNUMBER(Y929), IF(Y929&gt;0, "THẮNG", "THUA"), "CHỜ T+3")</f>
        <v/>
      </c>
      <c r="AF929">
        <f>IF(AND(P929=0, N929=H929, NOT(ISNUMBER(W929))), "ĐANG CHỜ", IF(AA929&gt;0, "THẮNG", "THUA"))</f>
        <v/>
      </c>
      <c r="AG929" t="inlineStr">
        <is>
          <t>https://quickchart.io/chart/render/zf-de4d68b5-234b-482c-a3ac-2e404b1481b8</t>
        </is>
      </c>
      <c r="AH929">
        <f>IF(AG929&lt;&gt;"", IMAGE(AG929, 1), "Chưa có ảnh")</f>
        <v/>
      </c>
    </row>
    <row r="930" ht="95" customHeight="1">
      <c r="A930" t="inlineStr">
        <is>
          <t>2026-10-23</t>
        </is>
      </c>
      <c r="B930" t="inlineStr">
        <is>
          <t>ALGO_18</t>
        </is>
      </c>
      <c r="C930" t="inlineStr">
        <is>
          <t>🔁 BỘ 18: ĐẢO CHIỀU ĐỘNG LƯỢNG STOCHASTIC (STOCHASTIC CROSS)</t>
        </is>
      </c>
      <c r="D930" t="inlineStr">
        <is>
          <t>#2</t>
        </is>
      </c>
      <c r="E930" t="inlineStr">
        <is>
          <t>DGW</t>
        </is>
      </c>
      <c r="F930" t="inlineStr">
        <is>
          <t>HOSE</t>
        </is>
      </c>
      <c r="G930" t="inlineStr">
        <is>
          <t>Bán lẻ &amp; Phân phối</t>
        </is>
      </c>
      <c r="H930" t="n">
        <v>46.6</v>
      </c>
      <c r="I930" t="n">
        <v>1756.56</v>
      </c>
      <c r="J930" t="n">
        <v>28.84</v>
      </c>
      <c r="K930" t="n">
        <v>0.8</v>
      </c>
      <c r="L930" t="n">
        <v>52.29</v>
      </c>
      <c r="M930" t="n">
        <v>44.02</v>
      </c>
      <c r="N930" t="n">
        <v>46.1</v>
      </c>
      <c r="O930" t="n">
        <v>1764.41</v>
      </c>
      <c r="P930" t="n">
        <v>0</v>
      </c>
      <c r="Q930" t="n">
        <v>46.6</v>
      </c>
      <c r="R930" t="n">
        <v>46.1</v>
      </c>
      <c r="S930" t="inlineStr"/>
      <c r="T930" t="inlineStr"/>
      <c r="U930" t="inlineStr"/>
      <c r="V930" t="inlineStr"/>
      <c r="W930" t="inlineStr"/>
      <c r="X930" t="inlineStr">
        <is>
          <t>⏳ Chờ hàng về (T+0)</t>
        </is>
      </c>
      <c r="Y930">
        <f>IF(ISNUMBER(S930), ((S930-H930)/H930)-0.004, "")</f>
        <v/>
      </c>
      <c r="Z930">
        <f>IF(ISNUMBER(T930), ((T930-H930)/H930)-0.004, "")</f>
        <v/>
      </c>
      <c r="AA930">
        <f>IF(ISNUMBER(W930), ((W930-H930)/H930)-0.004, IF(P930&gt;0, ((N930-H930)/H930)-0.004, 0))</f>
        <v/>
      </c>
      <c r="AB930">
        <f>IF(AND(ISNUMBER(I930), I930&gt;0, ISNUMBER(O930), O930&gt;0), AA930-((O930-I930)/I930), AA930)</f>
        <v/>
      </c>
      <c r="AC930">
        <f>IF(ISNUMBER(Q930), (Q930-H930)/H930, 0)</f>
        <v/>
      </c>
      <c r="AD930">
        <f>IF(ISNUMBER(R930), (R930-H930)/H930, 0)</f>
        <v/>
      </c>
      <c r="AE930">
        <f>IF(ISNUMBER(Y930), IF(Y930&gt;0, "THẮNG", "THUA"), "CHỜ T+3")</f>
        <v/>
      </c>
      <c r="AF930">
        <f>IF(AND(P930=0, N930=H930, NOT(ISNUMBER(W930))), "ĐANG CHỜ", IF(AA930&gt;0, "THẮNG", "THUA"))</f>
        <v/>
      </c>
      <c r="AG930" t="inlineStr">
        <is>
          <t>https://quickchart.io/chart/render/zf-e02160a9-2d2a-4de2-aac4-d0325e89120c</t>
        </is>
      </c>
      <c r="AH930">
        <f>IF(AG930&lt;&gt;"", IMAGE(AG930, 1), "Chưa có ảnh")</f>
        <v/>
      </c>
    </row>
    <row r="931" ht="95" customHeight="1">
      <c r="A931" t="inlineStr">
        <is>
          <t>2026-10-23</t>
        </is>
      </c>
      <c r="B931" t="inlineStr">
        <is>
          <t>ALGO_18</t>
        </is>
      </c>
      <c r="C931" t="inlineStr">
        <is>
          <t>🔁 BỘ 18: ĐẢO CHIỀU ĐỘNG LƯỢNG STOCHASTIC (STOCHASTIC CROSS)</t>
        </is>
      </c>
      <c r="D931" t="inlineStr">
        <is>
          <t>#3</t>
        </is>
      </c>
      <c r="E931" t="inlineStr">
        <is>
          <t>NAB</t>
        </is>
      </c>
      <c r="F931" t="inlineStr">
        <is>
          <t>HOSE</t>
        </is>
      </c>
      <c r="G931" t="inlineStr">
        <is>
          <t>Ngân hàng</t>
        </is>
      </c>
      <c r="H931" t="n">
        <v>12.35</v>
      </c>
      <c r="I931" t="n">
        <v>1756.56</v>
      </c>
      <c r="J931" t="n">
        <v>27.48</v>
      </c>
      <c r="K931" t="n">
        <v>1.27</v>
      </c>
      <c r="L931" t="n">
        <v>13.77</v>
      </c>
      <c r="M931" t="n">
        <v>11.7</v>
      </c>
      <c r="N931" t="n">
        <v>12.6</v>
      </c>
      <c r="O931" t="n">
        <v>1764.41</v>
      </c>
      <c r="P931" t="n">
        <v>0</v>
      </c>
      <c r="Q931" t="n">
        <v>12.6</v>
      </c>
      <c r="R931" t="n">
        <v>12.35</v>
      </c>
      <c r="S931" t="inlineStr"/>
      <c r="T931" t="inlineStr"/>
      <c r="U931" t="inlineStr"/>
      <c r="V931" t="inlineStr"/>
      <c r="W931" t="inlineStr"/>
      <c r="X931" t="inlineStr">
        <is>
          <t>⏳ Chờ hàng về (T+0)</t>
        </is>
      </c>
      <c r="Y931">
        <f>IF(ISNUMBER(S931), ((S931-H931)/H931)-0.004, "")</f>
        <v/>
      </c>
      <c r="Z931">
        <f>IF(ISNUMBER(T931), ((T931-H931)/H931)-0.004, "")</f>
        <v/>
      </c>
      <c r="AA931">
        <f>IF(ISNUMBER(W931), ((W931-H931)/H931)-0.004, IF(P931&gt;0, ((N931-H931)/H931)-0.004, 0))</f>
        <v/>
      </c>
      <c r="AB931">
        <f>IF(AND(ISNUMBER(I931), I931&gt;0, ISNUMBER(O931), O931&gt;0), AA931-((O931-I931)/I931), AA931)</f>
        <v/>
      </c>
      <c r="AC931">
        <f>IF(ISNUMBER(Q931), (Q931-H931)/H931, 0)</f>
        <v/>
      </c>
      <c r="AD931">
        <f>IF(ISNUMBER(R931), (R931-H931)/H931, 0)</f>
        <v/>
      </c>
      <c r="AE931">
        <f>IF(ISNUMBER(Y931), IF(Y931&gt;0, "THẮNG", "THUA"), "CHỜ T+3")</f>
        <v/>
      </c>
      <c r="AF931">
        <f>IF(AND(P931=0, N931=H931, NOT(ISNUMBER(W931))), "ĐANG CHỜ", IF(AA931&gt;0, "THẮNG", "THUA"))</f>
        <v/>
      </c>
      <c r="AG931" t="inlineStr">
        <is>
          <t>https://quickchart.io/chart/render/zf-9580c21b-0fbd-419d-bc74-1e184525834e</t>
        </is>
      </c>
      <c r="AH931">
        <f>IF(AG931&lt;&gt;"", IMAGE(AG931, 1), "Chưa có ảnh")</f>
        <v/>
      </c>
    </row>
    <row r="932" ht="95" customHeight="1">
      <c r="A932" t="inlineStr">
        <is>
          <t>2026-10-23</t>
        </is>
      </c>
      <c r="B932" t="inlineStr">
        <is>
          <t>ALGO_18</t>
        </is>
      </c>
      <c r="C932" t="inlineStr">
        <is>
          <t>🔁 BỘ 18: ĐẢO CHIỀU ĐỘNG LƯỢNG STOCHASTIC (STOCHASTIC CROSS)</t>
        </is>
      </c>
      <c r="D932" t="inlineStr">
        <is>
          <t>#4</t>
        </is>
      </c>
      <c r="E932" t="inlineStr">
        <is>
          <t>PVS</t>
        </is>
      </c>
      <c r="F932" t="inlineStr">
        <is>
          <t>HNX</t>
        </is>
      </c>
      <c r="G932" t="inlineStr">
        <is>
          <t>Dầu khí &amp; Năng lượng</t>
        </is>
      </c>
      <c r="H932" t="n">
        <v>32.7</v>
      </c>
      <c r="I932" t="n">
        <v>1756.56</v>
      </c>
      <c r="J932" t="n">
        <v>18.97</v>
      </c>
      <c r="K932" t="n">
        <v>0.8100000000000001</v>
      </c>
      <c r="L932" t="n">
        <v>37.38</v>
      </c>
      <c r="M932" t="n">
        <v>30.57</v>
      </c>
      <c r="N932" t="n">
        <v>32.5</v>
      </c>
      <c r="O932" t="n">
        <v>1764.41</v>
      </c>
      <c r="P932" t="n">
        <v>0</v>
      </c>
      <c r="Q932" t="n">
        <v>32.7</v>
      </c>
      <c r="R932" t="n">
        <v>32.5</v>
      </c>
      <c r="S932" t="inlineStr"/>
      <c r="T932" t="inlineStr"/>
      <c r="U932" t="inlineStr"/>
      <c r="V932" t="inlineStr"/>
      <c r="W932" t="inlineStr"/>
      <c r="X932" t="inlineStr">
        <is>
          <t>⏳ Chờ hàng về (T+0)</t>
        </is>
      </c>
      <c r="Y932">
        <f>IF(ISNUMBER(S932), ((S932-H932)/H932)-0.004, "")</f>
        <v/>
      </c>
      <c r="Z932">
        <f>IF(ISNUMBER(T932), ((T932-H932)/H932)-0.004, "")</f>
        <v/>
      </c>
      <c r="AA932">
        <f>IF(ISNUMBER(W932), ((W932-H932)/H932)-0.004, IF(P932&gt;0, ((N932-H932)/H932)-0.004, 0))</f>
        <v/>
      </c>
      <c r="AB932">
        <f>IF(AND(ISNUMBER(I932), I932&gt;0, ISNUMBER(O932), O932&gt;0), AA932-((O932-I932)/I932), AA932)</f>
        <v/>
      </c>
      <c r="AC932">
        <f>IF(ISNUMBER(Q932), (Q932-H932)/H932, 0)</f>
        <v/>
      </c>
      <c r="AD932">
        <f>IF(ISNUMBER(R932), (R932-H932)/H932, 0)</f>
        <v/>
      </c>
      <c r="AE932">
        <f>IF(ISNUMBER(Y932), IF(Y932&gt;0, "THẮNG", "THUA"), "CHỜ T+3")</f>
        <v/>
      </c>
      <c r="AF932">
        <f>IF(AND(P932=0, N932=H932, NOT(ISNUMBER(W932))), "ĐANG CHỜ", IF(AA932&gt;0, "THẮNG", "THUA"))</f>
        <v/>
      </c>
      <c r="AG932" t="inlineStr">
        <is>
          <t>https://quickchart.io/chart/render/zf-b5d2531e-ffe4-438d-a9c2-58b6916af435</t>
        </is>
      </c>
      <c r="AH932">
        <f>IF(AG932&lt;&gt;"", IMAGE(AG932, 1), "Chưa có ảnh")</f>
        <v/>
      </c>
    </row>
    <row r="933" ht="95" customHeight="1">
      <c r="A933" t="inlineStr">
        <is>
          <t>2026-10-23</t>
        </is>
      </c>
      <c r="B933" t="inlineStr">
        <is>
          <t>ALGO_19</t>
        </is>
      </c>
      <c r="C933" t="inlineStr">
        <is>
          <t>⚡ BỘ 19: BỨT PHÁ XUNG LỰC ĐỘNG LƯỢNG CCI &gt; 100 (CCI THRUST)</t>
        </is>
      </c>
      <c r="D933" t="inlineStr">
        <is>
          <t>#1</t>
        </is>
      </c>
      <c r="E933" t="inlineStr">
        <is>
          <t>VNP</t>
        </is>
      </c>
      <c r="F933" t="inlineStr">
        <is>
          <t>UPCOM</t>
        </is>
      </c>
      <c r="G933" t="inlineStr">
        <is>
          <t>Hóa chất &amp; Chế biến</t>
        </is>
      </c>
      <c r="H933" t="n">
        <v>17.1</v>
      </c>
      <c r="I933" t="n">
        <v>1756.56</v>
      </c>
      <c r="J933" t="n">
        <v>80.61</v>
      </c>
      <c r="K933" t="n">
        <v>32</v>
      </c>
      <c r="L933" t="n">
        <v>19.55</v>
      </c>
      <c r="M933" t="n">
        <v>15.99</v>
      </c>
      <c r="N933" t="n">
        <v>17</v>
      </c>
      <c r="O933" t="n">
        <v>1764.41</v>
      </c>
      <c r="P933" t="n">
        <v>0</v>
      </c>
      <c r="Q933" t="n">
        <v>17.1</v>
      </c>
      <c r="R933" t="n">
        <v>17</v>
      </c>
      <c r="S933" t="inlineStr"/>
      <c r="T933" t="inlineStr"/>
      <c r="U933" t="inlineStr"/>
      <c r="V933" t="inlineStr"/>
      <c r="W933" t="inlineStr"/>
      <c r="X933" t="inlineStr">
        <is>
          <t>⏳ Chờ hàng về (T+0)</t>
        </is>
      </c>
      <c r="Y933">
        <f>IF(ISNUMBER(S933), ((S933-H933)/H933)-0.004, "")</f>
        <v/>
      </c>
      <c r="Z933">
        <f>IF(ISNUMBER(T933), ((T933-H933)/H933)-0.004, "")</f>
        <v/>
      </c>
      <c r="AA933">
        <f>IF(ISNUMBER(W933), ((W933-H933)/H933)-0.004, IF(P933&gt;0, ((N933-H933)/H933)-0.004, 0))</f>
        <v/>
      </c>
      <c r="AB933">
        <f>IF(AND(ISNUMBER(I933), I933&gt;0, ISNUMBER(O933), O933&gt;0), AA933-((O933-I933)/I933), AA933)</f>
        <v/>
      </c>
      <c r="AC933">
        <f>IF(ISNUMBER(Q933), (Q933-H933)/H933, 0)</f>
        <v/>
      </c>
      <c r="AD933">
        <f>IF(ISNUMBER(R933), (R933-H933)/H933, 0)</f>
        <v/>
      </c>
      <c r="AE933">
        <f>IF(ISNUMBER(Y933), IF(Y933&gt;0, "THẮNG", "THUA"), "CHỜ T+3")</f>
        <v/>
      </c>
      <c r="AF933">
        <f>IF(AND(P933=0, N933=H933, NOT(ISNUMBER(W933))), "ĐANG CHỜ", IF(AA933&gt;0, "THẮNG", "THUA"))</f>
        <v/>
      </c>
      <c r="AG933" t="inlineStr">
        <is>
          <t>https://quickchart.io/chart/render/zf-b35a3c36-f679-4369-9938-ae0155b71b76</t>
        </is>
      </c>
      <c r="AH933">
        <f>IF(AG933&lt;&gt;"", IMAGE(AG933, 1), "Chưa có ảnh")</f>
        <v/>
      </c>
    </row>
    <row r="934" ht="95" customHeight="1">
      <c r="A934" t="inlineStr">
        <is>
          <t>2026-10-23</t>
        </is>
      </c>
      <c r="B934" t="inlineStr">
        <is>
          <t>ALGO_19</t>
        </is>
      </c>
      <c r="C934" t="inlineStr">
        <is>
          <t>⚡ BỘ 19: BỨT PHÁ XUNG LỰC ĐỘNG LƯỢNG CCI &gt; 100 (CCI THRUST)</t>
        </is>
      </c>
      <c r="D934" t="inlineStr">
        <is>
          <t>#2</t>
        </is>
      </c>
      <c r="E934" t="inlineStr">
        <is>
          <t>PVB</t>
        </is>
      </c>
      <c r="F934" t="inlineStr">
        <is>
          <t>HNX</t>
        </is>
      </c>
      <c r="G934" t="inlineStr">
        <is>
          <t>Dầu khí &amp; Năng lượng</t>
        </is>
      </c>
      <c r="H934" t="n">
        <v>21.4</v>
      </c>
      <c r="I934" t="n">
        <v>1756.56</v>
      </c>
      <c r="J934" t="n">
        <v>75.78</v>
      </c>
      <c r="K934" t="n">
        <v>6.38</v>
      </c>
      <c r="L934" t="n">
        <v>23.88</v>
      </c>
      <c r="M934" t="n">
        <v>20.27</v>
      </c>
      <c r="N934" t="n">
        <v>21.1</v>
      </c>
      <c r="O934" t="n">
        <v>1764.41</v>
      </c>
      <c r="P934" t="n">
        <v>0</v>
      </c>
      <c r="Q934" t="n">
        <v>21.4</v>
      </c>
      <c r="R934" t="n">
        <v>21.1</v>
      </c>
      <c r="S934" t="inlineStr"/>
      <c r="T934" t="inlineStr"/>
      <c r="U934" t="inlineStr"/>
      <c r="V934" t="inlineStr"/>
      <c r="W934" t="inlineStr"/>
      <c r="X934" t="inlineStr">
        <is>
          <t>⏳ Chờ hàng về (T+0)</t>
        </is>
      </c>
      <c r="Y934">
        <f>IF(ISNUMBER(S934), ((S934-H934)/H934)-0.004, "")</f>
        <v/>
      </c>
      <c r="Z934">
        <f>IF(ISNUMBER(T934), ((T934-H934)/H934)-0.004, "")</f>
        <v/>
      </c>
      <c r="AA934">
        <f>IF(ISNUMBER(W934), ((W934-H934)/H934)-0.004, IF(P934&gt;0, ((N934-H934)/H934)-0.004, 0))</f>
        <v/>
      </c>
      <c r="AB934">
        <f>IF(AND(ISNUMBER(I934), I934&gt;0, ISNUMBER(O934), O934&gt;0), AA934-((O934-I934)/I934), AA934)</f>
        <v/>
      </c>
      <c r="AC934">
        <f>IF(ISNUMBER(Q934), (Q934-H934)/H934, 0)</f>
        <v/>
      </c>
      <c r="AD934">
        <f>IF(ISNUMBER(R934), (R934-H934)/H934, 0)</f>
        <v/>
      </c>
      <c r="AE934">
        <f>IF(ISNUMBER(Y934), IF(Y934&gt;0, "THẮNG", "THUA"), "CHỜ T+3")</f>
        <v/>
      </c>
      <c r="AF934">
        <f>IF(AND(P934=0, N934=H934, NOT(ISNUMBER(W934))), "ĐANG CHỜ", IF(AA934&gt;0, "THẮNG", "THUA"))</f>
        <v/>
      </c>
      <c r="AG934" t="inlineStr">
        <is>
          <t>https://quickchart.io/chart/render/zf-71e9acb4-117d-4792-a22c-91274ffdf3ee</t>
        </is>
      </c>
      <c r="AH934">
        <f>IF(AG934&lt;&gt;"", IMAGE(AG934, 1), "Chưa có ảnh")</f>
        <v/>
      </c>
    </row>
    <row r="935" ht="95" customHeight="1">
      <c r="A935" t="inlineStr">
        <is>
          <t>2026-10-23</t>
        </is>
      </c>
      <c r="B935" t="inlineStr">
        <is>
          <t>ALGO_19</t>
        </is>
      </c>
      <c r="C935" t="inlineStr">
        <is>
          <t>⚡ BỘ 19: BỨT PHÁ XUNG LỰC ĐỘNG LƯỢNG CCI &gt; 100 (CCI THRUST)</t>
        </is>
      </c>
      <c r="D935" t="inlineStr">
        <is>
          <t>#3</t>
        </is>
      </c>
      <c r="E935" t="inlineStr">
        <is>
          <t>BCM</t>
        </is>
      </c>
      <c r="F935" t="inlineStr">
        <is>
          <t>HOSE</t>
        </is>
      </c>
      <c r="G935" t="inlineStr">
        <is>
          <t>BĐS Khu Công Nghiệp</t>
        </is>
      </c>
      <c r="H935" t="n">
        <v>41.7</v>
      </c>
      <c r="I935" t="n">
        <v>1756.56</v>
      </c>
      <c r="J935" t="n">
        <v>74.16</v>
      </c>
      <c r="K935" t="n">
        <v>3.58</v>
      </c>
      <c r="L935" t="n">
        <v>46.91</v>
      </c>
      <c r="M935" t="n">
        <v>39.33</v>
      </c>
      <c r="N935" t="n">
        <v>41.75</v>
      </c>
      <c r="O935" t="n">
        <v>1764.41</v>
      </c>
      <c r="P935" t="n">
        <v>0</v>
      </c>
      <c r="Q935" t="n">
        <v>41.75</v>
      </c>
      <c r="R935" t="n">
        <v>41.7</v>
      </c>
      <c r="S935" t="inlineStr"/>
      <c r="T935" t="inlineStr"/>
      <c r="U935" t="inlineStr"/>
      <c r="V935" t="inlineStr"/>
      <c r="W935" t="inlineStr"/>
      <c r="X935" t="inlineStr">
        <is>
          <t>⏳ Chờ hàng về (T+0)</t>
        </is>
      </c>
      <c r="Y935">
        <f>IF(ISNUMBER(S935), ((S935-H935)/H935)-0.004, "")</f>
        <v/>
      </c>
      <c r="Z935">
        <f>IF(ISNUMBER(T935), ((T935-H935)/H935)-0.004, "")</f>
        <v/>
      </c>
      <c r="AA935">
        <f>IF(ISNUMBER(W935), ((W935-H935)/H935)-0.004, IF(P935&gt;0, ((N935-H935)/H935)-0.004, 0))</f>
        <v/>
      </c>
      <c r="AB935">
        <f>IF(AND(ISNUMBER(I935), I935&gt;0, ISNUMBER(O935), O935&gt;0), AA935-((O935-I935)/I935), AA935)</f>
        <v/>
      </c>
      <c r="AC935">
        <f>IF(ISNUMBER(Q935), (Q935-H935)/H935, 0)</f>
        <v/>
      </c>
      <c r="AD935">
        <f>IF(ISNUMBER(R935), (R935-H935)/H935, 0)</f>
        <v/>
      </c>
      <c r="AE935">
        <f>IF(ISNUMBER(Y935), IF(Y935&gt;0, "THẮNG", "THUA"), "CHỜ T+3")</f>
        <v/>
      </c>
      <c r="AF935">
        <f>IF(AND(P935=0, N935=H935, NOT(ISNUMBER(W935))), "ĐANG CHỜ", IF(AA935&gt;0, "THẮNG", "THUA"))</f>
        <v/>
      </c>
      <c r="AG935" t="inlineStr">
        <is>
          <t>https://quickchart.io/chart/render/zf-f1613b29-0fb7-4a57-8dab-ba19a0bb0ca9</t>
        </is>
      </c>
      <c r="AH935">
        <f>IF(AG935&lt;&gt;"", IMAGE(AG935, 1), "Chưa có ảnh")</f>
        <v/>
      </c>
    </row>
    <row r="936" ht="95" customHeight="1">
      <c r="A936" t="inlineStr">
        <is>
          <t>2026-10-23</t>
        </is>
      </c>
      <c r="B936" t="inlineStr">
        <is>
          <t>ALGO_19</t>
        </is>
      </c>
      <c r="C936" t="inlineStr">
        <is>
          <t>⚡ BỘ 19: BỨT PHÁ XUNG LỰC ĐỘNG LƯỢNG CCI &gt; 100 (CCI THRUST)</t>
        </is>
      </c>
      <c r="D936" t="inlineStr">
        <is>
          <t>#4</t>
        </is>
      </c>
      <c r="E936" t="inlineStr">
        <is>
          <t>PLC</t>
        </is>
      </c>
      <c r="F936" t="inlineStr">
        <is>
          <t>HNX</t>
        </is>
      </c>
      <c r="G936" t="inlineStr">
        <is>
          <t>Dầu khí &amp; Năng lượng</t>
        </is>
      </c>
      <c r="H936" t="n">
        <v>21.7</v>
      </c>
      <c r="I936" t="n">
        <v>1756.56</v>
      </c>
      <c r="J936" t="n">
        <v>68.67</v>
      </c>
      <c r="K936" t="n">
        <v>2.06</v>
      </c>
      <c r="L936" t="n">
        <v>24.49</v>
      </c>
      <c r="M936" t="n">
        <v>20.43</v>
      </c>
      <c r="N936" t="n">
        <v>21.3</v>
      </c>
      <c r="O936" t="n">
        <v>1764.41</v>
      </c>
      <c r="P936" t="n">
        <v>0</v>
      </c>
      <c r="Q936" t="n">
        <v>21.7</v>
      </c>
      <c r="R936" t="n">
        <v>21.3</v>
      </c>
      <c r="S936" t="inlineStr"/>
      <c r="T936" t="inlineStr"/>
      <c r="U936" t="inlineStr"/>
      <c r="V936" t="inlineStr"/>
      <c r="W936" t="inlineStr"/>
      <c r="X936" t="inlineStr">
        <is>
          <t>⏳ Chờ hàng về (T+0)</t>
        </is>
      </c>
      <c r="Y936">
        <f>IF(ISNUMBER(S936), ((S936-H936)/H936)-0.004, "")</f>
        <v/>
      </c>
      <c r="Z936">
        <f>IF(ISNUMBER(T936), ((T936-H936)/H936)-0.004, "")</f>
        <v/>
      </c>
      <c r="AA936">
        <f>IF(ISNUMBER(W936), ((W936-H936)/H936)-0.004, IF(P936&gt;0, ((N936-H936)/H936)-0.004, 0))</f>
        <v/>
      </c>
      <c r="AB936">
        <f>IF(AND(ISNUMBER(I936), I936&gt;0, ISNUMBER(O936), O936&gt;0), AA936-((O936-I936)/I936), AA936)</f>
        <v/>
      </c>
      <c r="AC936">
        <f>IF(ISNUMBER(Q936), (Q936-H936)/H936, 0)</f>
        <v/>
      </c>
      <c r="AD936">
        <f>IF(ISNUMBER(R936), (R936-H936)/H936, 0)</f>
        <v/>
      </c>
      <c r="AE936">
        <f>IF(ISNUMBER(Y936), IF(Y936&gt;0, "THẮNG", "THUA"), "CHỜ T+3")</f>
        <v/>
      </c>
      <c r="AF936">
        <f>IF(AND(P936=0, N936=H936, NOT(ISNUMBER(W936))), "ĐANG CHỜ", IF(AA936&gt;0, "THẮNG", "THUA"))</f>
        <v/>
      </c>
      <c r="AG936" t="inlineStr">
        <is>
          <t>https://quickchart.io/chart/render/zf-9a689dda-7345-4ea7-bc10-e745a167d415</t>
        </is>
      </c>
      <c r="AH936">
        <f>IF(AG936&lt;&gt;"", IMAGE(AG936, 1), "Chưa có ảnh")</f>
        <v/>
      </c>
    </row>
    <row r="937" ht="95" customHeight="1">
      <c r="A937" t="inlineStr">
        <is>
          <t>2026-10-23</t>
        </is>
      </c>
      <c r="B937" t="inlineStr">
        <is>
          <t>ALGO_19</t>
        </is>
      </c>
      <c r="C937" t="inlineStr">
        <is>
          <t>⚡ BỘ 19: BỨT PHÁ XUNG LỰC ĐỘNG LƯỢNG CCI &gt; 100 (CCI THRUST)</t>
        </is>
      </c>
      <c r="D937" t="inlineStr">
        <is>
          <t>#5</t>
        </is>
      </c>
      <c r="E937" t="inlineStr">
        <is>
          <t>TOS</t>
        </is>
      </c>
      <c r="F937" t="inlineStr">
        <is>
          <t>UPCOM</t>
        </is>
      </c>
      <c r="G937" t="inlineStr">
        <is>
          <t>Đầu tư công &amp; Xây dựng</t>
        </is>
      </c>
      <c r="H937" t="n">
        <v>94.2</v>
      </c>
      <c r="I937" t="n">
        <v>1756.56</v>
      </c>
      <c r="J937" t="n">
        <v>62.21</v>
      </c>
      <c r="K937" t="n">
        <v>1.18</v>
      </c>
      <c r="L937" t="n">
        <v>107.67</v>
      </c>
      <c r="M937" t="n">
        <v>88.08</v>
      </c>
      <c r="N937" t="n">
        <v>97</v>
      </c>
      <c r="O937" t="n">
        <v>1764.41</v>
      </c>
      <c r="P937" t="n">
        <v>0</v>
      </c>
      <c r="Q937" t="n">
        <v>97</v>
      </c>
      <c r="R937" t="n">
        <v>94.2</v>
      </c>
      <c r="S937" t="inlineStr"/>
      <c r="T937" t="inlineStr"/>
      <c r="U937" t="inlineStr"/>
      <c r="V937" t="inlineStr"/>
      <c r="W937" t="inlineStr"/>
      <c r="X937" t="inlineStr">
        <is>
          <t>⏳ Chờ hàng về (T+0)</t>
        </is>
      </c>
      <c r="Y937">
        <f>IF(ISNUMBER(S937), ((S937-H937)/H937)-0.004, "")</f>
        <v/>
      </c>
      <c r="Z937">
        <f>IF(ISNUMBER(T937), ((T937-H937)/H937)-0.004, "")</f>
        <v/>
      </c>
      <c r="AA937">
        <f>IF(ISNUMBER(W937), ((W937-H937)/H937)-0.004, IF(P937&gt;0, ((N937-H937)/H937)-0.004, 0))</f>
        <v/>
      </c>
      <c r="AB937">
        <f>IF(AND(ISNUMBER(I937), I937&gt;0, ISNUMBER(O937), O937&gt;0), AA937-((O937-I937)/I937), AA937)</f>
        <v/>
      </c>
      <c r="AC937">
        <f>IF(ISNUMBER(Q937), (Q937-H937)/H937, 0)</f>
        <v/>
      </c>
      <c r="AD937">
        <f>IF(ISNUMBER(R937), (R937-H937)/H937, 0)</f>
        <v/>
      </c>
      <c r="AE937">
        <f>IF(ISNUMBER(Y937), IF(Y937&gt;0, "THẮNG", "THUA"), "CHỜ T+3")</f>
        <v/>
      </c>
      <c r="AF937">
        <f>IF(AND(P937=0, N937=H937, NOT(ISNUMBER(W937))), "ĐANG CHỜ", IF(AA937&gt;0, "THẮNG", "THUA"))</f>
        <v/>
      </c>
      <c r="AG937" t="inlineStr">
        <is>
          <t>https://quickchart.io/chart/render/zf-00d5a559-4168-40bf-b020-0ecf8fd1772e</t>
        </is>
      </c>
      <c r="AH937">
        <f>IF(AG937&lt;&gt;"", IMAGE(AG937, 1), "Chưa có ảnh")</f>
        <v/>
      </c>
    </row>
    <row r="938" ht="95" customHeight="1">
      <c r="A938" t="inlineStr">
        <is>
          <t>2026-10-23</t>
        </is>
      </c>
      <c r="B938" t="inlineStr">
        <is>
          <t>ALGO_20</t>
        </is>
      </c>
      <c r="C938" t="inlineStr">
        <is>
          <t>⚓ BỘ 20: KÉO NGƯỢC VỀ HỖ TRỢ TỔ CHỨC MA50 (MA50 PULLBACK)</t>
        </is>
      </c>
      <c r="D938" t="inlineStr">
        <is>
          <t>#1</t>
        </is>
      </c>
      <c r="E938" t="inlineStr">
        <is>
          <t>ABB</t>
        </is>
      </c>
      <c r="F938" t="inlineStr">
        <is>
          <t>UPCOM</t>
        </is>
      </c>
      <c r="G938" t="inlineStr">
        <is>
          <t>Ngân hàng</t>
        </is>
      </c>
      <c r="H938" t="n">
        <v>17.8</v>
      </c>
      <c r="I938" t="n">
        <v>1756.56</v>
      </c>
      <c r="J938" t="n">
        <v>6.71</v>
      </c>
      <c r="K938" t="n">
        <v>1.18</v>
      </c>
      <c r="L938" t="n">
        <v>19.07</v>
      </c>
      <c r="M938" t="n">
        <v>17.22</v>
      </c>
      <c r="N938" t="n">
        <v>17.7</v>
      </c>
      <c r="O938" t="n">
        <v>1764.41</v>
      </c>
      <c r="P938" t="n">
        <v>0</v>
      </c>
      <c r="Q938" t="n">
        <v>17.8</v>
      </c>
      <c r="R938" t="n">
        <v>17.7</v>
      </c>
      <c r="S938" t="inlineStr"/>
      <c r="T938" t="inlineStr"/>
      <c r="U938" t="inlineStr"/>
      <c r="V938" t="inlineStr"/>
      <c r="W938" t="inlineStr"/>
      <c r="X938" t="inlineStr">
        <is>
          <t>⏳ Chờ hàng về (T+0)</t>
        </is>
      </c>
      <c r="Y938">
        <f>IF(ISNUMBER(S938), ((S938-H938)/H938)-0.004, "")</f>
        <v/>
      </c>
      <c r="Z938">
        <f>IF(ISNUMBER(T938), ((T938-H938)/H938)-0.004, "")</f>
        <v/>
      </c>
      <c r="AA938">
        <f>IF(ISNUMBER(W938), ((W938-H938)/H938)-0.004, IF(P938&gt;0, ((N938-H938)/H938)-0.004, 0))</f>
        <v/>
      </c>
      <c r="AB938">
        <f>IF(AND(ISNUMBER(I938), I938&gt;0, ISNUMBER(O938), O938&gt;0), AA938-((O938-I938)/I938), AA938)</f>
        <v/>
      </c>
      <c r="AC938">
        <f>IF(ISNUMBER(Q938), (Q938-H938)/H938, 0)</f>
        <v/>
      </c>
      <c r="AD938">
        <f>IF(ISNUMBER(R938), (R938-H938)/H938, 0)</f>
        <v/>
      </c>
      <c r="AE938">
        <f>IF(ISNUMBER(Y938), IF(Y938&gt;0, "THẮNG", "THUA"), "CHỜ T+3")</f>
        <v/>
      </c>
      <c r="AF938">
        <f>IF(AND(P938=0, N938=H938, NOT(ISNUMBER(W938))), "ĐANG CHỜ", IF(AA938&gt;0, "THẮNG", "THUA"))</f>
        <v/>
      </c>
      <c r="AG938" t="inlineStr">
        <is>
          <t>https://quickchart.io/chart/render/zf-7622fb84-64d9-49c5-8e4d-60af13e10339</t>
        </is>
      </c>
      <c r="AH938">
        <f>IF(AG938&lt;&gt;"", IMAGE(AG938, 1), "Chưa có ảnh")</f>
        <v/>
      </c>
    </row>
    <row r="939" ht="95" customHeight="1">
      <c r="A939" t="inlineStr">
        <is>
          <t>2026-10-23</t>
        </is>
      </c>
      <c r="B939" t="inlineStr">
        <is>
          <t>ALGO_21</t>
        </is>
      </c>
      <c r="C939" t="inlineStr">
        <is>
          <t>🚩 BỘ 21: HẤP THỤ CUNG GIÁ CAO - NỀN CHỒNG NỀN (HIGH-TIGHT FLAG)</t>
        </is>
      </c>
      <c r="D939" t="inlineStr">
        <is>
          <t>#1</t>
        </is>
      </c>
      <c r="E939" t="inlineStr">
        <is>
          <t>MSR</t>
        </is>
      </c>
      <c r="F939" t="inlineStr">
        <is>
          <t>UPCOM</t>
        </is>
      </c>
      <c r="G939" t="inlineStr">
        <is>
          <t>Bán lẻ &amp; Phân phối</t>
        </is>
      </c>
      <c r="H939" t="n">
        <v>64.90000000000001</v>
      </c>
      <c r="I939" t="n">
        <v>1756.56</v>
      </c>
      <c r="J939" t="n">
        <v>63.74</v>
      </c>
      <c r="K939" t="n">
        <v>1.11</v>
      </c>
      <c r="L939" t="n">
        <v>74.18000000000001</v>
      </c>
      <c r="M939" t="n">
        <v>60.68</v>
      </c>
      <c r="N939" t="n">
        <v>64.2</v>
      </c>
      <c r="O939" t="n">
        <v>1764.41</v>
      </c>
      <c r="P939" t="n">
        <v>0</v>
      </c>
      <c r="Q939" t="n">
        <v>64.90000000000001</v>
      </c>
      <c r="R939" t="n">
        <v>64.2</v>
      </c>
      <c r="S939" t="inlineStr"/>
      <c r="T939" t="inlineStr"/>
      <c r="U939" t="inlineStr"/>
      <c r="V939" t="inlineStr"/>
      <c r="W939" t="inlineStr"/>
      <c r="X939" t="inlineStr">
        <is>
          <t>⏳ Chờ hàng về (T+0)</t>
        </is>
      </c>
      <c r="Y939">
        <f>IF(ISNUMBER(S939), ((S939-H939)/H939)-0.004, "")</f>
        <v/>
      </c>
      <c r="Z939">
        <f>IF(ISNUMBER(T939), ((T939-H939)/H939)-0.004, "")</f>
        <v/>
      </c>
      <c r="AA939">
        <f>IF(ISNUMBER(W939), ((W939-H939)/H939)-0.004, IF(P939&gt;0, ((N939-H939)/H939)-0.004, 0))</f>
        <v/>
      </c>
      <c r="AB939">
        <f>IF(AND(ISNUMBER(I939), I939&gt;0, ISNUMBER(O939), O939&gt;0), AA939-((O939-I939)/I939), AA939)</f>
        <v/>
      </c>
      <c r="AC939">
        <f>IF(ISNUMBER(Q939), (Q939-H939)/H939, 0)</f>
        <v/>
      </c>
      <c r="AD939">
        <f>IF(ISNUMBER(R939), (R939-H939)/H939, 0)</f>
        <v/>
      </c>
      <c r="AE939">
        <f>IF(ISNUMBER(Y939), IF(Y939&gt;0, "THẮNG", "THUA"), "CHỜ T+3")</f>
        <v/>
      </c>
      <c r="AF939">
        <f>IF(AND(P939=0, N939=H939, NOT(ISNUMBER(W939))), "ĐANG CHỜ", IF(AA939&gt;0, "THẮNG", "THUA"))</f>
        <v/>
      </c>
      <c r="AG939" t="inlineStr">
        <is>
          <t>https://quickchart.io/chart/render/zf-1729ebd9-7131-4238-937f-04ff05fb75db</t>
        </is>
      </c>
      <c r="AH939">
        <f>IF(AG939&lt;&gt;"", IMAGE(AG939, 1), "Chưa có ảnh")</f>
        <v/>
      </c>
    </row>
    <row r="940" ht="95" customHeight="1">
      <c r="A940" t="inlineStr">
        <is>
          <t>2026-10-23</t>
        </is>
      </c>
      <c r="B940" t="inlineStr">
        <is>
          <t>ALGO_21</t>
        </is>
      </c>
      <c r="C940" t="inlineStr">
        <is>
          <t>🚩 BỘ 21: HẤP THỤ CUNG GIÁ CAO - NỀN CHỒNG NỀN (HIGH-TIGHT FLAG)</t>
        </is>
      </c>
      <c r="D940" t="inlineStr">
        <is>
          <t>#2</t>
        </is>
      </c>
      <c r="E940" t="inlineStr">
        <is>
          <t>TCB</t>
        </is>
      </c>
      <c r="F940" t="inlineStr">
        <is>
          <t>HOSE</t>
        </is>
      </c>
      <c r="G940" t="inlineStr">
        <is>
          <t>Ngân hàng</t>
        </is>
      </c>
      <c r="H940" t="n">
        <v>33.85</v>
      </c>
      <c r="I940" t="n">
        <v>1756.56</v>
      </c>
      <c r="J940" t="n">
        <v>35.75</v>
      </c>
      <c r="K940" t="n">
        <v>0.57</v>
      </c>
      <c r="L940" t="n">
        <v>36.48</v>
      </c>
      <c r="M940" t="n">
        <v>32.66</v>
      </c>
      <c r="N940" t="n">
        <v>34.05</v>
      </c>
      <c r="O940" t="n">
        <v>1764.41</v>
      </c>
      <c r="P940" t="n">
        <v>0</v>
      </c>
      <c r="Q940" t="n">
        <v>34.05</v>
      </c>
      <c r="R940" t="n">
        <v>33.85</v>
      </c>
      <c r="S940" t="inlineStr"/>
      <c r="T940" t="inlineStr"/>
      <c r="U940" t="inlineStr"/>
      <c r="V940" t="inlineStr"/>
      <c r="W940" t="inlineStr"/>
      <c r="X940" t="inlineStr">
        <is>
          <t>⏳ Chờ hàng về (T+0)</t>
        </is>
      </c>
      <c r="Y940">
        <f>IF(ISNUMBER(S940), ((S940-H940)/H940)-0.004, "")</f>
        <v/>
      </c>
      <c r="Z940">
        <f>IF(ISNUMBER(T940), ((T940-H940)/H940)-0.004, "")</f>
        <v/>
      </c>
      <c r="AA940">
        <f>IF(ISNUMBER(W940), ((W940-H940)/H940)-0.004, IF(P940&gt;0, ((N940-H940)/H940)-0.004, 0))</f>
        <v/>
      </c>
      <c r="AB940">
        <f>IF(AND(ISNUMBER(I940), I940&gt;0, ISNUMBER(O940), O940&gt;0), AA940-((O940-I940)/I940), AA940)</f>
        <v/>
      </c>
      <c r="AC940">
        <f>IF(ISNUMBER(Q940), (Q940-H940)/H940, 0)</f>
        <v/>
      </c>
      <c r="AD940">
        <f>IF(ISNUMBER(R940), (R940-H940)/H940, 0)</f>
        <v/>
      </c>
      <c r="AE940">
        <f>IF(ISNUMBER(Y940), IF(Y940&gt;0, "THẮNG", "THUA"), "CHỜ T+3")</f>
        <v/>
      </c>
      <c r="AF940">
        <f>IF(AND(P940=0, N940=H940, NOT(ISNUMBER(W940))), "ĐANG CHỜ", IF(AA940&gt;0, "THẮNG", "THUA"))</f>
        <v/>
      </c>
      <c r="AG940" t="inlineStr">
        <is>
          <t>https://quickchart.io/chart/render/zf-3aa80a8f-73bf-41a6-b297-b957812eb866</t>
        </is>
      </c>
      <c r="AH940">
        <f>IF(AG940&lt;&gt;"", IMAGE(AG940, 1), "Chưa có ảnh")</f>
        <v/>
      </c>
    </row>
    <row r="941" ht="95" customHeight="1">
      <c r="A941" t="inlineStr">
        <is>
          <t>2026-10-23</t>
        </is>
      </c>
      <c r="B941" t="inlineStr">
        <is>
          <t>ALGO_22</t>
        </is>
      </c>
      <c r="C941" t="inlineStr">
        <is>
          <t>🛡️ BỘ 22: LÁ CHẮN PHÂN KỲ NGƯỢC BÃO VN-INDEX (ANTI-INDEX SHIELD)</t>
        </is>
      </c>
      <c r="D941" t="inlineStr">
        <is>
          <t>#1</t>
        </is>
      </c>
      <c r="E941" t="inlineStr">
        <is>
          <t>MDG</t>
        </is>
      </c>
      <c r="F941" t="inlineStr">
        <is>
          <t>HOSE</t>
        </is>
      </c>
      <c r="G941" t="inlineStr">
        <is>
          <t>Khai khoáng &amp; VLXD</t>
        </is>
      </c>
      <c r="H941" t="n">
        <v>49</v>
      </c>
      <c r="I941" t="n">
        <v>1756.56</v>
      </c>
      <c r="J941" t="n">
        <v>131.16</v>
      </c>
      <c r="K941" t="n">
        <v>8.109999999999999</v>
      </c>
      <c r="L941" t="n">
        <v>55.69</v>
      </c>
      <c r="M941" t="n">
        <v>45.96</v>
      </c>
      <c r="N941" t="n">
        <v>48.6</v>
      </c>
      <c r="O941" t="n">
        <v>1764.41</v>
      </c>
      <c r="P941" t="n">
        <v>0</v>
      </c>
      <c r="Q941" t="n">
        <v>49</v>
      </c>
      <c r="R941" t="n">
        <v>48.6</v>
      </c>
      <c r="S941" t="inlineStr"/>
      <c r="T941" t="inlineStr"/>
      <c r="U941" t="inlineStr"/>
      <c r="V941" t="inlineStr"/>
      <c r="W941" t="inlineStr"/>
      <c r="X941" t="inlineStr">
        <is>
          <t>⏳ Chờ hàng về (T+0)</t>
        </is>
      </c>
      <c r="Y941">
        <f>IF(ISNUMBER(S941), ((S941-H941)/H941)-0.004, "")</f>
        <v/>
      </c>
      <c r="Z941">
        <f>IF(ISNUMBER(T941), ((T941-H941)/H941)-0.004, "")</f>
        <v/>
      </c>
      <c r="AA941">
        <f>IF(ISNUMBER(W941), ((W941-H941)/H941)-0.004, IF(P941&gt;0, ((N941-H941)/H941)-0.004, 0))</f>
        <v/>
      </c>
      <c r="AB941">
        <f>IF(AND(ISNUMBER(I941), I941&gt;0, ISNUMBER(O941), O941&gt;0), AA941-((O941-I941)/I941), AA941)</f>
        <v/>
      </c>
      <c r="AC941">
        <f>IF(ISNUMBER(Q941), (Q941-H941)/H941, 0)</f>
        <v/>
      </c>
      <c r="AD941">
        <f>IF(ISNUMBER(R941), (R941-H941)/H941, 0)</f>
        <v/>
      </c>
      <c r="AE941">
        <f>IF(ISNUMBER(Y941), IF(Y941&gt;0, "THẮNG", "THUA"), "CHỜ T+3")</f>
        <v/>
      </c>
      <c r="AF941">
        <f>IF(AND(P941=0, N941=H941, NOT(ISNUMBER(W941))), "ĐANG CHỜ", IF(AA941&gt;0, "THẮNG", "THUA"))</f>
        <v/>
      </c>
      <c r="AG941" t="inlineStr">
        <is>
          <t>https://quickchart.io/chart/render/zf-779c2af1-88ae-43b3-9e5e-d436deaa6338</t>
        </is>
      </c>
      <c r="AH941">
        <f>IF(AG941&lt;&gt;"", IMAGE(AG941, 1), "Chưa có ảnh")</f>
        <v/>
      </c>
    </row>
    <row r="942" ht="95" customHeight="1">
      <c r="A942" t="inlineStr">
        <is>
          <t>2026-10-23</t>
        </is>
      </c>
      <c r="B942" t="inlineStr">
        <is>
          <t>ALGO_22</t>
        </is>
      </c>
      <c r="C942" t="inlineStr">
        <is>
          <t>🛡️ BỘ 22: LÁ CHẮN PHÂN KỲ NGƯỢC BÃO VN-INDEX (ANTI-INDEX SHIELD)</t>
        </is>
      </c>
      <c r="D942" t="inlineStr">
        <is>
          <t>#2</t>
        </is>
      </c>
      <c r="E942" t="inlineStr">
        <is>
          <t>SZC</t>
        </is>
      </c>
      <c r="F942" t="inlineStr">
        <is>
          <t>HOSE</t>
        </is>
      </c>
      <c r="G942" t="inlineStr">
        <is>
          <t>BĐS Khu Công Nghiệp</t>
        </is>
      </c>
      <c r="H942" t="n">
        <v>20</v>
      </c>
      <c r="I942" t="n">
        <v>1756.56</v>
      </c>
      <c r="J942" t="n">
        <v>72.56</v>
      </c>
      <c r="K942" t="n">
        <v>4.31</v>
      </c>
      <c r="L942" t="n">
        <v>22.14</v>
      </c>
      <c r="M942" t="n">
        <v>19.03</v>
      </c>
      <c r="N942" t="n">
        <v>20.15</v>
      </c>
      <c r="O942" t="n">
        <v>1764.41</v>
      </c>
      <c r="P942" t="n">
        <v>0</v>
      </c>
      <c r="Q942" t="n">
        <v>20.15</v>
      </c>
      <c r="R942" t="n">
        <v>20</v>
      </c>
      <c r="S942" t="inlineStr"/>
      <c r="T942" t="inlineStr"/>
      <c r="U942" t="inlineStr"/>
      <c r="V942" t="inlineStr"/>
      <c r="W942" t="inlineStr"/>
      <c r="X942" t="inlineStr">
        <is>
          <t>⏳ Chờ hàng về (T+0)</t>
        </is>
      </c>
      <c r="Y942">
        <f>IF(ISNUMBER(S942), ((S942-H942)/H942)-0.004, "")</f>
        <v/>
      </c>
      <c r="Z942">
        <f>IF(ISNUMBER(T942), ((T942-H942)/H942)-0.004, "")</f>
        <v/>
      </c>
      <c r="AA942">
        <f>IF(ISNUMBER(W942), ((W942-H942)/H942)-0.004, IF(P942&gt;0, ((N942-H942)/H942)-0.004, 0))</f>
        <v/>
      </c>
      <c r="AB942">
        <f>IF(AND(ISNUMBER(I942), I942&gt;0, ISNUMBER(O942), O942&gt;0), AA942-((O942-I942)/I942), AA942)</f>
        <v/>
      </c>
      <c r="AC942">
        <f>IF(ISNUMBER(Q942), (Q942-H942)/H942, 0)</f>
        <v/>
      </c>
      <c r="AD942">
        <f>IF(ISNUMBER(R942), (R942-H942)/H942, 0)</f>
        <v/>
      </c>
      <c r="AE942">
        <f>IF(ISNUMBER(Y942), IF(Y942&gt;0, "THẮNG", "THUA"), "CHỜ T+3")</f>
        <v/>
      </c>
      <c r="AF942">
        <f>IF(AND(P942=0, N942=H942, NOT(ISNUMBER(W942))), "ĐANG CHỜ", IF(AA942&gt;0, "THẮNG", "THUA"))</f>
        <v/>
      </c>
      <c r="AG942" t="inlineStr">
        <is>
          <t>https://quickchart.io/chart/render/zf-48ee4219-158f-4d07-a9ed-6edd01395550</t>
        </is>
      </c>
      <c r="AH942">
        <f>IF(AG942&lt;&gt;"", IMAGE(AG942, 1), "Chưa có ảnh")</f>
        <v/>
      </c>
    </row>
    <row r="943" ht="95" customHeight="1">
      <c r="A943" t="inlineStr">
        <is>
          <t>2026-10-23</t>
        </is>
      </c>
      <c r="B943" t="inlineStr">
        <is>
          <t>ALGO_22</t>
        </is>
      </c>
      <c r="C943" t="inlineStr">
        <is>
          <t>🛡️ BỘ 22: LÁ CHẮN PHÂN KỲ NGƯỢC BÃO VN-INDEX (ANTI-INDEX SHIELD)</t>
        </is>
      </c>
      <c r="D943" t="inlineStr">
        <is>
          <t>#3</t>
        </is>
      </c>
      <c r="E943" t="inlineStr">
        <is>
          <t>IDI</t>
        </is>
      </c>
      <c r="F943" t="inlineStr">
        <is>
          <t>HOSE</t>
        </is>
      </c>
      <c r="G943" t="inlineStr">
        <is>
          <t>Thủy sản &amp; Xuất khẩu</t>
        </is>
      </c>
      <c r="H943" t="n">
        <v>5.53</v>
      </c>
      <c r="I943" t="n">
        <v>1756.56</v>
      </c>
      <c r="J943" t="n">
        <v>66.05</v>
      </c>
      <c r="K943" t="n">
        <v>2.14</v>
      </c>
      <c r="L943" t="n">
        <v>6.32</v>
      </c>
      <c r="M943" t="n">
        <v>5.17</v>
      </c>
      <c r="N943" t="n">
        <v>5.45</v>
      </c>
      <c r="O943" t="n">
        <v>1764.41</v>
      </c>
      <c r="P943" t="n">
        <v>0</v>
      </c>
      <c r="Q943" t="n">
        <v>5.53</v>
      </c>
      <c r="R943" t="n">
        <v>5.45</v>
      </c>
      <c r="S943" t="inlineStr"/>
      <c r="T943" t="inlineStr"/>
      <c r="U943" t="inlineStr"/>
      <c r="V943" t="inlineStr"/>
      <c r="W943" t="inlineStr"/>
      <c r="X943" t="inlineStr">
        <is>
          <t>⏳ Chờ hàng về (T+0)</t>
        </is>
      </c>
      <c r="Y943">
        <f>IF(ISNUMBER(S943), ((S943-H943)/H943)-0.004, "")</f>
        <v/>
      </c>
      <c r="Z943">
        <f>IF(ISNUMBER(T943), ((T943-H943)/H943)-0.004, "")</f>
        <v/>
      </c>
      <c r="AA943">
        <f>IF(ISNUMBER(W943), ((W943-H943)/H943)-0.004, IF(P943&gt;0, ((N943-H943)/H943)-0.004, 0))</f>
        <v/>
      </c>
      <c r="AB943">
        <f>IF(AND(ISNUMBER(I943), I943&gt;0, ISNUMBER(O943), O943&gt;0), AA943-((O943-I943)/I943), AA943)</f>
        <v/>
      </c>
      <c r="AC943">
        <f>IF(ISNUMBER(Q943), (Q943-H943)/H943, 0)</f>
        <v/>
      </c>
      <c r="AD943">
        <f>IF(ISNUMBER(R943), (R943-H943)/H943, 0)</f>
        <v/>
      </c>
      <c r="AE943">
        <f>IF(ISNUMBER(Y943), IF(Y943&gt;0, "THẮNG", "THUA"), "CHỜ T+3")</f>
        <v/>
      </c>
      <c r="AF943">
        <f>IF(AND(P943=0, N943=H943, NOT(ISNUMBER(W943))), "ĐANG CHỜ", IF(AA943&gt;0, "THẮNG", "THUA"))</f>
        <v/>
      </c>
      <c r="AG943" t="inlineStr">
        <is>
          <t>https://quickchart.io/chart/render/zf-9bc33c74-507b-4431-a11f-94a305a0fab1</t>
        </is>
      </c>
      <c r="AH943">
        <f>IF(AG943&lt;&gt;"", IMAGE(AG943, 1), "Chưa có ảnh")</f>
        <v/>
      </c>
    </row>
    <row r="944" ht="95" customHeight="1">
      <c r="A944" t="inlineStr">
        <is>
          <t>2026-10-23</t>
        </is>
      </c>
      <c r="B944" t="inlineStr">
        <is>
          <t>ALGO_22</t>
        </is>
      </c>
      <c r="C944" t="inlineStr">
        <is>
          <t>🛡️ BỘ 22: LÁ CHẮN PHÂN KỲ NGƯỢC BÃO VN-INDEX (ANTI-INDEX SHIELD)</t>
        </is>
      </c>
      <c r="D944" t="inlineStr">
        <is>
          <t>#4</t>
        </is>
      </c>
      <c r="E944" t="inlineStr">
        <is>
          <t>TVN</t>
        </is>
      </c>
      <c r="F944" t="inlineStr">
        <is>
          <t>UPCOM</t>
        </is>
      </c>
      <c r="G944" t="inlineStr">
        <is>
          <t>Thép &amp; VLXD</t>
        </is>
      </c>
      <c r="H944" t="n">
        <v>10.2</v>
      </c>
      <c r="I944" t="n">
        <v>1756.56</v>
      </c>
      <c r="J944" t="n">
        <v>49.34</v>
      </c>
      <c r="K944" t="n">
        <v>0.96</v>
      </c>
      <c r="L944" t="n">
        <v>11.66</v>
      </c>
      <c r="M944" t="n">
        <v>9.539999999999999</v>
      </c>
      <c r="N944" t="n">
        <v>10.1</v>
      </c>
      <c r="O944" t="n">
        <v>1764.41</v>
      </c>
      <c r="P944" t="n">
        <v>0</v>
      </c>
      <c r="Q944" t="n">
        <v>10.2</v>
      </c>
      <c r="R944" t="n">
        <v>10.1</v>
      </c>
      <c r="S944" t="inlineStr"/>
      <c r="T944" t="inlineStr"/>
      <c r="U944" t="inlineStr"/>
      <c r="V944" t="inlineStr"/>
      <c r="W944" t="inlineStr"/>
      <c r="X944" t="inlineStr">
        <is>
          <t>⏳ Chờ hàng về (T+0)</t>
        </is>
      </c>
      <c r="Y944">
        <f>IF(ISNUMBER(S944), ((S944-H944)/H944)-0.004, "")</f>
        <v/>
      </c>
      <c r="Z944">
        <f>IF(ISNUMBER(T944), ((T944-H944)/H944)-0.004, "")</f>
        <v/>
      </c>
      <c r="AA944">
        <f>IF(ISNUMBER(W944), ((W944-H944)/H944)-0.004, IF(P944&gt;0, ((N944-H944)/H944)-0.004, 0))</f>
        <v/>
      </c>
      <c r="AB944">
        <f>IF(AND(ISNUMBER(I944), I944&gt;0, ISNUMBER(O944), O944&gt;0), AA944-((O944-I944)/I944), AA944)</f>
        <v/>
      </c>
      <c r="AC944">
        <f>IF(ISNUMBER(Q944), (Q944-H944)/H944, 0)</f>
        <v/>
      </c>
      <c r="AD944">
        <f>IF(ISNUMBER(R944), (R944-H944)/H944, 0)</f>
        <v/>
      </c>
      <c r="AE944">
        <f>IF(ISNUMBER(Y944), IF(Y944&gt;0, "THẮNG", "THUA"), "CHỜ T+3")</f>
        <v/>
      </c>
      <c r="AF944">
        <f>IF(AND(P944=0, N944=H944, NOT(ISNUMBER(W944))), "ĐANG CHỜ", IF(AA944&gt;0, "THẮNG", "THUA"))</f>
        <v/>
      </c>
      <c r="AG944" t="inlineStr">
        <is>
          <t>https://quickchart.io/chart/render/zf-e2696643-4755-44a4-adf9-a3ef0f51503d</t>
        </is>
      </c>
      <c r="AH944">
        <f>IF(AG944&lt;&gt;"", IMAGE(AG944, 1), "Chưa có ảnh")</f>
        <v/>
      </c>
    </row>
    <row r="945" ht="95" customHeight="1">
      <c r="A945" t="inlineStr">
        <is>
          <t>2026-10-23</t>
        </is>
      </c>
      <c r="B945" t="inlineStr">
        <is>
          <t>ALGO_22</t>
        </is>
      </c>
      <c r="C945" t="inlineStr">
        <is>
          <t>🛡️ BỘ 22: LÁ CHẮN PHÂN KỲ NGƯỢC BÃO VN-INDEX (ANTI-INDEX SHIELD)</t>
        </is>
      </c>
      <c r="D945" t="inlineStr">
        <is>
          <t>#5</t>
        </is>
      </c>
      <c r="E945" t="inlineStr">
        <is>
          <t>BCM</t>
        </is>
      </c>
      <c r="F945" t="inlineStr">
        <is>
          <t>HOSE</t>
        </is>
      </c>
      <c r="G945" t="inlineStr">
        <is>
          <t>BĐS Khu Công Nghiệp</t>
        </is>
      </c>
      <c r="H945" t="n">
        <v>41.7</v>
      </c>
      <c r="I945" t="n">
        <v>1756.56</v>
      </c>
      <c r="J945" t="n">
        <v>44.72</v>
      </c>
      <c r="K945" t="n">
        <v>3.58</v>
      </c>
      <c r="L945" t="n">
        <v>46.91</v>
      </c>
      <c r="M945" t="n">
        <v>39.33</v>
      </c>
      <c r="N945" t="n">
        <v>41.75</v>
      </c>
      <c r="O945" t="n">
        <v>1764.41</v>
      </c>
      <c r="P945" t="n">
        <v>0</v>
      </c>
      <c r="Q945" t="n">
        <v>41.75</v>
      </c>
      <c r="R945" t="n">
        <v>41.7</v>
      </c>
      <c r="S945" t="inlineStr"/>
      <c r="T945" t="inlineStr"/>
      <c r="U945" t="inlineStr"/>
      <c r="V945" t="inlineStr"/>
      <c r="W945" t="inlineStr"/>
      <c r="X945" t="inlineStr">
        <is>
          <t>⏳ Chờ hàng về (T+0)</t>
        </is>
      </c>
      <c r="Y945">
        <f>IF(ISNUMBER(S945), ((S945-H945)/H945)-0.004, "")</f>
        <v/>
      </c>
      <c r="Z945">
        <f>IF(ISNUMBER(T945), ((T945-H945)/H945)-0.004, "")</f>
        <v/>
      </c>
      <c r="AA945">
        <f>IF(ISNUMBER(W945), ((W945-H945)/H945)-0.004, IF(P945&gt;0, ((N945-H945)/H945)-0.004, 0))</f>
        <v/>
      </c>
      <c r="AB945">
        <f>IF(AND(ISNUMBER(I945), I945&gt;0, ISNUMBER(O945), O945&gt;0), AA945-((O945-I945)/I945), AA945)</f>
        <v/>
      </c>
      <c r="AC945">
        <f>IF(ISNUMBER(Q945), (Q945-H945)/H945, 0)</f>
        <v/>
      </c>
      <c r="AD945">
        <f>IF(ISNUMBER(R945), (R945-H945)/H945, 0)</f>
        <v/>
      </c>
      <c r="AE945">
        <f>IF(ISNUMBER(Y945), IF(Y945&gt;0, "THẮNG", "THUA"), "CHỜ T+3")</f>
        <v/>
      </c>
      <c r="AF945">
        <f>IF(AND(P945=0, N945=H945, NOT(ISNUMBER(W945))), "ĐANG CHỜ", IF(AA945&gt;0, "THẮNG", "THUA"))</f>
        <v/>
      </c>
      <c r="AG945" t="inlineStr">
        <is>
          <t>https://quickchart.io/chart/render/zf-f1613b29-0fb7-4a57-8dab-ba19a0bb0ca9</t>
        </is>
      </c>
      <c r="AH945">
        <f>IF(AG945&lt;&gt;"", IMAGE(AG945, 1), "Chưa có ảnh")</f>
        <v/>
      </c>
    </row>
    <row r="946" ht="95" customHeight="1">
      <c r="A946" t="inlineStr">
        <is>
          <t>2026-10-23</t>
        </is>
      </c>
      <c r="B946" t="inlineStr">
        <is>
          <t>ALGO_23</t>
        </is>
      </c>
      <c r="C946" t="inlineStr">
        <is>
          <t>🏦 BỘ 23: BỨT PHÁ GIÁ VỐN TỔ CHỨC VWMA (VWMA BREAKOUT)</t>
        </is>
      </c>
      <c r="D946" t="inlineStr">
        <is>
          <t>#1</t>
        </is>
      </c>
      <c r="E946" t="inlineStr">
        <is>
          <t>PVB</t>
        </is>
      </c>
      <c r="F946" t="inlineStr">
        <is>
          <t>HNX</t>
        </is>
      </c>
      <c r="G946" t="inlineStr">
        <is>
          <t>Dầu khí &amp; Năng lượng</t>
        </is>
      </c>
      <c r="H946" t="n">
        <v>21.4</v>
      </c>
      <c r="I946" t="n">
        <v>1756.56</v>
      </c>
      <c r="J946" t="n">
        <v>77.16</v>
      </c>
      <c r="K946" t="n">
        <v>6.38</v>
      </c>
      <c r="L946" t="n">
        <v>23.88</v>
      </c>
      <c r="M946" t="n">
        <v>20.27</v>
      </c>
      <c r="N946" t="n">
        <v>21.1</v>
      </c>
      <c r="O946" t="n">
        <v>1764.41</v>
      </c>
      <c r="P946" t="n">
        <v>0</v>
      </c>
      <c r="Q946" t="n">
        <v>21.4</v>
      </c>
      <c r="R946" t="n">
        <v>21.1</v>
      </c>
      <c r="S946" t="inlineStr"/>
      <c r="T946" t="inlineStr"/>
      <c r="U946" t="inlineStr"/>
      <c r="V946" t="inlineStr"/>
      <c r="W946" t="inlineStr"/>
      <c r="X946" t="inlineStr">
        <is>
          <t>⏳ Chờ hàng về (T+0)</t>
        </is>
      </c>
      <c r="Y946">
        <f>IF(ISNUMBER(S946), ((S946-H946)/H946)-0.004, "")</f>
        <v/>
      </c>
      <c r="Z946">
        <f>IF(ISNUMBER(T946), ((T946-H946)/H946)-0.004, "")</f>
        <v/>
      </c>
      <c r="AA946">
        <f>IF(ISNUMBER(W946), ((W946-H946)/H946)-0.004, IF(P946&gt;0, ((N946-H946)/H946)-0.004, 0))</f>
        <v/>
      </c>
      <c r="AB946">
        <f>IF(AND(ISNUMBER(I946), I946&gt;0, ISNUMBER(O946), O946&gt;0), AA946-((O946-I946)/I946), AA946)</f>
        <v/>
      </c>
      <c r="AC946">
        <f>IF(ISNUMBER(Q946), (Q946-H946)/H946, 0)</f>
        <v/>
      </c>
      <c r="AD946">
        <f>IF(ISNUMBER(R946), (R946-H946)/H946, 0)</f>
        <v/>
      </c>
      <c r="AE946">
        <f>IF(ISNUMBER(Y946), IF(Y946&gt;0, "THẮNG", "THUA"), "CHỜ T+3")</f>
        <v/>
      </c>
      <c r="AF946">
        <f>IF(AND(P946=0, N946=H946, NOT(ISNUMBER(W946))), "ĐANG CHỜ", IF(AA946&gt;0, "THẮNG", "THUA"))</f>
        <v/>
      </c>
      <c r="AG946" t="inlineStr">
        <is>
          <t>https://quickchart.io/chart/render/zf-71e9acb4-117d-4792-a22c-91274ffdf3ee</t>
        </is>
      </c>
      <c r="AH946">
        <f>IF(AG946&lt;&gt;"", IMAGE(AG946, 1), "Chưa có ảnh")</f>
        <v/>
      </c>
    </row>
    <row r="947" ht="95" customHeight="1">
      <c r="A947" t="inlineStr">
        <is>
          <t>2026-10-23</t>
        </is>
      </c>
      <c r="B947" t="inlineStr">
        <is>
          <t>ALGO_23</t>
        </is>
      </c>
      <c r="C947" t="inlineStr">
        <is>
          <t>🏦 BỘ 23: BỨT PHÁ GIÁ VỐN TỔ CHỨC VWMA (VWMA BREAKOUT)</t>
        </is>
      </c>
      <c r="D947" t="inlineStr">
        <is>
          <t>#2</t>
        </is>
      </c>
      <c r="E947" t="inlineStr">
        <is>
          <t>EIB</t>
        </is>
      </c>
      <c r="F947" t="inlineStr">
        <is>
          <t>HOSE</t>
        </is>
      </c>
      <c r="G947" t="inlineStr">
        <is>
          <t>Ngân hàng</t>
        </is>
      </c>
      <c r="H947" t="n">
        <v>17.3</v>
      </c>
      <c r="I947" t="n">
        <v>1756.56</v>
      </c>
      <c r="J947" t="n">
        <v>28.18</v>
      </c>
      <c r="K947" t="n">
        <v>1.81</v>
      </c>
      <c r="L947" t="n">
        <v>18.79</v>
      </c>
      <c r="M947" t="n">
        <v>16.62</v>
      </c>
      <c r="N947" t="n">
        <v>17.75</v>
      </c>
      <c r="O947" t="n">
        <v>1764.41</v>
      </c>
      <c r="P947" t="n">
        <v>0</v>
      </c>
      <c r="Q947" t="n">
        <v>17.75</v>
      </c>
      <c r="R947" t="n">
        <v>17.3</v>
      </c>
      <c r="S947" t="inlineStr"/>
      <c r="T947" t="inlineStr"/>
      <c r="U947" t="inlineStr"/>
      <c r="V947" t="inlineStr"/>
      <c r="W947" t="inlineStr"/>
      <c r="X947" t="inlineStr">
        <is>
          <t>⏳ Chờ hàng về (T+0)</t>
        </is>
      </c>
      <c r="Y947">
        <f>IF(ISNUMBER(S947), ((S947-H947)/H947)-0.004, "")</f>
        <v/>
      </c>
      <c r="Z947">
        <f>IF(ISNUMBER(T947), ((T947-H947)/H947)-0.004, "")</f>
        <v/>
      </c>
      <c r="AA947">
        <f>IF(ISNUMBER(W947), ((W947-H947)/H947)-0.004, IF(P947&gt;0, ((N947-H947)/H947)-0.004, 0))</f>
        <v/>
      </c>
      <c r="AB947">
        <f>IF(AND(ISNUMBER(I947), I947&gt;0, ISNUMBER(O947), O947&gt;0), AA947-((O947-I947)/I947), AA947)</f>
        <v/>
      </c>
      <c r="AC947">
        <f>IF(ISNUMBER(Q947), (Q947-H947)/H947, 0)</f>
        <v/>
      </c>
      <c r="AD947">
        <f>IF(ISNUMBER(R947), (R947-H947)/H947, 0)</f>
        <v/>
      </c>
      <c r="AE947">
        <f>IF(ISNUMBER(Y947), IF(Y947&gt;0, "THẮNG", "THUA"), "CHỜ T+3")</f>
        <v/>
      </c>
      <c r="AF947">
        <f>IF(AND(P947=0, N947=H947, NOT(ISNUMBER(W947))), "ĐANG CHỜ", IF(AA947&gt;0, "THẮNG", "THUA"))</f>
        <v/>
      </c>
      <c r="AG947" t="inlineStr">
        <is>
          <t>https://quickchart.io/chart/render/zf-b1850bb8-3ed0-477d-b13f-9a06cd2295d5</t>
        </is>
      </c>
      <c r="AH947">
        <f>IF(AG947&lt;&gt;"", IMAGE(AG947, 1), "Chưa có ảnh")</f>
        <v/>
      </c>
    </row>
    <row r="948" ht="95" customHeight="1">
      <c r="A948" t="inlineStr">
        <is>
          <t>2026-10-23</t>
        </is>
      </c>
      <c r="B948" t="inlineStr">
        <is>
          <t>ALGO_24</t>
        </is>
      </c>
      <c r="C948" t="inlineStr">
        <is>
          <t>💥 BỘ 24: BÙNG NỔ BIÊN ĐỘ BIẾN ĐỘNG ATR (ATR EXPANSION)</t>
        </is>
      </c>
      <c r="D948" t="inlineStr">
        <is>
          <t>#1</t>
        </is>
      </c>
      <c r="E948" t="inlineStr">
        <is>
          <t>IDI</t>
        </is>
      </c>
      <c r="F948" t="inlineStr">
        <is>
          <t>HOSE</t>
        </is>
      </c>
      <c r="G948" t="inlineStr">
        <is>
          <t>Thủy sản &amp; Xuất khẩu</t>
        </is>
      </c>
      <c r="H948" t="n">
        <v>5.53</v>
      </c>
      <c r="I948" t="n">
        <v>1756.56</v>
      </c>
      <c r="J948" t="n">
        <v>38.04</v>
      </c>
      <c r="K948" t="n">
        <v>2.14</v>
      </c>
      <c r="L948" t="n">
        <v>6.32</v>
      </c>
      <c r="M948" t="n">
        <v>5.17</v>
      </c>
      <c r="N948" t="n">
        <v>5.45</v>
      </c>
      <c r="O948" t="n">
        <v>1764.41</v>
      </c>
      <c r="P948" t="n">
        <v>0</v>
      </c>
      <c r="Q948" t="n">
        <v>5.53</v>
      </c>
      <c r="R948" t="n">
        <v>5.45</v>
      </c>
      <c r="S948" t="inlineStr"/>
      <c r="T948" t="inlineStr"/>
      <c r="U948" t="inlineStr"/>
      <c r="V948" t="inlineStr"/>
      <c r="W948" t="inlineStr"/>
      <c r="X948" t="inlineStr">
        <is>
          <t>⏳ Chờ hàng về (T+0)</t>
        </is>
      </c>
      <c r="Y948">
        <f>IF(ISNUMBER(S948), ((S948-H948)/H948)-0.004, "")</f>
        <v/>
      </c>
      <c r="Z948">
        <f>IF(ISNUMBER(T948), ((T948-H948)/H948)-0.004, "")</f>
        <v/>
      </c>
      <c r="AA948">
        <f>IF(ISNUMBER(W948), ((W948-H948)/H948)-0.004, IF(P948&gt;0, ((N948-H948)/H948)-0.004, 0))</f>
        <v/>
      </c>
      <c r="AB948">
        <f>IF(AND(ISNUMBER(I948), I948&gt;0, ISNUMBER(O948), O948&gt;0), AA948-((O948-I948)/I948), AA948)</f>
        <v/>
      </c>
      <c r="AC948">
        <f>IF(ISNUMBER(Q948), (Q948-H948)/H948, 0)</f>
        <v/>
      </c>
      <c r="AD948">
        <f>IF(ISNUMBER(R948), (R948-H948)/H948, 0)</f>
        <v/>
      </c>
      <c r="AE948">
        <f>IF(ISNUMBER(Y948), IF(Y948&gt;0, "THẮNG", "THUA"), "CHỜ T+3")</f>
        <v/>
      </c>
      <c r="AF948">
        <f>IF(AND(P948=0, N948=H948, NOT(ISNUMBER(W948))), "ĐANG CHỜ", IF(AA948&gt;0, "THẮNG", "THUA"))</f>
        <v/>
      </c>
      <c r="AG948" t="inlineStr">
        <is>
          <t>https://quickchart.io/chart/render/zf-9bc33c74-507b-4431-a11f-94a305a0fab1</t>
        </is>
      </c>
      <c r="AH948">
        <f>IF(AG948&lt;&gt;"", IMAGE(AG948, 1), "Chưa có ảnh")</f>
        <v/>
      </c>
    </row>
    <row r="949" ht="95" customHeight="1">
      <c r="A949" t="inlineStr">
        <is>
          <t>2026-10-23</t>
        </is>
      </c>
      <c r="B949" t="inlineStr">
        <is>
          <t>ALGO_26</t>
        </is>
      </c>
      <c r="C949" t="inlineStr">
        <is>
          <t>🔇 BỘ 26: CẠN KIỆT NGUỒN CUNG TRƯỚC GIỜ NỔ (VSA NO-SUPPLY TEST)</t>
        </is>
      </c>
      <c r="D949" t="inlineStr">
        <is>
          <t>#1</t>
        </is>
      </c>
      <c r="E949" t="inlineStr">
        <is>
          <t>MSB</t>
        </is>
      </c>
      <c r="F949" t="inlineStr">
        <is>
          <t>HOSE</t>
        </is>
      </c>
      <c r="G949" t="inlineStr">
        <is>
          <t>Ngân hàng</t>
        </is>
      </c>
      <c r="H949" t="n">
        <v>15.45</v>
      </c>
      <c r="I949" t="n">
        <v>1756.56</v>
      </c>
      <c r="J949" t="n">
        <v>51.35</v>
      </c>
      <c r="K949" t="n">
        <v>0.09</v>
      </c>
      <c r="L949" t="n">
        <v>16.84</v>
      </c>
      <c r="M949" t="n">
        <v>14.82</v>
      </c>
      <c r="N949" t="n">
        <v>15.45</v>
      </c>
      <c r="O949" t="n">
        <v>1764.41</v>
      </c>
      <c r="P949" t="n">
        <v>0</v>
      </c>
      <c r="Q949" t="n">
        <v>15.45</v>
      </c>
      <c r="R949" t="n">
        <v>15.45</v>
      </c>
      <c r="S949" t="inlineStr"/>
      <c r="T949" t="inlineStr"/>
      <c r="U949" t="inlineStr"/>
      <c r="V949" t="inlineStr"/>
      <c r="W949" t="inlineStr"/>
      <c r="X949" t="inlineStr">
        <is>
          <t>⏳ Chờ hàng về (T+0)</t>
        </is>
      </c>
      <c r="Y949">
        <f>IF(ISNUMBER(S949), ((S949-H949)/H949)-0.004, "")</f>
        <v/>
      </c>
      <c r="Z949">
        <f>IF(ISNUMBER(T949), ((T949-H949)/H949)-0.004, "")</f>
        <v/>
      </c>
      <c r="AA949">
        <f>IF(ISNUMBER(W949), ((W949-H949)/H949)-0.004, IF(P949&gt;0, ((N949-H949)/H949)-0.004, 0))</f>
        <v/>
      </c>
      <c r="AB949">
        <f>IF(AND(ISNUMBER(I949), I949&gt;0, ISNUMBER(O949), O949&gt;0), AA949-((O949-I949)/I949), AA949)</f>
        <v/>
      </c>
      <c r="AC949">
        <f>IF(ISNUMBER(Q949), (Q949-H949)/H949, 0)</f>
        <v/>
      </c>
      <c r="AD949">
        <f>IF(ISNUMBER(R949), (R949-H949)/H949, 0)</f>
        <v/>
      </c>
      <c r="AE949">
        <f>IF(ISNUMBER(Y949), IF(Y949&gt;0, "THẮNG", "THUA"), "CHỜ T+3")</f>
        <v/>
      </c>
      <c r="AF949">
        <f>IF(AND(P949=0, N949=H949, NOT(ISNUMBER(W949))), "ĐANG CHỜ", IF(AA949&gt;0, "THẮNG", "THUA"))</f>
        <v/>
      </c>
      <c r="AG949" t="inlineStr">
        <is>
          <t>https://quickchart.io/chart/render/zf-0cd87af7-2589-4d67-a18f-a289c99118c7</t>
        </is>
      </c>
      <c r="AH949">
        <f>IF(AG949&lt;&gt;"", IMAGE(AG949, 1), "Chưa có ảnh")</f>
        <v/>
      </c>
    </row>
    <row r="950" ht="95" customHeight="1">
      <c r="A950" t="inlineStr">
        <is>
          <t>2026-10-23</t>
        </is>
      </c>
      <c r="B950" t="inlineStr">
        <is>
          <t>ALGO_26</t>
        </is>
      </c>
      <c r="C950" t="inlineStr">
        <is>
          <t>🔇 BỘ 26: CẠN KIỆT NGUỒN CUNG TRƯỚC GIỜ NỔ (VSA NO-SUPPLY TEST)</t>
        </is>
      </c>
      <c r="D950" t="inlineStr">
        <is>
          <t>#2</t>
        </is>
      </c>
      <c r="E950" t="inlineStr">
        <is>
          <t>ANV</t>
        </is>
      </c>
      <c r="F950" t="inlineStr">
        <is>
          <t>HOSE</t>
        </is>
      </c>
      <c r="G950" t="inlineStr">
        <is>
          <t>Thủy sản &amp; Xuất khẩu</t>
        </is>
      </c>
      <c r="H950" t="n">
        <v>18.85</v>
      </c>
      <c r="I950" t="n">
        <v>1756.56</v>
      </c>
      <c r="J950" t="n">
        <v>42.88</v>
      </c>
      <c r="K950" t="n">
        <v>0.38</v>
      </c>
      <c r="L950" t="n">
        <v>21.55</v>
      </c>
      <c r="M950" t="n">
        <v>17.62</v>
      </c>
      <c r="N950" t="n">
        <v>19.1</v>
      </c>
      <c r="O950" t="n">
        <v>1764.41</v>
      </c>
      <c r="P950" t="n">
        <v>0</v>
      </c>
      <c r="Q950" t="n">
        <v>19.1</v>
      </c>
      <c r="R950" t="n">
        <v>18.85</v>
      </c>
      <c r="S950" t="inlineStr"/>
      <c r="T950" t="inlineStr"/>
      <c r="U950" t="inlineStr"/>
      <c r="V950" t="inlineStr"/>
      <c r="W950" t="inlineStr"/>
      <c r="X950" t="inlineStr">
        <is>
          <t>⏳ Chờ hàng về (T+0)</t>
        </is>
      </c>
      <c r="Y950">
        <f>IF(ISNUMBER(S950), ((S950-H950)/H950)-0.004, "")</f>
        <v/>
      </c>
      <c r="Z950">
        <f>IF(ISNUMBER(T950), ((T950-H950)/H950)-0.004, "")</f>
        <v/>
      </c>
      <c r="AA950">
        <f>IF(ISNUMBER(W950), ((W950-H950)/H950)-0.004, IF(P950&gt;0, ((N950-H950)/H950)-0.004, 0))</f>
        <v/>
      </c>
      <c r="AB950">
        <f>IF(AND(ISNUMBER(I950), I950&gt;0, ISNUMBER(O950), O950&gt;0), AA950-((O950-I950)/I950), AA950)</f>
        <v/>
      </c>
      <c r="AC950">
        <f>IF(ISNUMBER(Q950), (Q950-H950)/H950, 0)</f>
        <v/>
      </c>
      <c r="AD950">
        <f>IF(ISNUMBER(R950), (R950-H950)/H950, 0)</f>
        <v/>
      </c>
      <c r="AE950">
        <f>IF(ISNUMBER(Y950), IF(Y950&gt;0, "THẮNG", "THUA"), "CHỜ T+3")</f>
        <v/>
      </c>
      <c r="AF950">
        <f>IF(AND(P950=0, N950=H950, NOT(ISNUMBER(W950))), "ĐANG CHỜ", IF(AA950&gt;0, "THẮNG", "THUA"))</f>
        <v/>
      </c>
      <c r="AG950" t="inlineStr">
        <is>
          <t>https://quickchart.io/chart/render/zf-4e7196ca-e279-408e-9698-463690c137bf</t>
        </is>
      </c>
      <c r="AH950">
        <f>IF(AG950&lt;&gt;"", IMAGE(AG950, 1), "Chưa có ảnh")</f>
        <v/>
      </c>
    </row>
    <row r="951" ht="95" customHeight="1">
      <c r="A951" t="inlineStr">
        <is>
          <t>2026-10-23</t>
        </is>
      </c>
      <c r="B951" t="inlineStr">
        <is>
          <t>ALGO_26</t>
        </is>
      </c>
      <c r="C951" t="inlineStr">
        <is>
          <t>🔇 BỘ 26: CẠN KIỆT NGUỒN CUNG TRƯỚC GIỜ NỔ (VSA NO-SUPPLY TEST)</t>
        </is>
      </c>
      <c r="D951" t="inlineStr">
        <is>
          <t>#3</t>
        </is>
      </c>
      <c r="E951" t="inlineStr">
        <is>
          <t>TNG</t>
        </is>
      </c>
      <c r="F951" t="inlineStr">
        <is>
          <t>HNX</t>
        </is>
      </c>
      <c r="G951" t="inlineStr">
        <is>
          <t>Thủy sản &amp; Xuất khẩu</t>
        </is>
      </c>
      <c r="H951" t="n">
        <v>19.2</v>
      </c>
      <c r="I951" t="n">
        <v>1756.56</v>
      </c>
      <c r="J951" t="n">
        <v>41.01</v>
      </c>
      <c r="K951" t="n">
        <v>0.55</v>
      </c>
      <c r="L951" t="n">
        <v>21.62</v>
      </c>
      <c r="M951" t="n">
        <v>18.1</v>
      </c>
      <c r="N951" t="n">
        <v>19.1</v>
      </c>
      <c r="O951" t="n">
        <v>1764.41</v>
      </c>
      <c r="P951" t="n">
        <v>0</v>
      </c>
      <c r="Q951" t="n">
        <v>19.2</v>
      </c>
      <c r="R951" t="n">
        <v>19.1</v>
      </c>
      <c r="S951" t="inlineStr"/>
      <c r="T951" t="inlineStr"/>
      <c r="U951" t="inlineStr"/>
      <c r="V951" t="inlineStr"/>
      <c r="W951" t="inlineStr"/>
      <c r="X951" t="inlineStr">
        <is>
          <t>⏳ Chờ hàng về (T+0)</t>
        </is>
      </c>
      <c r="Y951">
        <f>IF(ISNUMBER(S951), ((S951-H951)/H951)-0.004, "")</f>
        <v/>
      </c>
      <c r="Z951">
        <f>IF(ISNUMBER(T951), ((T951-H951)/H951)-0.004, "")</f>
        <v/>
      </c>
      <c r="AA951">
        <f>IF(ISNUMBER(W951), ((W951-H951)/H951)-0.004, IF(P951&gt;0, ((N951-H951)/H951)-0.004, 0))</f>
        <v/>
      </c>
      <c r="AB951">
        <f>IF(AND(ISNUMBER(I951), I951&gt;0, ISNUMBER(O951), O951&gt;0), AA951-((O951-I951)/I951), AA951)</f>
        <v/>
      </c>
      <c r="AC951">
        <f>IF(ISNUMBER(Q951), (Q951-H951)/H951, 0)</f>
        <v/>
      </c>
      <c r="AD951">
        <f>IF(ISNUMBER(R951), (R951-H951)/H951, 0)</f>
        <v/>
      </c>
      <c r="AE951">
        <f>IF(ISNUMBER(Y951), IF(Y951&gt;0, "THẮNG", "THUA"), "CHỜ T+3")</f>
        <v/>
      </c>
      <c r="AF951">
        <f>IF(AND(P951=0, N951=H951, NOT(ISNUMBER(W951))), "ĐANG CHỜ", IF(AA951&gt;0, "THẮNG", "THUA"))</f>
        <v/>
      </c>
      <c r="AG951" t="inlineStr">
        <is>
          <t>https://quickchart.io/chart/render/zf-6c0ca3f5-6281-44c1-b62b-3c56eb59c22d</t>
        </is>
      </c>
      <c r="AH951">
        <f>IF(AG951&lt;&gt;"", IMAGE(AG951, 1), "Chưa có ảnh")</f>
        <v/>
      </c>
    </row>
    <row r="952" ht="95" customHeight="1">
      <c r="A952" t="inlineStr">
        <is>
          <t>2026-10-23</t>
        </is>
      </c>
      <c r="B952" t="inlineStr">
        <is>
          <t>ALGO_26</t>
        </is>
      </c>
      <c r="C952" t="inlineStr">
        <is>
          <t>🔇 BỘ 26: CẠN KIỆT NGUỒN CUNG TRƯỚC GIỜ NỔ (VSA NO-SUPPLY TEST)</t>
        </is>
      </c>
      <c r="D952" t="inlineStr">
        <is>
          <t>#4</t>
        </is>
      </c>
      <c r="E952" t="inlineStr">
        <is>
          <t>VGC</t>
        </is>
      </c>
      <c r="F952" t="inlineStr">
        <is>
          <t>HOSE</t>
        </is>
      </c>
      <c r="G952" t="inlineStr">
        <is>
          <t>BĐS Khu Công Nghiệp</t>
        </is>
      </c>
      <c r="H952" t="n">
        <v>44.3</v>
      </c>
      <c r="I952" t="n">
        <v>1756.56</v>
      </c>
      <c r="J952" t="n">
        <v>38.98</v>
      </c>
      <c r="K952" t="n">
        <v>0.26</v>
      </c>
      <c r="L952" t="n">
        <v>49.44</v>
      </c>
      <c r="M952" t="n">
        <v>41.96</v>
      </c>
      <c r="N952" t="n">
        <v>44.8</v>
      </c>
      <c r="O952" t="n">
        <v>1764.41</v>
      </c>
      <c r="P952" t="n">
        <v>0</v>
      </c>
      <c r="Q952" t="n">
        <v>44.8</v>
      </c>
      <c r="R952" t="n">
        <v>44.3</v>
      </c>
      <c r="S952" t="inlineStr"/>
      <c r="T952" t="inlineStr"/>
      <c r="U952" t="inlineStr"/>
      <c r="V952" t="inlineStr"/>
      <c r="W952" t="inlineStr"/>
      <c r="X952" t="inlineStr">
        <is>
          <t>⏳ Chờ hàng về (T+0)</t>
        </is>
      </c>
      <c r="Y952">
        <f>IF(ISNUMBER(S952), ((S952-H952)/H952)-0.004, "")</f>
        <v/>
      </c>
      <c r="Z952">
        <f>IF(ISNUMBER(T952), ((T952-H952)/H952)-0.004, "")</f>
        <v/>
      </c>
      <c r="AA952">
        <f>IF(ISNUMBER(W952), ((W952-H952)/H952)-0.004, IF(P952&gt;0, ((N952-H952)/H952)-0.004, 0))</f>
        <v/>
      </c>
      <c r="AB952">
        <f>IF(AND(ISNUMBER(I952), I952&gt;0, ISNUMBER(O952), O952&gt;0), AA952-((O952-I952)/I952), AA952)</f>
        <v/>
      </c>
      <c r="AC952">
        <f>IF(ISNUMBER(Q952), (Q952-H952)/H952, 0)</f>
        <v/>
      </c>
      <c r="AD952">
        <f>IF(ISNUMBER(R952), (R952-H952)/H952, 0)</f>
        <v/>
      </c>
      <c r="AE952">
        <f>IF(ISNUMBER(Y952), IF(Y952&gt;0, "THẮNG", "THUA"), "CHỜ T+3")</f>
        <v/>
      </c>
      <c r="AF952">
        <f>IF(AND(P952=0, N952=H952, NOT(ISNUMBER(W952))), "ĐANG CHỜ", IF(AA952&gt;0, "THẮNG", "THUA"))</f>
        <v/>
      </c>
      <c r="AG952" t="inlineStr">
        <is>
          <t>https://quickchart.io/chart/render/zf-afd008ea-c26a-4c6a-b4fb-d58bc00a1725</t>
        </is>
      </c>
      <c r="AH952">
        <f>IF(AG952&lt;&gt;"", IMAGE(AG952, 1), "Chưa có ảnh")</f>
        <v/>
      </c>
    </row>
    <row r="953" ht="95" customHeight="1">
      <c r="A953" t="inlineStr">
        <is>
          <t>2026-10-23</t>
        </is>
      </c>
      <c r="B953" t="inlineStr">
        <is>
          <t>ALGO_26</t>
        </is>
      </c>
      <c r="C953" t="inlineStr">
        <is>
          <t>🔇 BỘ 26: CẠN KIỆT NGUỒN CUNG TRƯỚC GIỜ NỔ (VSA NO-SUPPLY TEST)</t>
        </is>
      </c>
      <c r="D953" t="inlineStr">
        <is>
          <t>#5</t>
        </is>
      </c>
      <c r="E953" t="inlineStr">
        <is>
          <t>FRT</t>
        </is>
      </c>
      <c r="F953" t="inlineStr">
        <is>
          <t>HOSE</t>
        </is>
      </c>
      <c r="G953" t="inlineStr">
        <is>
          <t>Bán lẻ &amp; Phân phối</t>
        </is>
      </c>
      <c r="H953" t="n">
        <v>152.5</v>
      </c>
      <c r="I953" t="n">
        <v>1756.56</v>
      </c>
      <c r="J953" t="n">
        <v>38.86</v>
      </c>
      <c r="K953" t="n">
        <v>0.57</v>
      </c>
      <c r="L953" t="n">
        <v>171.94</v>
      </c>
      <c r="M953" t="n">
        <v>143.66</v>
      </c>
      <c r="N953" t="n">
        <v>150.9</v>
      </c>
      <c r="O953" t="n">
        <v>1764.41</v>
      </c>
      <c r="P953" t="n">
        <v>0</v>
      </c>
      <c r="Q953" t="n">
        <v>152.5</v>
      </c>
      <c r="R953" t="n">
        <v>150.9</v>
      </c>
      <c r="S953" t="inlineStr"/>
      <c r="T953" t="inlineStr"/>
      <c r="U953" t="inlineStr"/>
      <c r="V953" t="inlineStr"/>
      <c r="W953" t="inlineStr"/>
      <c r="X953" t="inlineStr">
        <is>
          <t>⏳ Chờ hàng về (T+0)</t>
        </is>
      </c>
      <c r="Y953">
        <f>IF(ISNUMBER(S953), ((S953-H953)/H953)-0.004, "")</f>
        <v/>
      </c>
      <c r="Z953">
        <f>IF(ISNUMBER(T953), ((T953-H953)/H953)-0.004, "")</f>
        <v/>
      </c>
      <c r="AA953">
        <f>IF(ISNUMBER(W953), ((W953-H953)/H953)-0.004, IF(P953&gt;0, ((N953-H953)/H953)-0.004, 0))</f>
        <v/>
      </c>
      <c r="AB953">
        <f>IF(AND(ISNUMBER(I953), I953&gt;0, ISNUMBER(O953), O953&gt;0), AA953-((O953-I953)/I953), AA953)</f>
        <v/>
      </c>
      <c r="AC953">
        <f>IF(ISNUMBER(Q953), (Q953-H953)/H953, 0)</f>
        <v/>
      </c>
      <c r="AD953">
        <f>IF(ISNUMBER(R953), (R953-H953)/H953, 0)</f>
        <v/>
      </c>
      <c r="AE953">
        <f>IF(ISNUMBER(Y953), IF(Y953&gt;0, "THẮNG", "THUA"), "CHỜ T+3")</f>
        <v/>
      </c>
      <c r="AF953">
        <f>IF(AND(P953=0, N953=H953, NOT(ISNUMBER(W953))), "ĐANG CHỜ", IF(AA953&gt;0, "THẮNG", "THUA"))</f>
        <v/>
      </c>
      <c r="AG953" t="inlineStr">
        <is>
          <t>https://quickchart.io/chart/render/zf-c6fcaaf6-0c6e-48af-b056-a71d3ef6f0dd</t>
        </is>
      </c>
      <c r="AH953">
        <f>IF(AG953&lt;&gt;"", IMAGE(AG953, 1), "Chưa có ảnh")</f>
        <v/>
      </c>
    </row>
    <row r="954" ht="95" customHeight="1">
      <c r="A954" t="inlineStr">
        <is>
          <t>2026-10-23</t>
        </is>
      </c>
      <c r="B954" t="inlineStr">
        <is>
          <t>ALGO_27</t>
        </is>
      </c>
      <c r="C954" t="inlineStr">
        <is>
          <t>💰 BỘ 27: ĐỊNH GIÁ HỢP LÝ P/E &amp; ROE CAO HÚT TIỀN (GARP VALUE)</t>
        </is>
      </c>
      <c r="D954" t="inlineStr">
        <is>
          <t>#1</t>
        </is>
      </c>
      <c r="E954" t="inlineStr">
        <is>
          <t>MDG</t>
        </is>
      </c>
      <c r="F954" t="inlineStr">
        <is>
          <t>HOSE</t>
        </is>
      </c>
      <c r="G954" t="inlineStr">
        <is>
          <t>Khai khoáng &amp; VLXD</t>
        </is>
      </c>
      <c r="H954" t="n">
        <v>49</v>
      </c>
      <c r="I954" t="n">
        <v>1756.56</v>
      </c>
      <c r="J954" t="n">
        <v>171.4</v>
      </c>
      <c r="K954" t="n">
        <v>8.109999999999999</v>
      </c>
      <c r="L954" t="n">
        <v>55.69</v>
      </c>
      <c r="M954" t="n">
        <v>45.96</v>
      </c>
      <c r="N954" t="n">
        <v>48.6</v>
      </c>
      <c r="O954" t="n">
        <v>1764.41</v>
      </c>
      <c r="P954" t="n">
        <v>0</v>
      </c>
      <c r="Q954" t="n">
        <v>49</v>
      </c>
      <c r="R954" t="n">
        <v>48.6</v>
      </c>
      <c r="S954" t="inlineStr"/>
      <c r="T954" t="inlineStr"/>
      <c r="U954" t="inlineStr"/>
      <c r="V954" t="inlineStr"/>
      <c r="W954" t="inlineStr"/>
      <c r="X954" t="inlineStr">
        <is>
          <t>⏳ Chờ hàng về (T+0)</t>
        </is>
      </c>
      <c r="Y954">
        <f>IF(ISNUMBER(S954), ((S954-H954)/H954)-0.004, "")</f>
        <v/>
      </c>
      <c r="Z954">
        <f>IF(ISNUMBER(T954), ((T954-H954)/H954)-0.004, "")</f>
        <v/>
      </c>
      <c r="AA954">
        <f>IF(ISNUMBER(W954), ((W954-H954)/H954)-0.004, IF(P954&gt;0, ((N954-H954)/H954)-0.004, 0))</f>
        <v/>
      </c>
      <c r="AB954">
        <f>IF(AND(ISNUMBER(I954), I954&gt;0, ISNUMBER(O954), O954&gt;0), AA954-((O954-I954)/I954), AA954)</f>
        <v/>
      </c>
      <c r="AC954">
        <f>IF(ISNUMBER(Q954), (Q954-H954)/H954, 0)</f>
        <v/>
      </c>
      <c r="AD954">
        <f>IF(ISNUMBER(R954), (R954-H954)/H954, 0)</f>
        <v/>
      </c>
      <c r="AE954">
        <f>IF(ISNUMBER(Y954), IF(Y954&gt;0, "THẮNG", "THUA"), "CHỜ T+3")</f>
        <v/>
      </c>
      <c r="AF954">
        <f>IF(AND(P954=0, N954=H954, NOT(ISNUMBER(W954))), "ĐANG CHỜ", IF(AA954&gt;0, "THẮNG", "THUA"))</f>
        <v/>
      </c>
      <c r="AG954" t="inlineStr">
        <is>
          <t>https://quickchart.io/chart/render/zf-779c2af1-88ae-43b3-9e5e-d436deaa6338</t>
        </is>
      </c>
      <c r="AH954">
        <f>IF(AG954&lt;&gt;"", IMAGE(AG954, 1), "Chưa có ảnh")</f>
        <v/>
      </c>
    </row>
    <row r="955" ht="95" customHeight="1">
      <c r="A955" t="inlineStr">
        <is>
          <t>2026-10-23</t>
        </is>
      </c>
      <c r="B955" t="inlineStr">
        <is>
          <t>ALGO_27</t>
        </is>
      </c>
      <c r="C955" t="inlineStr">
        <is>
          <t>💰 BỘ 27: ĐỊNH GIÁ HỢP LÝ P/E &amp; ROE CAO HÚT TIỀN (GARP VALUE)</t>
        </is>
      </c>
      <c r="D955" t="inlineStr">
        <is>
          <t>#2</t>
        </is>
      </c>
      <c r="E955" t="inlineStr">
        <is>
          <t>GEE</t>
        </is>
      </c>
      <c r="F955" t="inlineStr">
        <is>
          <t>HOSE</t>
        </is>
      </c>
      <c r="G955" t="inlineStr">
        <is>
          <t>Công nghệ &amp; Viễn thông</t>
        </is>
      </c>
      <c r="H955" t="n">
        <v>71.40000000000001</v>
      </c>
      <c r="I955" t="n">
        <v>1756.56</v>
      </c>
      <c r="J955" t="n">
        <v>86.16</v>
      </c>
      <c r="K955" t="n">
        <v>1.58</v>
      </c>
      <c r="L955" t="n">
        <v>81.61</v>
      </c>
      <c r="M955" t="n">
        <v>66.76000000000001</v>
      </c>
      <c r="N955" t="n">
        <v>73.09999999999999</v>
      </c>
      <c r="O955" t="n">
        <v>1764.41</v>
      </c>
      <c r="P955" t="n">
        <v>0</v>
      </c>
      <c r="Q955" t="n">
        <v>73.09999999999999</v>
      </c>
      <c r="R955" t="n">
        <v>71.40000000000001</v>
      </c>
      <c r="S955" t="inlineStr"/>
      <c r="T955" t="inlineStr"/>
      <c r="U955" t="inlineStr"/>
      <c r="V955" t="inlineStr"/>
      <c r="W955" t="inlineStr"/>
      <c r="X955" t="inlineStr">
        <is>
          <t>⏳ Chờ hàng về (T+0)</t>
        </is>
      </c>
      <c r="Y955">
        <f>IF(ISNUMBER(S955), ((S955-H955)/H955)-0.004, "")</f>
        <v/>
      </c>
      <c r="Z955">
        <f>IF(ISNUMBER(T955), ((T955-H955)/H955)-0.004, "")</f>
        <v/>
      </c>
      <c r="AA955">
        <f>IF(ISNUMBER(W955), ((W955-H955)/H955)-0.004, IF(P955&gt;0, ((N955-H955)/H955)-0.004, 0))</f>
        <v/>
      </c>
      <c r="AB955">
        <f>IF(AND(ISNUMBER(I955), I955&gt;0, ISNUMBER(O955), O955&gt;0), AA955-((O955-I955)/I955), AA955)</f>
        <v/>
      </c>
      <c r="AC955">
        <f>IF(ISNUMBER(Q955), (Q955-H955)/H955, 0)</f>
        <v/>
      </c>
      <c r="AD955">
        <f>IF(ISNUMBER(R955), (R955-H955)/H955, 0)</f>
        <v/>
      </c>
      <c r="AE955">
        <f>IF(ISNUMBER(Y955), IF(Y955&gt;0, "THẮNG", "THUA"), "CHỜ T+3")</f>
        <v/>
      </c>
      <c r="AF955">
        <f>IF(AND(P955=0, N955=H955, NOT(ISNUMBER(W955))), "ĐANG CHỜ", IF(AA955&gt;0, "THẮNG", "THUA"))</f>
        <v/>
      </c>
      <c r="AG955" t="inlineStr">
        <is>
          <t>https://quickchart.io/chart/render/zf-ebda0cf2-7759-4cc1-9edc-61a82d42dc4e</t>
        </is>
      </c>
      <c r="AH955">
        <f>IF(AG955&lt;&gt;"", IMAGE(AG955, 1), "Chưa có ảnh")</f>
        <v/>
      </c>
    </row>
    <row r="956" ht="95" customHeight="1">
      <c r="A956" t="inlineStr">
        <is>
          <t>2026-10-23</t>
        </is>
      </c>
      <c r="B956" t="inlineStr">
        <is>
          <t>ALGO_27</t>
        </is>
      </c>
      <c r="C956" t="inlineStr">
        <is>
          <t>💰 BỘ 27: ĐỊNH GIÁ HỢP LÝ P/E &amp; ROE CAO HÚT TIỀN (GARP VALUE)</t>
        </is>
      </c>
      <c r="D956" t="inlineStr">
        <is>
          <t>#3</t>
        </is>
      </c>
      <c r="E956" t="inlineStr">
        <is>
          <t>PVB</t>
        </is>
      </c>
      <c r="F956" t="inlineStr">
        <is>
          <t>HNX</t>
        </is>
      </c>
      <c r="G956" t="inlineStr">
        <is>
          <t>Dầu khí &amp; Năng lượng</t>
        </is>
      </c>
      <c r="H956" t="n">
        <v>21.4</v>
      </c>
      <c r="I956" t="n">
        <v>1756.56</v>
      </c>
      <c r="J956" t="n">
        <v>77.98999999999999</v>
      </c>
      <c r="K956" t="n">
        <v>6.38</v>
      </c>
      <c r="L956" t="n">
        <v>23.88</v>
      </c>
      <c r="M956" t="n">
        <v>20.27</v>
      </c>
      <c r="N956" t="n">
        <v>21.1</v>
      </c>
      <c r="O956" t="n">
        <v>1764.41</v>
      </c>
      <c r="P956" t="n">
        <v>0</v>
      </c>
      <c r="Q956" t="n">
        <v>21.4</v>
      </c>
      <c r="R956" t="n">
        <v>21.1</v>
      </c>
      <c r="S956" t="inlineStr"/>
      <c r="T956" t="inlineStr"/>
      <c r="U956" t="inlineStr"/>
      <c r="V956" t="inlineStr"/>
      <c r="W956" t="inlineStr"/>
      <c r="X956" t="inlineStr">
        <is>
          <t>⏳ Chờ hàng về (T+0)</t>
        </is>
      </c>
      <c r="Y956">
        <f>IF(ISNUMBER(S956), ((S956-H956)/H956)-0.004, "")</f>
        <v/>
      </c>
      <c r="Z956">
        <f>IF(ISNUMBER(T956), ((T956-H956)/H956)-0.004, "")</f>
        <v/>
      </c>
      <c r="AA956">
        <f>IF(ISNUMBER(W956), ((W956-H956)/H956)-0.004, IF(P956&gt;0, ((N956-H956)/H956)-0.004, 0))</f>
        <v/>
      </c>
      <c r="AB956">
        <f>IF(AND(ISNUMBER(I956), I956&gt;0, ISNUMBER(O956), O956&gt;0), AA956-((O956-I956)/I956), AA956)</f>
        <v/>
      </c>
      <c r="AC956">
        <f>IF(ISNUMBER(Q956), (Q956-H956)/H956, 0)</f>
        <v/>
      </c>
      <c r="AD956">
        <f>IF(ISNUMBER(R956), (R956-H956)/H956, 0)</f>
        <v/>
      </c>
      <c r="AE956">
        <f>IF(ISNUMBER(Y956), IF(Y956&gt;0, "THẮNG", "THUA"), "CHỜ T+3")</f>
        <v/>
      </c>
      <c r="AF956">
        <f>IF(AND(P956=0, N956=H956, NOT(ISNUMBER(W956))), "ĐANG CHỜ", IF(AA956&gt;0, "THẮNG", "THUA"))</f>
        <v/>
      </c>
      <c r="AG956" t="inlineStr">
        <is>
          <t>https://quickchart.io/chart/render/zf-71e9acb4-117d-4792-a22c-91274ffdf3ee</t>
        </is>
      </c>
      <c r="AH956">
        <f>IF(AG956&lt;&gt;"", IMAGE(AG956, 1), "Chưa có ảnh")</f>
        <v/>
      </c>
    </row>
    <row r="957" ht="95" customHeight="1">
      <c r="A957" t="inlineStr">
        <is>
          <t>2026-10-23</t>
        </is>
      </c>
      <c r="B957" t="inlineStr">
        <is>
          <t>ALGO_27</t>
        </is>
      </c>
      <c r="C957" t="inlineStr">
        <is>
          <t>💰 BỘ 27: ĐỊNH GIÁ HỢP LÝ P/E &amp; ROE CAO HÚT TIỀN (GARP VALUE)</t>
        </is>
      </c>
      <c r="D957" t="inlineStr">
        <is>
          <t>#4</t>
        </is>
      </c>
      <c r="E957" t="inlineStr">
        <is>
          <t>CSV</t>
        </is>
      </c>
      <c r="F957" t="inlineStr">
        <is>
          <t>HOSE</t>
        </is>
      </c>
      <c r="G957" t="inlineStr">
        <is>
          <t>Hóa chất &amp; Phân bón</t>
        </is>
      </c>
      <c r="H957" t="n">
        <v>24.35</v>
      </c>
      <c r="I957" t="n">
        <v>1756.56</v>
      </c>
      <c r="J957" t="n">
        <v>66.22</v>
      </c>
      <c r="K957" t="n">
        <v>1.09</v>
      </c>
      <c r="L957" t="n">
        <v>27.7</v>
      </c>
      <c r="M957" t="n">
        <v>22.83</v>
      </c>
      <c r="N957" t="n">
        <v>24.05</v>
      </c>
      <c r="O957" t="n">
        <v>1764.41</v>
      </c>
      <c r="P957" t="n">
        <v>0</v>
      </c>
      <c r="Q957" t="n">
        <v>24.35</v>
      </c>
      <c r="R957" t="n">
        <v>24.05</v>
      </c>
      <c r="S957" t="inlineStr"/>
      <c r="T957" t="inlineStr"/>
      <c r="U957" t="inlineStr"/>
      <c r="V957" t="inlineStr"/>
      <c r="W957" t="inlineStr"/>
      <c r="X957" t="inlineStr">
        <is>
          <t>⏳ Chờ hàng về (T+0)</t>
        </is>
      </c>
      <c r="Y957">
        <f>IF(ISNUMBER(S957), ((S957-H957)/H957)-0.004, "")</f>
        <v/>
      </c>
      <c r="Z957">
        <f>IF(ISNUMBER(T957), ((T957-H957)/H957)-0.004, "")</f>
        <v/>
      </c>
      <c r="AA957">
        <f>IF(ISNUMBER(W957), ((W957-H957)/H957)-0.004, IF(P957&gt;0, ((N957-H957)/H957)-0.004, 0))</f>
        <v/>
      </c>
      <c r="AB957">
        <f>IF(AND(ISNUMBER(I957), I957&gt;0, ISNUMBER(O957), O957&gt;0), AA957-((O957-I957)/I957), AA957)</f>
        <v/>
      </c>
      <c r="AC957">
        <f>IF(ISNUMBER(Q957), (Q957-H957)/H957, 0)</f>
        <v/>
      </c>
      <c r="AD957">
        <f>IF(ISNUMBER(R957), (R957-H957)/H957, 0)</f>
        <v/>
      </c>
      <c r="AE957">
        <f>IF(ISNUMBER(Y957), IF(Y957&gt;0, "THẮNG", "THUA"), "CHỜ T+3")</f>
        <v/>
      </c>
      <c r="AF957">
        <f>IF(AND(P957=0, N957=H957, NOT(ISNUMBER(W957))), "ĐANG CHỜ", IF(AA957&gt;0, "THẮNG", "THUA"))</f>
        <v/>
      </c>
      <c r="AG957" t="inlineStr">
        <is>
          <t>https://quickchart.io/chart/render/zf-65e11dd1-ce7d-4792-ac80-9988239dd340</t>
        </is>
      </c>
      <c r="AH957">
        <f>IF(AG957&lt;&gt;"", IMAGE(AG957, 1), "Chưa có ảnh")</f>
        <v/>
      </c>
    </row>
    <row r="958" ht="95" customHeight="1">
      <c r="A958" t="inlineStr">
        <is>
          <t>2026-10-23</t>
        </is>
      </c>
      <c r="B958" t="inlineStr">
        <is>
          <t>ALGO_27</t>
        </is>
      </c>
      <c r="C958" t="inlineStr">
        <is>
          <t>💰 BỘ 27: ĐỊNH GIÁ HỢP LÝ P/E &amp; ROE CAO HÚT TIỀN (GARP VALUE)</t>
        </is>
      </c>
      <c r="D958" t="inlineStr">
        <is>
          <t>#5</t>
        </is>
      </c>
      <c r="E958" t="inlineStr">
        <is>
          <t>MWG</t>
        </is>
      </c>
      <c r="F958" t="inlineStr">
        <is>
          <t>HOSE</t>
        </is>
      </c>
      <c r="G958" t="inlineStr">
        <is>
          <t>Bán lẻ &amp; Tiêu dùng</t>
        </is>
      </c>
      <c r="H958" t="n">
        <v>75</v>
      </c>
      <c r="I958" t="n">
        <v>1756.56</v>
      </c>
      <c r="J958" t="n">
        <v>64.23</v>
      </c>
      <c r="K958" t="n">
        <v>1.42</v>
      </c>
      <c r="L958" t="n">
        <v>80.58</v>
      </c>
      <c r="M958" t="n">
        <v>72.45999999999999</v>
      </c>
      <c r="N958" t="n">
        <v>74.8</v>
      </c>
      <c r="O958" t="n">
        <v>1764.41</v>
      </c>
      <c r="P958" t="n">
        <v>0</v>
      </c>
      <c r="Q958" t="n">
        <v>75</v>
      </c>
      <c r="R958" t="n">
        <v>74.8</v>
      </c>
      <c r="S958" t="inlineStr"/>
      <c r="T958" t="inlineStr"/>
      <c r="U958" t="inlineStr"/>
      <c r="V958" t="inlineStr"/>
      <c r="W958" t="inlineStr"/>
      <c r="X958" t="inlineStr">
        <is>
          <t>⏳ Chờ hàng về (T+0)</t>
        </is>
      </c>
      <c r="Y958">
        <f>IF(ISNUMBER(S958), ((S958-H958)/H958)-0.004, "")</f>
        <v/>
      </c>
      <c r="Z958">
        <f>IF(ISNUMBER(T958), ((T958-H958)/H958)-0.004, "")</f>
        <v/>
      </c>
      <c r="AA958">
        <f>IF(ISNUMBER(W958), ((W958-H958)/H958)-0.004, IF(P958&gt;0, ((N958-H958)/H958)-0.004, 0))</f>
        <v/>
      </c>
      <c r="AB958">
        <f>IF(AND(ISNUMBER(I958), I958&gt;0, ISNUMBER(O958), O958&gt;0), AA958-((O958-I958)/I958), AA958)</f>
        <v/>
      </c>
      <c r="AC958">
        <f>IF(ISNUMBER(Q958), (Q958-H958)/H958, 0)</f>
        <v/>
      </c>
      <c r="AD958">
        <f>IF(ISNUMBER(R958), (R958-H958)/H958, 0)</f>
        <v/>
      </c>
      <c r="AE958">
        <f>IF(ISNUMBER(Y958), IF(Y958&gt;0, "THẮNG", "THUA"), "CHỜ T+3")</f>
        <v/>
      </c>
      <c r="AF958">
        <f>IF(AND(P958=0, N958=H958, NOT(ISNUMBER(W958))), "ĐANG CHỜ", IF(AA958&gt;0, "THẮNG", "THUA"))</f>
        <v/>
      </c>
      <c r="AG958" t="inlineStr">
        <is>
          <t>https://quickchart.io/chart/render/zf-aa9c73dc-459c-4b3c-b449-d20a65caeb95</t>
        </is>
      </c>
      <c r="AH958">
        <f>IF(AG958&lt;&gt;"", IMAGE(AG958, 1), "Chưa có ảnh")</f>
        <v/>
      </c>
    </row>
    <row r="959" ht="95" customHeight="1">
      <c r="A959" t="inlineStr">
        <is>
          <t>2026-10-23</t>
        </is>
      </c>
      <c r="B959" t="inlineStr">
        <is>
          <t>ALGO_28</t>
        </is>
      </c>
      <c r="C959" t="inlineStr">
        <is>
          <t>🏛️ BỘ 28: TRỤ CỘT VỐN HÓA LỚN DẪN DẮT CHỈ SỐ (BLUECHIP PILLAR)</t>
        </is>
      </c>
      <c r="D959" t="inlineStr">
        <is>
          <t>#1</t>
        </is>
      </c>
      <c r="E959" t="inlineStr">
        <is>
          <t>BCM</t>
        </is>
      </c>
      <c r="F959" t="inlineStr">
        <is>
          <t>HOSE</t>
        </is>
      </c>
      <c r="G959" t="inlineStr">
        <is>
          <t>BĐS Khu Công Nghiệp</t>
        </is>
      </c>
      <c r="H959" t="n">
        <v>41.7</v>
      </c>
      <c r="I959" t="n">
        <v>1756.56</v>
      </c>
      <c r="J959" t="n">
        <v>84.29000000000001</v>
      </c>
      <c r="K959" t="n">
        <v>3.58</v>
      </c>
      <c r="L959" t="n">
        <v>46.91</v>
      </c>
      <c r="M959" t="n">
        <v>39.33</v>
      </c>
      <c r="N959" t="n">
        <v>41.75</v>
      </c>
      <c r="O959" t="n">
        <v>1764.41</v>
      </c>
      <c r="P959" t="n">
        <v>0</v>
      </c>
      <c r="Q959" t="n">
        <v>41.75</v>
      </c>
      <c r="R959" t="n">
        <v>41.7</v>
      </c>
      <c r="S959" t="inlineStr"/>
      <c r="T959" t="inlineStr"/>
      <c r="U959" t="inlineStr"/>
      <c r="V959" t="inlineStr"/>
      <c r="W959" t="inlineStr"/>
      <c r="X959" t="inlineStr">
        <is>
          <t>⏳ Chờ hàng về (T+0)</t>
        </is>
      </c>
      <c r="Y959">
        <f>IF(ISNUMBER(S959), ((S959-H959)/H959)-0.004, "")</f>
        <v/>
      </c>
      <c r="Z959">
        <f>IF(ISNUMBER(T959), ((T959-H959)/H959)-0.004, "")</f>
        <v/>
      </c>
      <c r="AA959">
        <f>IF(ISNUMBER(W959), ((W959-H959)/H959)-0.004, IF(P959&gt;0, ((N959-H959)/H959)-0.004, 0))</f>
        <v/>
      </c>
      <c r="AB959">
        <f>IF(AND(ISNUMBER(I959), I959&gt;0, ISNUMBER(O959), O959&gt;0), AA959-((O959-I959)/I959), AA959)</f>
        <v/>
      </c>
      <c r="AC959">
        <f>IF(ISNUMBER(Q959), (Q959-H959)/H959, 0)</f>
        <v/>
      </c>
      <c r="AD959">
        <f>IF(ISNUMBER(R959), (R959-H959)/H959, 0)</f>
        <v/>
      </c>
      <c r="AE959">
        <f>IF(ISNUMBER(Y959), IF(Y959&gt;0, "THẮNG", "THUA"), "CHỜ T+3")</f>
        <v/>
      </c>
      <c r="AF959">
        <f>IF(AND(P959=0, N959=H959, NOT(ISNUMBER(W959))), "ĐANG CHỜ", IF(AA959&gt;0, "THẮNG", "THUA"))</f>
        <v/>
      </c>
      <c r="AG959" t="inlineStr">
        <is>
          <t>https://quickchart.io/chart/render/zf-f1613b29-0fb7-4a57-8dab-ba19a0bb0ca9</t>
        </is>
      </c>
      <c r="AH959">
        <f>IF(AG959&lt;&gt;"", IMAGE(AG959, 1), "Chưa có ảnh")</f>
        <v/>
      </c>
    </row>
    <row r="960" ht="95" customHeight="1">
      <c r="A960" t="inlineStr">
        <is>
          <t>2026-10-23</t>
        </is>
      </c>
      <c r="B960" t="inlineStr">
        <is>
          <t>ALGO_28</t>
        </is>
      </c>
      <c r="C960" t="inlineStr">
        <is>
          <t>🏛️ BỘ 28: TRỤ CỘT VỐN HÓA LỚN DẪN DẮT CHỈ SỐ (BLUECHIP PILLAR)</t>
        </is>
      </c>
      <c r="D960" t="inlineStr">
        <is>
          <t>#2</t>
        </is>
      </c>
      <c r="E960" t="inlineStr">
        <is>
          <t>VPL</t>
        </is>
      </c>
      <c r="F960" t="inlineStr">
        <is>
          <t>HOSE</t>
        </is>
      </c>
      <c r="G960" t="inlineStr">
        <is>
          <t>Dịch vụ Tiêu dùng</t>
        </is>
      </c>
      <c r="H960" t="n">
        <v>86.09999999999999</v>
      </c>
      <c r="I960" t="n">
        <v>1756.56</v>
      </c>
      <c r="J960" t="n">
        <v>71.05</v>
      </c>
      <c r="K960" t="n">
        <v>0.83</v>
      </c>
      <c r="L960" t="n">
        <v>95.20999999999999</v>
      </c>
      <c r="M960" t="n">
        <v>81.95999999999999</v>
      </c>
      <c r="N960" t="n">
        <v>86</v>
      </c>
      <c r="O960" t="n">
        <v>1764.41</v>
      </c>
      <c r="P960" t="n">
        <v>0</v>
      </c>
      <c r="Q960" t="n">
        <v>86.09999999999999</v>
      </c>
      <c r="R960" t="n">
        <v>86</v>
      </c>
      <c r="S960" t="inlineStr"/>
      <c r="T960" t="inlineStr"/>
      <c r="U960" t="inlineStr"/>
      <c r="V960" t="inlineStr"/>
      <c r="W960" t="inlineStr"/>
      <c r="X960" t="inlineStr">
        <is>
          <t>⏳ Chờ hàng về (T+0)</t>
        </is>
      </c>
      <c r="Y960">
        <f>IF(ISNUMBER(S960), ((S960-H960)/H960)-0.004, "")</f>
        <v/>
      </c>
      <c r="Z960">
        <f>IF(ISNUMBER(T960), ((T960-H960)/H960)-0.004, "")</f>
        <v/>
      </c>
      <c r="AA960">
        <f>IF(ISNUMBER(W960), ((W960-H960)/H960)-0.004, IF(P960&gt;0, ((N960-H960)/H960)-0.004, 0))</f>
        <v/>
      </c>
      <c r="AB960">
        <f>IF(AND(ISNUMBER(I960), I960&gt;0, ISNUMBER(O960), O960&gt;0), AA960-((O960-I960)/I960), AA960)</f>
        <v/>
      </c>
      <c r="AC960">
        <f>IF(ISNUMBER(Q960), (Q960-H960)/H960, 0)</f>
        <v/>
      </c>
      <c r="AD960">
        <f>IF(ISNUMBER(R960), (R960-H960)/H960, 0)</f>
        <v/>
      </c>
      <c r="AE960">
        <f>IF(ISNUMBER(Y960), IF(Y960&gt;0, "THẮNG", "THUA"), "CHỜ T+3")</f>
        <v/>
      </c>
      <c r="AF960">
        <f>IF(AND(P960=0, N960=H960, NOT(ISNUMBER(W960))), "ĐANG CHỜ", IF(AA960&gt;0, "THẮNG", "THUA"))</f>
        <v/>
      </c>
      <c r="AG960" t="inlineStr">
        <is>
          <t>https://quickchart.io/chart/render/zf-ce3a4473-67cd-4be6-bb26-d9d7ff746d63</t>
        </is>
      </c>
      <c r="AH960">
        <f>IF(AG960&lt;&gt;"", IMAGE(AG960, 1), "Chưa có ảnh")</f>
        <v/>
      </c>
    </row>
    <row r="961" ht="95" customHeight="1">
      <c r="A961" t="inlineStr">
        <is>
          <t>2026-10-23</t>
        </is>
      </c>
      <c r="B961" t="inlineStr">
        <is>
          <t>ALGO_28</t>
        </is>
      </c>
      <c r="C961" t="inlineStr">
        <is>
          <t>🏛️ BỘ 28: TRỤ CỘT VỐN HÓA LỚN DẪN DẮT CHỈ SỐ (BLUECHIP PILLAR)</t>
        </is>
      </c>
      <c r="D961" t="inlineStr">
        <is>
          <t>#3</t>
        </is>
      </c>
      <c r="E961" t="inlineStr">
        <is>
          <t>PDR</t>
        </is>
      </c>
      <c r="F961" t="inlineStr">
        <is>
          <t>HOSE</t>
        </is>
      </c>
      <c r="G961" t="inlineStr">
        <is>
          <t>Bất động sản Dân dụng</t>
        </is>
      </c>
      <c r="H961" t="n">
        <v>12.3</v>
      </c>
      <c r="I961" t="n">
        <v>1756.56</v>
      </c>
      <c r="J961" t="n">
        <v>69.88</v>
      </c>
      <c r="K961" t="n">
        <v>2.45</v>
      </c>
      <c r="L961" t="n">
        <v>13.7</v>
      </c>
      <c r="M961" t="n">
        <v>11.66</v>
      </c>
      <c r="N961" t="n">
        <v>12.15</v>
      </c>
      <c r="O961" t="n">
        <v>1764.41</v>
      </c>
      <c r="P961" t="n">
        <v>0</v>
      </c>
      <c r="Q961" t="n">
        <v>12.3</v>
      </c>
      <c r="R961" t="n">
        <v>12.15</v>
      </c>
      <c r="S961" t="inlineStr"/>
      <c r="T961" t="inlineStr"/>
      <c r="U961" t="inlineStr"/>
      <c r="V961" t="inlineStr"/>
      <c r="W961" t="inlineStr"/>
      <c r="X961" t="inlineStr">
        <is>
          <t>⏳ Chờ hàng về (T+0)</t>
        </is>
      </c>
      <c r="Y961">
        <f>IF(ISNUMBER(S961), ((S961-H961)/H961)-0.004, "")</f>
        <v/>
      </c>
      <c r="Z961">
        <f>IF(ISNUMBER(T961), ((T961-H961)/H961)-0.004, "")</f>
        <v/>
      </c>
      <c r="AA961">
        <f>IF(ISNUMBER(W961), ((W961-H961)/H961)-0.004, IF(P961&gt;0, ((N961-H961)/H961)-0.004, 0))</f>
        <v/>
      </c>
      <c r="AB961">
        <f>IF(AND(ISNUMBER(I961), I961&gt;0, ISNUMBER(O961), O961&gt;0), AA961-((O961-I961)/I961), AA961)</f>
        <v/>
      </c>
      <c r="AC961">
        <f>IF(ISNUMBER(Q961), (Q961-H961)/H961, 0)</f>
        <v/>
      </c>
      <c r="AD961">
        <f>IF(ISNUMBER(R961), (R961-H961)/H961, 0)</f>
        <v/>
      </c>
      <c r="AE961">
        <f>IF(ISNUMBER(Y961), IF(Y961&gt;0, "THẮNG", "THUA"), "CHỜ T+3")</f>
        <v/>
      </c>
      <c r="AF961">
        <f>IF(AND(P961=0, N961=H961, NOT(ISNUMBER(W961))), "ĐANG CHỜ", IF(AA961&gt;0, "THẮNG", "THUA"))</f>
        <v/>
      </c>
      <c r="AG961" t="inlineStr">
        <is>
          <t>https://quickchart.io/chart/render/zf-5683749b-6e47-461e-8be0-82b72051a55d</t>
        </is>
      </c>
      <c r="AH961">
        <f>IF(AG961&lt;&gt;"", IMAGE(AG961, 1), "Chưa có ảnh")</f>
        <v/>
      </c>
    </row>
    <row r="962" ht="95" customHeight="1">
      <c r="A962" t="inlineStr">
        <is>
          <t>2026-10-23</t>
        </is>
      </c>
      <c r="B962" t="inlineStr">
        <is>
          <t>ALGO_28</t>
        </is>
      </c>
      <c r="C962" t="inlineStr">
        <is>
          <t>🏛️ BỘ 28: TRỤ CỘT VỐN HÓA LỚN DẪN DẮT CHỈ SỐ (BLUECHIP PILLAR)</t>
        </is>
      </c>
      <c r="D962" t="inlineStr">
        <is>
          <t>#4</t>
        </is>
      </c>
      <c r="E962" t="inlineStr">
        <is>
          <t>TPB</t>
        </is>
      </c>
      <c r="F962" t="inlineStr">
        <is>
          <t>HOSE</t>
        </is>
      </c>
      <c r="G962" t="inlineStr">
        <is>
          <t>Ngân hàng</t>
        </is>
      </c>
      <c r="H962" t="n">
        <v>12.8</v>
      </c>
      <c r="I962" t="n">
        <v>1756.56</v>
      </c>
      <c r="J962" t="n">
        <v>57.21</v>
      </c>
      <c r="K962" t="n">
        <v>1.28</v>
      </c>
      <c r="L962" t="n">
        <v>14.18</v>
      </c>
      <c r="M962" t="n">
        <v>12.17</v>
      </c>
      <c r="N962" t="n">
        <v>12.9</v>
      </c>
      <c r="O962" t="n">
        <v>1764.41</v>
      </c>
      <c r="P962" t="n">
        <v>0</v>
      </c>
      <c r="Q962" t="n">
        <v>12.9</v>
      </c>
      <c r="R962" t="n">
        <v>12.8</v>
      </c>
      <c r="S962" t="inlineStr"/>
      <c r="T962" t="inlineStr"/>
      <c r="U962" t="inlineStr"/>
      <c r="V962" t="inlineStr"/>
      <c r="W962" t="inlineStr"/>
      <c r="X962" t="inlineStr">
        <is>
          <t>⏳ Chờ hàng về (T+0)</t>
        </is>
      </c>
      <c r="Y962">
        <f>IF(ISNUMBER(S962), ((S962-H962)/H962)-0.004, "")</f>
        <v/>
      </c>
      <c r="Z962">
        <f>IF(ISNUMBER(T962), ((T962-H962)/H962)-0.004, "")</f>
        <v/>
      </c>
      <c r="AA962">
        <f>IF(ISNUMBER(W962), ((W962-H962)/H962)-0.004, IF(P962&gt;0, ((N962-H962)/H962)-0.004, 0))</f>
        <v/>
      </c>
      <c r="AB962">
        <f>IF(AND(ISNUMBER(I962), I962&gt;0, ISNUMBER(O962), O962&gt;0), AA962-((O962-I962)/I962), AA962)</f>
        <v/>
      </c>
      <c r="AC962">
        <f>IF(ISNUMBER(Q962), (Q962-H962)/H962, 0)</f>
        <v/>
      </c>
      <c r="AD962">
        <f>IF(ISNUMBER(R962), (R962-H962)/H962, 0)</f>
        <v/>
      </c>
      <c r="AE962">
        <f>IF(ISNUMBER(Y962), IF(Y962&gt;0, "THẮNG", "THUA"), "CHỜ T+3")</f>
        <v/>
      </c>
      <c r="AF962">
        <f>IF(AND(P962=0, N962=H962, NOT(ISNUMBER(W962))), "ĐANG CHỜ", IF(AA962&gt;0, "THẮNG", "THUA"))</f>
        <v/>
      </c>
      <c r="AG962" t="inlineStr">
        <is>
          <t>https://quickchart.io/chart/render/zf-a3df6882-ed18-4484-a0e7-54d6c90ba87c</t>
        </is>
      </c>
      <c r="AH962">
        <f>IF(AG962&lt;&gt;"", IMAGE(AG962, 1), "Chưa có ảnh")</f>
        <v/>
      </c>
    </row>
    <row r="963" ht="95" customHeight="1">
      <c r="A963" t="inlineStr">
        <is>
          <t>2026-10-23</t>
        </is>
      </c>
      <c r="B963" t="inlineStr">
        <is>
          <t>ALGO_28</t>
        </is>
      </c>
      <c r="C963" t="inlineStr">
        <is>
          <t>🏛️ BỘ 28: TRỤ CỘT VỐN HÓA LỚN DẪN DẮT CHỈ SỐ (BLUECHIP PILLAR)</t>
        </is>
      </c>
      <c r="D963" t="inlineStr">
        <is>
          <t>#5</t>
        </is>
      </c>
      <c r="E963" t="inlineStr">
        <is>
          <t>EIB</t>
        </is>
      </c>
      <c r="F963" t="inlineStr">
        <is>
          <t>HOSE</t>
        </is>
      </c>
      <c r="G963" t="inlineStr">
        <is>
          <t>Ngân hàng</t>
        </is>
      </c>
      <c r="H963" t="n">
        <v>17.3</v>
      </c>
      <c r="I963" t="n">
        <v>1756.56</v>
      </c>
      <c r="J963" t="n">
        <v>57.02</v>
      </c>
      <c r="K963" t="n">
        <v>1.81</v>
      </c>
      <c r="L963" t="n">
        <v>18.79</v>
      </c>
      <c r="M963" t="n">
        <v>16.62</v>
      </c>
      <c r="N963" t="n">
        <v>17.75</v>
      </c>
      <c r="O963" t="n">
        <v>1764.41</v>
      </c>
      <c r="P963" t="n">
        <v>0</v>
      </c>
      <c r="Q963" t="n">
        <v>17.75</v>
      </c>
      <c r="R963" t="n">
        <v>17.3</v>
      </c>
      <c r="S963" t="inlineStr"/>
      <c r="T963" t="inlineStr"/>
      <c r="U963" t="inlineStr"/>
      <c r="V963" t="inlineStr"/>
      <c r="W963" t="inlineStr"/>
      <c r="X963" t="inlineStr">
        <is>
          <t>⏳ Chờ hàng về (T+0)</t>
        </is>
      </c>
      <c r="Y963">
        <f>IF(ISNUMBER(S963), ((S963-H963)/H963)-0.004, "")</f>
        <v/>
      </c>
      <c r="Z963">
        <f>IF(ISNUMBER(T963), ((T963-H963)/H963)-0.004, "")</f>
        <v/>
      </c>
      <c r="AA963">
        <f>IF(ISNUMBER(W963), ((W963-H963)/H963)-0.004, IF(P963&gt;0, ((N963-H963)/H963)-0.004, 0))</f>
        <v/>
      </c>
      <c r="AB963">
        <f>IF(AND(ISNUMBER(I963), I963&gt;0, ISNUMBER(O963), O963&gt;0), AA963-((O963-I963)/I963), AA963)</f>
        <v/>
      </c>
      <c r="AC963">
        <f>IF(ISNUMBER(Q963), (Q963-H963)/H963, 0)</f>
        <v/>
      </c>
      <c r="AD963">
        <f>IF(ISNUMBER(R963), (R963-H963)/H963, 0)</f>
        <v/>
      </c>
      <c r="AE963">
        <f>IF(ISNUMBER(Y963), IF(Y963&gt;0, "THẮNG", "THUA"), "CHỜ T+3")</f>
        <v/>
      </c>
      <c r="AF963">
        <f>IF(AND(P963=0, N963=H963, NOT(ISNUMBER(W963))), "ĐANG CHỜ", IF(AA963&gt;0, "THẮNG", "THUA"))</f>
        <v/>
      </c>
      <c r="AG963" t="inlineStr">
        <is>
          <t>https://quickchart.io/chart/render/zf-b1850bb8-3ed0-477d-b13f-9a06cd2295d5</t>
        </is>
      </c>
      <c r="AH963">
        <f>IF(AG963&lt;&gt;"", IMAGE(AG963, 1), "Chưa có ảnh")</f>
        <v/>
      </c>
    </row>
    <row r="964" ht="95" customHeight="1">
      <c r="A964" t="inlineStr">
        <is>
          <t>2026-10-23</t>
        </is>
      </c>
      <c r="B964" t="inlineStr">
        <is>
          <t>ALGO_29</t>
        </is>
      </c>
      <c r="C964" t="inlineStr">
        <is>
          <t>🧭 BỘ 29: ĐỒNG THUẬN ĐA KHUNG 1D-1W-1M-3M (MTF SYNERGY)</t>
        </is>
      </c>
      <c r="D964" t="inlineStr">
        <is>
          <t>#1</t>
        </is>
      </c>
      <c r="E964" t="inlineStr">
        <is>
          <t>PLC</t>
        </is>
      </c>
      <c r="F964" t="inlineStr">
        <is>
          <t>HNX</t>
        </is>
      </c>
      <c r="G964" t="inlineStr">
        <is>
          <t>Dầu khí &amp; Năng lượng</t>
        </is>
      </c>
      <c r="H964" t="n">
        <v>21.7</v>
      </c>
      <c r="I964" t="n">
        <v>1756.56</v>
      </c>
      <c r="J964" t="n">
        <v>77.64</v>
      </c>
      <c r="K964" t="n">
        <v>2.06</v>
      </c>
      <c r="L964" t="n">
        <v>24.49</v>
      </c>
      <c r="M964" t="n">
        <v>20.43</v>
      </c>
      <c r="N964" t="n">
        <v>21.3</v>
      </c>
      <c r="O964" t="n">
        <v>1764.41</v>
      </c>
      <c r="P964" t="n">
        <v>0</v>
      </c>
      <c r="Q964" t="n">
        <v>21.7</v>
      </c>
      <c r="R964" t="n">
        <v>21.3</v>
      </c>
      <c r="S964" t="inlineStr"/>
      <c r="T964" t="inlineStr"/>
      <c r="U964" t="inlineStr"/>
      <c r="V964" t="inlineStr"/>
      <c r="W964" t="inlineStr"/>
      <c r="X964" t="inlineStr">
        <is>
          <t>⏳ Chờ hàng về (T+0)</t>
        </is>
      </c>
      <c r="Y964">
        <f>IF(ISNUMBER(S964), ((S964-H964)/H964)-0.004, "")</f>
        <v/>
      </c>
      <c r="Z964">
        <f>IF(ISNUMBER(T964), ((T964-H964)/H964)-0.004, "")</f>
        <v/>
      </c>
      <c r="AA964">
        <f>IF(ISNUMBER(W964), ((W964-H964)/H964)-0.004, IF(P964&gt;0, ((N964-H964)/H964)-0.004, 0))</f>
        <v/>
      </c>
      <c r="AB964">
        <f>IF(AND(ISNUMBER(I964), I964&gt;0, ISNUMBER(O964), O964&gt;0), AA964-((O964-I964)/I964), AA964)</f>
        <v/>
      </c>
      <c r="AC964">
        <f>IF(ISNUMBER(Q964), (Q964-H964)/H964, 0)</f>
        <v/>
      </c>
      <c r="AD964">
        <f>IF(ISNUMBER(R964), (R964-H964)/H964, 0)</f>
        <v/>
      </c>
      <c r="AE964">
        <f>IF(ISNUMBER(Y964), IF(Y964&gt;0, "THẮNG", "THUA"), "CHỜ T+3")</f>
        <v/>
      </c>
      <c r="AF964">
        <f>IF(AND(P964=0, N964=H964, NOT(ISNUMBER(W964))), "ĐANG CHỜ", IF(AA964&gt;0, "THẮNG", "THUA"))</f>
        <v/>
      </c>
      <c r="AG964" t="inlineStr">
        <is>
          <t>https://quickchart.io/chart/render/zf-9a689dda-7345-4ea7-bc10-e745a167d415</t>
        </is>
      </c>
      <c r="AH964">
        <f>IF(AG964&lt;&gt;"", IMAGE(AG964, 1), "Chưa có ảnh")</f>
        <v/>
      </c>
    </row>
    <row r="965" ht="95" customHeight="1">
      <c r="A965" t="inlineStr">
        <is>
          <t>2026-10-23</t>
        </is>
      </c>
      <c r="B965" t="inlineStr">
        <is>
          <t>ALGO_29</t>
        </is>
      </c>
      <c r="C965" t="inlineStr">
        <is>
          <t>🧭 BỘ 29: ĐỒNG THUẬN ĐA KHUNG 1D-1W-1M-3M (MTF SYNERGY)</t>
        </is>
      </c>
      <c r="D965" t="inlineStr">
        <is>
          <t>#2</t>
        </is>
      </c>
      <c r="E965" t="inlineStr">
        <is>
          <t>SZC</t>
        </is>
      </c>
      <c r="F965" t="inlineStr">
        <is>
          <t>HOSE</t>
        </is>
      </c>
      <c r="G965" t="inlineStr">
        <is>
          <t>BĐS Khu Công Nghiệp</t>
        </is>
      </c>
      <c r="H965" t="n">
        <v>20</v>
      </c>
      <c r="I965" t="n">
        <v>1756.56</v>
      </c>
      <c r="J965" t="n">
        <v>72</v>
      </c>
      <c r="K965" t="n">
        <v>4.31</v>
      </c>
      <c r="L965" t="n">
        <v>22.14</v>
      </c>
      <c r="M965" t="n">
        <v>19.03</v>
      </c>
      <c r="N965" t="n">
        <v>20.15</v>
      </c>
      <c r="O965" t="n">
        <v>1764.41</v>
      </c>
      <c r="P965" t="n">
        <v>0</v>
      </c>
      <c r="Q965" t="n">
        <v>20.15</v>
      </c>
      <c r="R965" t="n">
        <v>20</v>
      </c>
      <c r="S965" t="inlineStr"/>
      <c r="T965" t="inlineStr"/>
      <c r="U965" t="inlineStr"/>
      <c r="V965" t="inlineStr"/>
      <c r="W965" t="inlineStr"/>
      <c r="X965" t="inlineStr">
        <is>
          <t>⏳ Chờ hàng về (T+0)</t>
        </is>
      </c>
      <c r="Y965">
        <f>IF(ISNUMBER(S965), ((S965-H965)/H965)-0.004, "")</f>
        <v/>
      </c>
      <c r="Z965">
        <f>IF(ISNUMBER(T965), ((T965-H965)/H965)-0.004, "")</f>
        <v/>
      </c>
      <c r="AA965">
        <f>IF(ISNUMBER(W965), ((W965-H965)/H965)-0.004, IF(P965&gt;0, ((N965-H965)/H965)-0.004, 0))</f>
        <v/>
      </c>
      <c r="AB965">
        <f>IF(AND(ISNUMBER(I965), I965&gt;0, ISNUMBER(O965), O965&gt;0), AA965-((O965-I965)/I965), AA965)</f>
        <v/>
      </c>
      <c r="AC965">
        <f>IF(ISNUMBER(Q965), (Q965-H965)/H965, 0)</f>
        <v/>
      </c>
      <c r="AD965">
        <f>IF(ISNUMBER(R965), (R965-H965)/H965, 0)</f>
        <v/>
      </c>
      <c r="AE965">
        <f>IF(ISNUMBER(Y965), IF(Y965&gt;0, "THẮNG", "THUA"), "CHỜ T+3")</f>
        <v/>
      </c>
      <c r="AF965">
        <f>IF(AND(P965=0, N965=H965, NOT(ISNUMBER(W965))), "ĐANG CHỜ", IF(AA965&gt;0, "THẮNG", "THUA"))</f>
        <v/>
      </c>
      <c r="AG965" t="inlineStr">
        <is>
          <t>https://quickchart.io/chart/render/zf-48ee4219-158f-4d07-a9ed-6edd01395550</t>
        </is>
      </c>
      <c r="AH965">
        <f>IF(AG965&lt;&gt;"", IMAGE(AG965, 1), "Chưa có ảnh")</f>
        <v/>
      </c>
    </row>
    <row r="966" ht="95" customHeight="1">
      <c r="A966" t="inlineStr">
        <is>
          <t>2026-10-23</t>
        </is>
      </c>
      <c r="B966" t="inlineStr">
        <is>
          <t>ALGO_29</t>
        </is>
      </c>
      <c r="C966" t="inlineStr">
        <is>
          <t>🧭 BỘ 29: ĐỒNG THUẬN ĐA KHUNG 1D-1W-1M-3M (MTF SYNERGY)</t>
        </is>
      </c>
      <c r="D966" t="inlineStr">
        <is>
          <t>#3</t>
        </is>
      </c>
      <c r="E966" t="inlineStr">
        <is>
          <t>FRT</t>
        </is>
      </c>
      <c r="F966" t="inlineStr">
        <is>
          <t>HOSE</t>
        </is>
      </c>
      <c r="G966" t="inlineStr">
        <is>
          <t>Bán lẻ &amp; Phân phối</t>
        </is>
      </c>
      <c r="H966" t="n">
        <v>152.5</v>
      </c>
      <c r="I966" t="n">
        <v>1756.56</v>
      </c>
      <c r="J966" t="n">
        <v>67.40000000000001</v>
      </c>
      <c r="K966" t="n">
        <v>0.57</v>
      </c>
      <c r="L966" t="n">
        <v>171.94</v>
      </c>
      <c r="M966" t="n">
        <v>143.66</v>
      </c>
      <c r="N966" t="n">
        <v>150.9</v>
      </c>
      <c r="O966" t="n">
        <v>1764.41</v>
      </c>
      <c r="P966" t="n">
        <v>0</v>
      </c>
      <c r="Q966" t="n">
        <v>152.5</v>
      </c>
      <c r="R966" t="n">
        <v>150.9</v>
      </c>
      <c r="S966" t="inlineStr"/>
      <c r="T966" t="inlineStr"/>
      <c r="U966" t="inlineStr"/>
      <c r="V966" t="inlineStr"/>
      <c r="W966" t="inlineStr"/>
      <c r="X966" t="inlineStr">
        <is>
          <t>⏳ Chờ hàng về (T+0)</t>
        </is>
      </c>
      <c r="Y966">
        <f>IF(ISNUMBER(S966), ((S966-H966)/H966)-0.004, "")</f>
        <v/>
      </c>
      <c r="Z966">
        <f>IF(ISNUMBER(T966), ((T966-H966)/H966)-0.004, "")</f>
        <v/>
      </c>
      <c r="AA966">
        <f>IF(ISNUMBER(W966), ((W966-H966)/H966)-0.004, IF(P966&gt;0, ((N966-H966)/H966)-0.004, 0))</f>
        <v/>
      </c>
      <c r="AB966">
        <f>IF(AND(ISNUMBER(I966), I966&gt;0, ISNUMBER(O966), O966&gt;0), AA966-((O966-I966)/I966), AA966)</f>
        <v/>
      </c>
      <c r="AC966">
        <f>IF(ISNUMBER(Q966), (Q966-H966)/H966, 0)</f>
        <v/>
      </c>
      <c r="AD966">
        <f>IF(ISNUMBER(R966), (R966-H966)/H966, 0)</f>
        <v/>
      </c>
      <c r="AE966">
        <f>IF(ISNUMBER(Y966), IF(Y966&gt;0, "THẮNG", "THUA"), "CHỜ T+3")</f>
        <v/>
      </c>
      <c r="AF966">
        <f>IF(AND(P966=0, N966=H966, NOT(ISNUMBER(W966))), "ĐANG CHỜ", IF(AA966&gt;0, "THẮNG", "THUA"))</f>
        <v/>
      </c>
      <c r="AG966" t="inlineStr">
        <is>
          <t>https://quickchart.io/chart/render/zf-c6fcaaf6-0c6e-48af-b056-a71d3ef6f0dd</t>
        </is>
      </c>
      <c r="AH966">
        <f>IF(AG966&lt;&gt;"", IMAGE(AG966, 1), "Chưa có ảnh")</f>
        <v/>
      </c>
    </row>
    <row r="967" ht="95" customHeight="1">
      <c r="A967" t="inlineStr">
        <is>
          <t>2026-10-23</t>
        </is>
      </c>
      <c r="B967" t="inlineStr">
        <is>
          <t>ALGO_29</t>
        </is>
      </c>
      <c r="C967" t="inlineStr">
        <is>
          <t>🧭 BỘ 29: ĐỒNG THUẬN ĐA KHUNG 1D-1W-1M-3M (MTF SYNERGY)</t>
        </is>
      </c>
      <c r="D967" t="inlineStr">
        <is>
          <t>#4</t>
        </is>
      </c>
      <c r="E967" t="inlineStr">
        <is>
          <t>IDI</t>
        </is>
      </c>
      <c r="F967" t="inlineStr">
        <is>
          <t>HOSE</t>
        </is>
      </c>
      <c r="G967" t="inlineStr">
        <is>
          <t>Thủy sản &amp; Xuất khẩu</t>
        </is>
      </c>
      <c r="H967" t="n">
        <v>5.53</v>
      </c>
      <c r="I967" t="n">
        <v>1756.56</v>
      </c>
      <c r="J967" t="n">
        <v>64.56999999999999</v>
      </c>
      <c r="K967" t="n">
        <v>2.14</v>
      </c>
      <c r="L967" t="n">
        <v>6.32</v>
      </c>
      <c r="M967" t="n">
        <v>5.17</v>
      </c>
      <c r="N967" t="n">
        <v>5.45</v>
      </c>
      <c r="O967" t="n">
        <v>1764.41</v>
      </c>
      <c r="P967" t="n">
        <v>0</v>
      </c>
      <c r="Q967" t="n">
        <v>5.53</v>
      </c>
      <c r="R967" t="n">
        <v>5.45</v>
      </c>
      <c r="S967" t="inlineStr"/>
      <c r="T967" t="inlineStr"/>
      <c r="U967" t="inlineStr"/>
      <c r="V967" t="inlineStr"/>
      <c r="W967" t="inlineStr"/>
      <c r="X967" t="inlineStr">
        <is>
          <t>⏳ Chờ hàng về (T+0)</t>
        </is>
      </c>
      <c r="Y967">
        <f>IF(ISNUMBER(S967), ((S967-H967)/H967)-0.004, "")</f>
        <v/>
      </c>
      <c r="Z967">
        <f>IF(ISNUMBER(T967), ((T967-H967)/H967)-0.004, "")</f>
        <v/>
      </c>
      <c r="AA967">
        <f>IF(ISNUMBER(W967), ((W967-H967)/H967)-0.004, IF(P967&gt;0, ((N967-H967)/H967)-0.004, 0))</f>
        <v/>
      </c>
      <c r="AB967">
        <f>IF(AND(ISNUMBER(I967), I967&gt;0, ISNUMBER(O967), O967&gt;0), AA967-((O967-I967)/I967), AA967)</f>
        <v/>
      </c>
      <c r="AC967">
        <f>IF(ISNUMBER(Q967), (Q967-H967)/H967, 0)</f>
        <v/>
      </c>
      <c r="AD967">
        <f>IF(ISNUMBER(R967), (R967-H967)/H967, 0)</f>
        <v/>
      </c>
      <c r="AE967">
        <f>IF(ISNUMBER(Y967), IF(Y967&gt;0, "THẮNG", "THUA"), "CHỜ T+3")</f>
        <v/>
      </c>
      <c r="AF967">
        <f>IF(AND(P967=0, N967=H967, NOT(ISNUMBER(W967))), "ĐANG CHỜ", IF(AA967&gt;0, "THẮNG", "THUA"))</f>
        <v/>
      </c>
      <c r="AG967" t="inlineStr">
        <is>
          <t>https://quickchart.io/chart/render/zf-9bc33c74-507b-4431-a11f-94a305a0fab1</t>
        </is>
      </c>
      <c r="AH967">
        <f>IF(AG967&lt;&gt;"", IMAGE(AG967, 1), "Chưa có ảnh")</f>
        <v/>
      </c>
    </row>
    <row r="968" ht="95" customHeight="1">
      <c r="A968" t="inlineStr">
        <is>
          <t>2026-10-23</t>
        </is>
      </c>
      <c r="B968" t="inlineStr">
        <is>
          <t>ALGO_29</t>
        </is>
      </c>
      <c r="C968" t="inlineStr">
        <is>
          <t>🧭 BỘ 29: ĐỒNG THUẬN ĐA KHUNG 1D-1W-1M-3M (MTF SYNERGY)</t>
        </is>
      </c>
      <c r="D968" t="inlineStr">
        <is>
          <t>#5</t>
        </is>
      </c>
      <c r="E968" t="inlineStr">
        <is>
          <t>AAS</t>
        </is>
      </c>
      <c r="F968" t="inlineStr">
        <is>
          <t>UPCOM</t>
        </is>
      </c>
      <c r="G968" t="inlineStr">
        <is>
          <t>Chứng khoán</t>
        </is>
      </c>
      <c r="H968" t="n">
        <v>10.6</v>
      </c>
      <c r="I968" t="n">
        <v>1756.56</v>
      </c>
      <c r="J968" t="n">
        <v>60.37</v>
      </c>
      <c r="K968" t="n">
        <v>0.66</v>
      </c>
      <c r="L968" t="n">
        <v>11.96</v>
      </c>
      <c r="M968" t="n">
        <v>9.98</v>
      </c>
      <c r="N968" t="n">
        <v>10.5</v>
      </c>
      <c r="O968" t="n">
        <v>1764.41</v>
      </c>
      <c r="P968" t="n">
        <v>0</v>
      </c>
      <c r="Q968" t="n">
        <v>10.6</v>
      </c>
      <c r="R968" t="n">
        <v>10.5</v>
      </c>
      <c r="S968" t="inlineStr"/>
      <c r="T968" t="inlineStr"/>
      <c r="U968" t="inlineStr"/>
      <c r="V968" t="inlineStr"/>
      <c r="W968" t="inlineStr"/>
      <c r="X968" t="inlineStr">
        <is>
          <t>⏳ Chờ hàng về (T+0)</t>
        </is>
      </c>
      <c r="Y968">
        <f>IF(ISNUMBER(S968), ((S968-H968)/H968)-0.004, "")</f>
        <v/>
      </c>
      <c r="Z968">
        <f>IF(ISNUMBER(T968), ((T968-H968)/H968)-0.004, "")</f>
        <v/>
      </c>
      <c r="AA968">
        <f>IF(ISNUMBER(W968), ((W968-H968)/H968)-0.004, IF(P968&gt;0, ((N968-H968)/H968)-0.004, 0))</f>
        <v/>
      </c>
      <c r="AB968">
        <f>IF(AND(ISNUMBER(I968), I968&gt;0, ISNUMBER(O968), O968&gt;0), AA968-((O968-I968)/I968), AA968)</f>
        <v/>
      </c>
      <c r="AC968">
        <f>IF(ISNUMBER(Q968), (Q968-H968)/H968, 0)</f>
        <v/>
      </c>
      <c r="AD968">
        <f>IF(ISNUMBER(R968), (R968-H968)/H968, 0)</f>
        <v/>
      </c>
      <c r="AE968">
        <f>IF(ISNUMBER(Y968), IF(Y968&gt;0, "THẮNG", "THUA"), "CHỜ T+3")</f>
        <v/>
      </c>
      <c r="AF968">
        <f>IF(AND(P968=0, N968=H968, NOT(ISNUMBER(W968))), "ĐANG CHỜ", IF(AA968&gt;0, "THẮNG", "THUA"))</f>
        <v/>
      </c>
      <c r="AG968" t="inlineStr">
        <is>
          <t>https://quickchart.io/chart/render/zf-6c825340-87e6-45ee-9a67-bd823f720716</t>
        </is>
      </c>
      <c r="AH968">
        <f>IF(AG968&lt;&gt;"", IMAGE(AG968, 1), "Chưa có ảnh")</f>
        <v/>
      </c>
    </row>
    <row r="969" ht="95" customHeight="1">
      <c r="A969" t="inlineStr">
        <is>
          <t>2026-10-23</t>
        </is>
      </c>
      <c r="B969" t="inlineStr">
        <is>
          <t>ALGO_30</t>
        </is>
      </c>
      <c r="C969" t="inlineStr">
        <is>
          <t>🌟 BỘ 30: ĐIỂM HỘI TỤ SIÊU ĐẲNG ĐA THUẬT TOÁN (MASTER CONFLUENCE)</t>
        </is>
      </c>
      <c r="D969" t="inlineStr">
        <is>
          <t>#1</t>
        </is>
      </c>
      <c r="E969" t="inlineStr">
        <is>
          <t>MDG</t>
        </is>
      </c>
      <c r="F969" t="inlineStr">
        <is>
          <t>HOSE</t>
        </is>
      </c>
      <c r="G969" t="inlineStr">
        <is>
          <t>Khai khoáng &amp; VLXD</t>
        </is>
      </c>
      <c r="H969" t="n">
        <v>49</v>
      </c>
      <c r="I969" t="n">
        <v>1756.56</v>
      </c>
      <c r="J969" t="n">
        <v>133.35</v>
      </c>
      <c r="K969" t="n">
        <v>8.109999999999999</v>
      </c>
      <c r="L969" t="n">
        <v>55.69</v>
      </c>
      <c r="M969" t="n">
        <v>45.96</v>
      </c>
      <c r="N969" t="n">
        <v>48.6</v>
      </c>
      <c r="O969" t="n">
        <v>1764.41</v>
      </c>
      <c r="P969" t="n">
        <v>0</v>
      </c>
      <c r="Q969" t="n">
        <v>49</v>
      </c>
      <c r="R969" t="n">
        <v>48.6</v>
      </c>
      <c r="S969" t="inlineStr"/>
      <c r="T969" t="inlineStr"/>
      <c r="U969" t="inlineStr"/>
      <c r="V969" t="inlineStr"/>
      <c r="W969" t="inlineStr"/>
      <c r="X969" t="inlineStr">
        <is>
          <t>⏳ Chờ hàng về (T+0)</t>
        </is>
      </c>
      <c r="Y969">
        <f>IF(ISNUMBER(S969), ((S969-H969)/H969)-0.004, "")</f>
        <v/>
      </c>
      <c r="Z969">
        <f>IF(ISNUMBER(T969), ((T969-H969)/H969)-0.004, "")</f>
        <v/>
      </c>
      <c r="AA969">
        <f>IF(ISNUMBER(W969), ((W969-H969)/H969)-0.004, IF(P969&gt;0, ((N969-H969)/H969)-0.004, 0))</f>
        <v/>
      </c>
      <c r="AB969">
        <f>IF(AND(ISNUMBER(I969), I969&gt;0, ISNUMBER(O969), O969&gt;0), AA969-((O969-I969)/I969), AA969)</f>
        <v/>
      </c>
      <c r="AC969">
        <f>IF(ISNUMBER(Q969), (Q969-H969)/H969, 0)</f>
        <v/>
      </c>
      <c r="AD969">
        <f>IF(ISNUMBER(R969), (R969-H969)/H969, 0)</f>
        <v/>
      </c>
      <c r="AE969">
        <f>IF(ISNUMBER(Y969), IF(Y969&gt;0, "THẮNG", "THUA"), "CHỜ T+3")</f>
        <v/>
      </c>
      <c r="AF969">
        <f>IF(AND(P969=0, N969=H969, NOT(ISNUMBER(W969))), "ĐANG CHỜ", IF(AA969&gt;0, "THẮNG", "THUA"))</f>
        <v/>
      </c>
      <c r="AG969" t="inlineStr">
        <is>
          <t>https://quickchart.io/chart/render/zf-779c2af1-88ae-43b3-9e5e-d436deaa6338</t>
        </is>
      </c>
      <c r="AH969">
        <f>IF(AG969&lt;&gt;"", IMAGE(AG969, 1), "Chưa có ảnh")</f>
        <v/>
      </c>
    </row>
    <row r="970" ht="95" customHeight="1">
      <c r="A970" t="inlineStr">
        <is>
          <t>2026-10-23</t>
        </is>
      </c>
      <c r="B970" t="inlineStr">
        <is>
          <t>ALGO_30</t>
        </is>
      </c>
      <c r="C970" t="inlineStr">
        <is>
          <t>🌟 BỘ 30: ĐIỂM HỘI TỤ SIÊU ĐẲNG ĐA THUẬT TOÁN (MASTER CONFLUENCE)</t>
        </is>
      </c>
      <c r="D970" t="inlineStr">
        <is>
          <t>#2</t>
        </is>
      </c>
      <c r="E970" t="inlineStr">
        <is>
          <t>IDI</t>
        </is>
      </c>
      <c r="F970" t="inlineStr">
        <is>
          <t>HOSE</t>
        </is>
      </c>
      <c r="G970" t="inlineStr">
        <is>
          <t>Thủy sản &amp; Xuất khẩu</t>
        </is>
      </c>
      <c r="H970" t="n">
        <v>5.53</v>
      </c>
      <c r="I970" t="n">
        <v>1756.56</v>
      </c>
      <c r="J970" t="n">
        <v>126.96</v>
      </c>
      <c r="K970" t="n">
        <v>2.14</v>
      </c>
      <c r="L970" t="n">
        <v>6.32</v>
      </c>
      <c r="M970" t="n">
        <v>5.17</v>
      </c>
      <c r="N970" t="n">
        <v>5.45</v>
      </c>
      <c r="O970" t="n">
        <v>1764.41</v>
      </c>
      <c r="P970" t="n">
        <v>0</v>
      </c>
      <c r="Q970" t="n">
        <v>5.53</v>
      </c>
      <c r="R970" t="n">
        <v>5.45</v>
      </c>
      <c r="S970" t="inlineStr"/>
      <c r="T970" t="inlineStr"/>
      <c r="U970" t="inlineStr"/>
      <c r="V970" t="inlineStr"/>
      <c r="W970" t="inlineStr"/>
      <c r="X970" t="inlineStr">
        <is>
          <t>⏳ Chờ hàng về (T+0)</t>
        </is>
      </c>
      <c r="Y970">
        <f>IF(ISNUMBER(S970), ((S970-H970)/H970)-0.004, "")</f>
        <v/>
      </c>
      <c r="Z970">
        <f>IF(ISNUMBER(T970), ((T970-H970)/H970)-0.004, "")</f>
        <v/>
      </c>
      <c r="AA970">
        <f>IF(ISNUMBER(W970), ((W970-H970)/H970)-0.004, IF(P970&gt;0, ((N970-H970)/H970)-0.004, 0))</f>
        <v/>
      </c>
      <c r="AB970">
        <f>IF(AND(ISNUMBER(I970), I970&gt;0, ISNUMBER(O970), O970&gt;0), AA970-((O970-I970)/I970), AA970)</f>
        <v/>
      </c>
      <c r="AC970">
        <f>IF(ISNUMBER(Q970), (Q970-H970)/H970, 0)</f>
        <v/>
      </c>
      <c r="AD970">
        <f>IF(ISNUMBER(R970), (R970-H970)/H970, 0)</f>
        <v/>
      </c>
      <c r="AE970">
        <f>IF(ISNUMBER(Y970), IF(Y970&gt;0, "THẮNG", "THUA"), "CHỜ T+3")</f>
        <v/>
      </c>
      <c r="AF970">
        <f>IF(AND(P970=0, N970=H970, NOT(ISNUMBER(W970))), "ĐANG CHỜ", IF(AA970&gt;0, "THẮNG", "THUA"))</f>
        <v/>
      </c>
      <c r="AG970" t="inlineStr">
        <is>
          <t>https://quickchart.io/chart/render/zf-9bc33c74-507b-4431-a11f-94a305a0fab1</t>
        </is>
      </c>
      <c r="AH970">
        <f>IF(AG970&lt;&gt;"", IMAGE(AG970, 1), "Chưa có ảnh")</f>
        <v/>
      </c>
    </row>
    <row r="971" ht="95" customHeight="1">
      <c r="A971" t="inlineStr">
        <is>
          <t>2026-10-23</t>
        </is>
      </c>
      <c r="B971" t="inlineStr">
        <is>
          <t>ALGO_30</t>
        </is>
      </c>
      <c r="C971" t="inlineStr">
        <is>
          <t>🌟 BỘ 30: ĐIỂM HỘI TỤ SIÊU ĐẲNG ĐA THUẬT TOÁN (MASTER CONFLUENCE)</t>
        </is>
      </c>
      <c r="D971" t="inlineStr">
        <is>
          <t>#3</t>
        </is>
      </c>
      <c r="E971" t="inlineStr">
        <is>
          <t>BCM</t>
        </is>
      </c>
      <c r="F971" t="inlineStr">
        <is>
          <t>HOSE</t>
        </is>
      </c>
      <c r="G971" t="inlineStr">
        <is>
          <t>BĐS Khu Công Nghiệp</t>
        </is>
      </c>
      <c r="H971" t="n">
        <v>41.7</v>
      </c>
      <c r="I971" t="n">
        <v>1756.56</v>
      </c>
      <c r="J971" t="n">
        <v>104.04</v>
      </c>
      <c r="K971" t="n">
        <v>3.58</v>
      </c>
      <c r="L971" t="n">
        <v>46.91</v>
      </c>
      <c r="M971" t="n">
        <v>39.33</v>
      </c>
      <c r="N971" t="n">
        <v>41.75</v>
      </c>
      <c r="O971" t="n">
        <v>1764.41</v>
      </c>
      <c r="P971" t="n">
        <v>0</v>
      </c>
      <c r="Q971" t="n">
        <v>41.75</v>
      </c>
      <c r="R971" t="n">
        <v>41.7</v>
      </c>
      <c r="S971" t="inlineStr"/>
      <c r="T971" t="inlineStr"/>
      <c r="U971" t="inlineStr"/>
      <c r="V971" t="inlineStr"/>
      <c r="W971" t="inlineStr"/>
      <c r="X971" t="inlineStr">
        <is>
          <t>⏳ Chờ hàng về (T+0)</t>
        </is>
      </c>
      <c r="Y971">
        <f>IF(ISNUMBER(S971), ((S971-H971)/H971)-0.004, "")</f>
        <v/>
      </c>
      <c r="Z971">
        <f>IF(ISNUMBER(T971), ((T971-H971)/H971)-0.004, "")</f>
        <v/>
      </c>
      <c r="AA971">
        <f>IF(ISNUMBER(W971), ((W971-H971)/H971)-0.004, IF(P971&gt;0, ((N971-H971)/H971)-0.004, 0))</f>
        <v/>
      </c>
      <c r="AB971">
        <f>IF(AND(ISNUMBER(I971), I971&gt;0, ISNUMBER(O971), O971&gt;0), AA971-((O971-I971)/I971), AA971)</f>
        <v/>
      </c>
      <c r="AC971">
        <f>IF(ISNUMBER(Q971), (Q971-H971)/H971, 0)</f>
        <v/>
      </c>
      <c r="AD971">
        <f>IF(ISNUMBER(R971), (R971-H971)/H971, 0)</f>
        <v/>
      </c>
      <c r="AE971">
        <f>IF(ISNUMBER(Y971), IF(Y971&gt;0, "THẮNG", "THUA"), "CHỜ T+3")</f>
        <v/>
      </c>
      <c r="AF971">
        <f>IF(AND(P971=0, N971=H971, NOT(ISNUMBER(W971))), "ĐANG CHỜ", IF(AA971&gt;0, "THẮNG", "THUA"))</f>
        <v/>
      </c>
      <c r="AG971" t="inlineStr">
        <is>
          <t>https://quickchart.io/chart/render/zf-f1613b29-0fb7-4a57-8dab-ba19a0bb0ca9</t>
        </is>
      </c>
      <c r="AH971">
        <f>IF(AG971&lt;&gt;"", IMAGE(AG971, 1), "Chưa có ảnh")</f>
        <v/>
      </c>
    </row>
    <row r="972" ht="95" customHeight="1">
      <c r="A972" t="inlineStr">
        <is>
          <t>2026-10-23</t>
        </is>
      </c>
      <c r="B972" t="inlineStr">
        <is>
          <t>ALGO_30</t>
        </is>
      </c>
      <c r="C972" t="inlineStr">
        <is>
          <t>🌟 BỘ 30: ĐIỂM HỘI TỤ SIÊU ĐẲNG ĐA THUẬT TOÁN (MASTER CONFLUENCE)</t>
        </is>
      </c>
      <c r="D972" t="inlineStr">
        <is>
          <t>#4</t>
        </is>
      </c>
      <c r="E972" t="inlineStr">
        <is>
          <t>PVB</t>
        </is>
      </c>
      <c r="F972" t="inlineStr">
        <is>
          <t>HNX</t>
        </is>
      </c>
      <c r="G972" t="inlineStr">
        <is>
          <t>Dầu khí &amp; Năng lượng</t>
        </is>
      </c>
      <c r="H972" t="n">
        <v>21.4</v>
      </c>
      <c r="I972" t="n">
        <v>1756.56</v>
      </c>
      <c r="J972" t="n">
        <v>98.12</v>
      </c>
      <c r="K972" t="n">
        <v>6.38</v>
      </c>
      <c r="L972" t="n">
        <v>23.88</v>
      </c>
      <c r="M972" t="n">
        <v>20.27</v>
      </c>
      <c r="N972" t="n">
        <v>21.1</v>
      </c>
      <c r="O972" t="n">
        <v>1764.41</v>
      </c>
      <c r="P972" t="n">
        <v>0</v>
      </c>
      <c r="Q972" t="n">
        <v>21.4</v>
      </c>
      <c r="R972" t="n">
        <v>21.1</v>
      </c>
      <c r="S972" t="inlineStr"/>
      <c r="T972" t="inlineStr"/>
      <c r="U972" t="inlineStr"/>
      <c r="V972" t="inlineStr"/>
      <c r="W972" t="inlineStr"/>
      <c r="X972" t="inlineStr">
        <is>
          <t>⏳ Chờ hàng về (T+0)</t>
        </is>
      </c>
      <c r="Y972">
        <f>IF(ISNUMBER(S972), ((S972-H972)/H972)-0.004, "")</f>
        <v/>
      </c>
      <c r="Z972">
        <f>IF(ISNUMBER(T972), ((T972-H972)/H972)-0.004, "")</f>
        <v/>
      </c>
      <c r="AA972">
        <f>IF(ISNUMBER(W972), ((W972-H972)/H972)-0.004, IF(P972&gt;0, ((N972-H972)/H972)-0.004, 0))</f>
        <v/>
      </c>
      <c r="AB972">
        <f>IF(AND(ISNUMBER(I972), I972&gt;0, ISNUMBER(O972), O972&gt;0), AA972-((O972-I972)/I972), AA972)</f>
        <v/>
      </c>
      <c r="AC972">
        <f>IF(ISNUMBER(Q972), (Q972-H972)/H972, 0)</f>
        <v/>
      </c>
      <c r="AD972">
        <f>IF(ISNUMBER(R972), (R972-H972)/H972, 0)</f>
        <v/>
      </c>
      <c r="AE972">
        <f>IF(ISNUMBER(Y972), IF(Y972&gt;0, "THẮNG", "THUA"), "CHỜ T+3")</f>
        <v/>
      </c>
      <c r="AF972">
        <f>IF(AND(P972=0, N972=H972, NOT(ISNUMBER(W972))), "ĐANG CHỜ", IF(AA972&gt;0, "THẮNG", "THUA"))</f>
        <v/>
      </c>
      <c r="AG972" t="inlineStr">
        <is>
          <t>https://quickchart.io/chart/render/zf-71e9acb4-117d-4792-a22c-91274ffdf3ee</t>
        </is>
      </c>
      <c r="AH972">
        <f>IF(AG972&lt;&gt;"", IMAGE(AG972, 1), "Chưa có ảnh")</f>
        <v/>
      </c>
    </row>
    <row r="973" ht="95" customHeight="1">
      <c r="A973" t="inlineStr">
        <is>
          <t>2026-10-23</t>
        </is>
      </c>
      <c r="B973" t="inlineStr">
        <is>
          <t>ALGO_30</t>
        </is>
      </c>
      <c r="C973" t="inlineStr">
        <is>
          <t>🌟 BỘ 30: ĐIỂM HỘI TỤ SIÊU ĐẲNG ĐA THUẬT TOÁN (MASTER CONFLUENCE)</t>
        </is>
      </c>
      <c r="D973" t="inlineStr">
        <is>
          <t>#5</t>
        </is>
      </c>
      <c r="E973" t="inlineStr">
        <is>
          <t>EIB</t>
        </is>
      </c>
      <c r="F973" t="inlineStr">
        <is>
          <t>HOSE</t>
        </is>
      </c>
      <c r="G973" t="inlineStr">
        <is>
          <t>Ngân hàng</t>
        </is>
      </c>
      <c r="H973" t="n">
        <v>17.3</v>
      </c>
      <c r="I973" t="n">
        <v>1756.56</v>
      </c>
      <c r="J973" t="n">
        <v>87.05</v>
      </c>
      <c r="K973" t="n">
        <v>1.81</v>
      </c>
      <c r="L973" t="n">
        <v>18.79</v>
      </c>
      <c r="M973" t="n">
        <v>16.62</v>
      </c>
      <c r="N973" t="n">
        <v>17.75</v>
      </c>
      <c r="O973" t="n">
        <v>1764.41</v>
      </c>
      <c r="P973" t="n">
        <v>0</v>
      </c>
      <c r="Q973" t="n">
        <v>17.75</v>
      </c>
      <c r="R973" t="n">
        <v>17.3</v>
      </c>
      <c r="S973" t="inlineStr"/>
      <c r="T973" t="inlineStr"/>
      <c r="U973" t="inlineStr"/>
      <c r="V973" t="inlineStr"/>
      <c r="W973" t="inlineStr"/>
      <c r="X973" t="inlineStr">
        <is>
          <t>⏳ Chờ hàng về (T+0)</t>
        </is>
      </c>
      <c r="Y973">
        <f>IF(ISNUMBER(S973), ((S973-H973)/H973)-0.004, "")</f>
        <v/>
      </c>
      <c r="Z973">
        <f>IF(ISNUMBER(T973), ((T973-H973)/H973)-0.004, "")</f>
        <v/>
      </c>
      <c r="AA973">
        <f>IF(ISNUMBER(W973), ((W973-H973)/H973)-0.004, IF(P973&gt;0, ((N973-H973)/H973)-0.004, 0))</f>
        <v/>
      </c>
      <c r="AB973">
        <f>IF(AND(ISNUMBER(I973), I973&gt;0, ISNUMBER(O973), O973&gt;0), AA973-((O973-I973)/I973), AA973)</f>
        <v/>
      </c>
      <c r="AC973">
        <f>IF(ISNUMBER(Q973), (Q973-H973)/H973, 0)</f>
        <v/>
      </c>
      <c r="AD973">
        <f>IF(ISNUMBER(R973), (R973-H973)/H973, 0)</f>
        <v/>
      </c>
      <c r="AE973">
        <f>IF(ISNUMBER(Y973), IF(Y973&gt;0, "THẮNG", "THUA"), "CHỜ T+3")</f>
        <v/>
      </c>
      <c r="AF973">
        <f>IF(AND(P973=0, N973=H973, NOT(ISNUMBER(W973))), "ĐANG CHỜ", IF(AA973&gt;0, "THẮNG", "THUA"))</f>
        <v/>
      </c>
      <c r="AG973" t="inlineStr">
        <is>
          <t>https://quickchart.io/chart/render/zf-b1850bb8-3ed0-477d-b13f-9a06cd2295d5</t>
        </is>
      </c>
      <c r="AH973">
        <f>IF(AG973&lt;&gt;"", IMAGE(AG973, 1), "Chưa có ảnh")</f>
        <v/>
      </c>
    </row>
    <row r="974" ht="95" customHeight="1">
      <c r="A974" t="inlineStr">
        <is>
          <t>2026-10-23</t>
        </is>
      </c>
      <c r="B974" t="inlineStr">
        <is>
          <t>ALGO_01</t>
        </is>
      </c>
      <c r="C974" t="inlineStr">
        <is>
          <t>🔥 BỘ 01: BÙNG NỔ DÒNG TIỀN &amp; VƯỢT NỀN (CANSLIM BREAKOUT)</t>
        </is>
      </c>
      <c r="D974" t="inlineStr">
        <is>
          <t>#1</t>
        </is>
      </c>
      <c r="E974" t="inlineStr">
        <is>
          <t>VSC</t>
        </is>
      </c>
      <c r="F974" t="inlineStr">
        <is>
          <t>HOSE</t>
        </is>
      </c>
      <c r="G974" t="inlineStr">
        <is>
          <t>Cảng biển &amp; Vận tải</t>
        </is>
      </c>
      <c r="H974" t="n">
        <v>15.25</v>
      </c>
      <c r="I974" t="n">
        <v>1764.41</v>
      </c>
      <c r="J974" t="n">
        <v>77.19</v>
      </c>
      <c r="K974" t="n">
        <v>3.09</v>
      </c>
      <c r="L974" t="n">
        <v>17.34</v>
      </c>
      <c r="M974" t="n">
        <v>14.3</v>
      </c>
      <c r="N974" t="n">
        <v>15.25</v>
      </c>
      <c r="O974" t="n">
        <v>1764.41</v>
      </c>
      <c r="P974" t="n">
        <v>0</v>
      </c>
      <c r="Q974" t="n">
        <v>15.25</v>
      </c>
      <c r="R974" t="n">
        <v>15.25</v>
      </c>
      <c r="S974" t="inlineStr"/>
      <c r="T974" t="inlineStr"/>
      <c r="U974" t="inlineStr"/>
      <c r="V974" t="inlineStr"/>
      <c r="W974" t="inlineStr"/>
      <c r="X974" t="inlineStr">
        <is>
          <t>⏳ Mới mua (T+0)</t>
        </is>
      </c>
      <c r="Y974">
        <f>IF(ISNUMBER(S974), ((S974-H974)/H974)-0.004, "")</f>
        <v/>
      </c>
      <c r="Z974">
        <f>IF(ISNUMBER(T974), ((T974-H974)/H974)-0.004, "")</f>
        <v/>
      </c>
      <c r="AA974">
        <f>IF(ISNUMBER(W974), ((W974-H974)/H974)-0.004, IF(P974&gt;0, ((N974-H974)/H974)-0.004, 0))</f>
        <v/>
      </c>
      <c r="AB974">
        <f>IF(AND(ISNUMBER(I974), I974&gt;0, ISNUMBER(O974), O974&gt;0), AA974-((O974-I974)/I974), AA974)</f>
        <v/>
      </c>
      <c r="AC974">
        <f>IF(ISNUMBER(Q974), (Q974-H974)/H974, 0)</f>
        <v/>
      </c>
      <c r="AD974">
        <f>IF(ISNUMBER(R974), (R974-H974)/H974, 0)</f>
        <v/>
      </c>
      <c r="AE974">
        <f>IF(ISNUMBER(Y974), IF(Y974&gt;0, "THẮNG", "THUA"), "CHỜ T+3")</f>
        <v/>
      </c>
      <c r="AF974">
        <f>IF(AND(P974=0, N974=H974, NOT(ISNUMBER(W974))), "ĐANG CHỜ", IF(AA974&gt;0, "THẮNG", "THUA"))</f>
        <v/>
      </c>
      <c r="AG974" t="inlineStr">
        <is>
          <t>https://quickchart.io/chart/render/zf-0734af56-44ad-4601-a654-fbdbb25c0013</t>
        </is>
      </c>
      <c r="AH974">
        <f>IF(AG974&lt;&gt;"", IMAGE(AG974, 1), "Chưa có ảnh")</f>
        <v/>
      </c>
    </row>
    <row r="975" ht="95" customHeight="1">
      <c r="A975" t="inlineStr">
        <is>
          <t>2026-10-23</t>
        </is>
      </c>
      <c r="B975" t="inlineStr">
        <is>
          <t>ALGO_01</t>
        </is>
      </c>
      <c r="C975" t="inlineStr">
        <is>
          <t>🔥 BỘ 01: BÙNG NỔ DÒNG TIỀN &amp; VƯỢT NỀN (CANSLIM BREAKOUT)</t>
        </is>
      </c>
      <c r="D975" t="inlineStr">
        <is>
          <t>#2</t>
        </is>
      </c>
      <c r="E975" t="inlineStr">
        <is>
          <t>HDC</t>
        </is>
      </c>
      <c r="F975" t="inlineStr">
        <is>
          <t>HOSE</t>
        </is>
      </c>
      <c r="G975" t="inlineStr">
        <is>
          <t>Bất động sản Dân dụng</t>
        </is>
      </c>
      <c r="H975" t="n">
        <v>12.15</v>
      </c>
      <c r="I975" t="n">
        <v>1764.41</v>
      </c>
      <c r="J975" t="n">
        <v>71.56999999999999</v>
      </c>
      <c r="K975" t="n">
        <v>2.63</v>
      </c>
      <c r="L975" t="n">
        <v>13.78</v>
      </c>
      <c r="M975" t="n">
        <v>11.41</v>
      </c>
      <c r="N975" t="n">
        <v>12.15</v>
      </c>
      <c r="O975" t="n">
        <v>1764.41</v>
      </c>
      <c r="P975" t="n">
        <v>0</v>
      </c>
      <c r="Q975" t="n">
        <v>12.15</v>
      </c>
      <c r="R975" t="n">
        <v>12.15</v>
      </c>
      <c r="S975" t="inlineStr"/>
      <c r="T975" t="inlineStr"/>
      <c r="U975" t="inlineStr"/>
      <c r="V975" t="inlineStr"/>
      <c r="W975" t="inlineStr"/>
      <c r="X975" t="inlineStr">
        <is>
          <t>⏳ Mới mua (T+0)</t>
        </is>
      </c>
      <c r="Y975">
        <f>IF(ISNUMBER(S975), ((S975-H975)/H975)-0.004, "")</f>
        <v/>
      </c>
      <c r="Z975">
        <f>IF(ISNUMBER(T975), ((T975-H975)/H975)-0.004, "")</f>
        <v/>
      </c>
      <c r="AA975">
        <f>IF(ISNUMBER(W975), ((W975-H975)/H975)-0.004, IF(P975&gt;0, ((N975-H975)/H975)-0.004, 0))</f>
        <v/>
      </c>
      <c r="AB975">
        <f>IF(AND(ISNUMBER(I975), I975&gt;0, ISNUMBER(O975), O975&gt;0), AA975-((O975-I975)/I975), AA975)</f>
        <v/>
      </c>
      <c r="AC975">
        <f>IF(ISNUMBER(Q975), (Q975-H975)/H975, 0)</f>
        <v/>
      </c>
      <c r="AD975">
        <f>IF(ISNUMBER(R975), (R975-H975)/H975, 0)</f>
        <v/>
      </c>
      <c r="AE975">
        <f>IF(ISNUMBER(Y975), IF(Y975&gt;0, "THẮNG", "THUA"), "CHỜ T+3")</f>
        <v/>
      </c>
      <c r="AF975">
        <f>IF(AND(P975=0, N975=H975, NOT(ISNUMBER(W975))), "ĐANG CHỜ", IF(AA975&gt;0, "THẮNG", "THUA"))</f>
        <v/>
      </c>
      <c r="AG975" t="inlineStr">
        <is>
          <t>https://quickchart.io/chart/render/zf-2740a5a1-1a22-444f-8d85-00f0fc7458ce</t>
        </is>
      </c>
      <c r="AH975">
        <f>IF(AG975&lt;&gt;"", IMAGE(AG975, 1), "Chưa có ảnh")</f>
        <v/>
      </c>
    </row>
    <row r="976" ht="95" customHeight="1">
      <c r="A976" t="inlineStr">
        <is>
          <t>2026-10-23</t>
        </is>
      </c>
      <c r="B976" t="inlineStr">
        <is>
          <t>ALGO_01</t>
        </is>
      </c>
      <c r="C976" t="inlineStr">
        <is>
          <t>🔥 BỘ 01: BÙNG NỔ DÒNG TIỀN &amp; VƯỢT NỀN (CANSLIM BREAKOUT)</t>
        </is>
      </c>
      <c r="D976" t="inlineStr">
        <is>
          <t>#3</t>
        </is>
      </c>
      <c r="E976" t="inlineStr">
        <is>
          <t>SZC</t>
        </is>
      </c>
      <c r="F976" t="inlineStr">
        <is>
          <t>HOSE</t>
        </is>
      </c>
      <c r="G976" t="inlineStr">
        <is>
          <t>BĐS Khu Công Nghiệp</t>
        </is>
      </c>
      <c r="H976" t="n">
        <v>20.15</v>
      </c>
      <c r="I976" t="n">
        <v>1764.41</v>
      </c>
      <c r="J976" t="n">
        <v>59.22</v>
      </c>
      <c r="K976" t="n">
        <v>2.44</v>
      </c>
      <c r="L976" t="n">
        <v>22.29</v>
      </c>
      <c r="M976" t="n">
        <v>19.18</v>
      </c>
      <c r="N976" t="n">
        <v>20.15</v>
      </c>
      <c r="O976" t="n">
        <v>1764.41</v>
      </c>
      <c r="P976" t="n">
        <v>0</v>
      </c>
      <c r="Q976" t="n">
        <v>20.15</v>
      </c>
      <c r="R976" t="n">
        <v>20.15</v>
      </c>
      <c r="S976" t="inlineStr"/>
      <c r="T976" t="inlineStr"/>
      <c r="U976" t="inlineStr"/>
      <c r="V976" t="inlineStr"/>
      <c r="W976" t="inlineStr"/>
      <c r="X976" t="inlineStr">
        <is>
          <t>⏳ Mới mua (T+0)</t>
        </is>
      </c>
      <c r="Y976">
        <f>IF(ISNUMBER(S976), ((S976-H976)/H976)-0.004, "")</f>
        <v/>
      </c>
      <c r="Z976">
        <f>IF(ISNUMBER(T976), ((T976-H976)/H976)-0.004, "")</f>
        <v/>
      </c>
      <c r="AA976">
        <f>IF(ISNUMBER(W976), ((W976-H976)/H976)-0.004, IF(P976&gt;0, ((N976-H976)/H976)-0.004, 0))</f>
        <v/>
      </c>
      <c r="AB976">
        <f>IF(AND(ISNUMBER(I976), I976&gt;0, ISNUMBER(O976), O976&gt;0), AA976-((O976-I976)/I976), AA976)</f>
        <v/>
      </c>
      <c r="AC976">
        <f>IF(ISNUMBER(Q976), (Q976-H976)/H976, 0)</f>
        <v/>
      </c>
      <c r="AD976">
        <f>IF(ISNUMBER(R976), (R976-H976)/H976, 0)</f>
        <v/>
      </c>
      <c r="AE976">
        <f>IF(ISNUMBER(Y976), IF(Y976&gt;0, "THẮNG", "THUA"), "CHỜ T+3")</f>
        <v/>
      </c>
      <c r="AF976">
        <f>IF(AND(P976=0, N976=H976, NOT(ISNUMBER(W976))), "ĐANG CHỜ", IF(AA976&gt;0, "THẮNG", "THUA"))</f>
        <v/>
      </c>
      <c r="AG976" t="inlineStr">
        <is>
          <t>https://quickchart.io/chart/render/zf-064b9c80-1cda-44f2-8df9-2875e80df494</t>
        </is>
      </c>
      <c r="AH976">
        <f>IF(AG976&lt;&gt;"", IMAGE(AG976, 1), "Chưa có ảnh")</f>
        <v/>
      </c>
    </row>
    <row r="977" ht="95" customHeight="1">
      <c r="A977" t="inlineStr">
        <is>
          <t>2026-10-23</t>
        </is>
      </c>
      <c r="B977" t="inlineStr">
        <is>
          <t>ALGO_01</t>
        </is>
      </c>
      <c r="C977" t="inlineStr">
        <is>
          <t>🔥 BỘ 01: BÙNG NỔ DÒNG TIỀN &amp; VƯỢT NỀN (CANSLIM BREAKOUT)</t>
        </is>
      </c>
      <c r="D977" t="inlineStr">
        <is>
          <t>#4</t>
        </is>
      </c>
      <c r="E977" t="inlineStr">
        <is>
          <t>OCB</t>
        </is>
      </c>
      <c r="F977" t="inlineStr">
        <is>
          <t>HOSE</t>
        </is>
      </c>
      <c r="G977" t="inlineStr">
        <is>
          <t>Ngân hàng</t>
        </is>
      </c>
      <c r="H977" t="n">
        <v>10.7</v>
      </c>
      <c r="I977" t="n">
        <v>1764.41</v>
      </c>
      <c r="J977" t="n">
        <v>58.77</v>
      </c>
      <c r="K977" t="n">
        <v>3.28</v>
      </c>
      <c r="L977" t="n">
        <v>11.46</v>
      </c>
      <c r="M977" t="n">
        <v>10.35</v>
      </c>
      <c r="N977" t="n">
        <v>10.7</v>
      </c>
      <c r="O977" t="n">
        <v>1764.41</v>
      </c>
      <c r="P977" t="n">
        <v>0</v>
      </c>
      <c r="Q977" t="n">
        <v>10.7</v>
      </c>
      <c r="R977" t="n">
        <v>10.7</v>
      </c>
      <c r="S977" t="inlineStr"/>
      <c r="T977" t="inlineStr"/>
      <c r="U977" t="inlineStr"/>
      <c r="V977" t="inlineStr"/>
      <c r="W977" t="inlineStr"/>
      <c r="X977" t="inlineStr">
        <is>
          <t>⏳ Mới mua (T+0)</t>
        </is>
      </c>
      <c r="Y977">
        <f>IF(ISNUMBER(S977), ((S977-H977)/H977)-0.004, "")</f>
        <v/>
      </c>
      <c r="Z977">
        <f>IF(ISNUMBER(T977), ((T977-H977)/H977)-0.004, "")</f>
        <v/>
      </c>
      <c r="AA977">
        <f>IF(ISNUMBER(W977), ((W977-H977)/H977)-0.004, IF(P977&gt;0, ((N977-H977)/H977)-0.004, 0))</f>
        <v/>
      </c>
      <c r="AB977">
        <f>IF(AND(ISNUMBER(I977), I977&gt;0, ISNUMBER(O977), O977&gt;0), AA977-((O977-I977)/I977), AA977)</f>
        <v/>
      </c>
      <c r="AC977">
        <f>IF(ISNUMBER(Q977), (Q977-H977)/H977, 0)</f>
        <v/>
      </c>
      <c r="AD977">
        <f>IF(ISNUMBER(R977), (R977-H977)/H977, 0)</f>
        <v/>
      </c>
      <c r="AE977">
        <f>IF(ISNUMBER(Y977), IF(Y977&gt;0, "THẮNG", "THUA"), "CHỜ T+3")</f>
        <v/>
      </c>
      <c r="AF977">
        <f>IF(AND(P977=0, N977=H977, NOT(ISNUMBER(W977))), "ĐANG CHỜ", IF(AA977&gt;0, "THẮNG", "THUA"))</f>
        <v/>
      </c>
      <c r="AG977" t="inlineStr">
        <is>
          <t>https://quickchart.io/chart/render/zf-8bbca01f-4437-4579-8b2f-970b0f540feb</t>
        </is>
      </c>
      <c r="AH977">
        <f>IF(AG977&lt;&gt;"", IMAGE(AG977, 1), "Chưa có ảnh")</f>
        <v/>
      </c>
    </row>
    <row r="978" ht="95" customHeight="1">
      <c r="A978" t="inlineStr">
        <is>
          <t>2026-10-23</t>
        </is>
      </c>
      <c r="B978" t="inlineStr">
        <is>
          <t>ALGO_01</t>
        </is>
      </c>
      <c r="C978" t="inlineStr">
        <is>
          <t>🔥 BỘ 01: BÙNG NỔ DÒNG TIỀN &amp; VƯỢT NỀN (CANSLIM BREAKOUT)</t>
        </is>
      </c>
      <c r="D978" t="inlineStr">
        <is>
          <t>#5</t>
        </is>
      </c>
      <c r="E978" t="inlineStr">
        <is>
          <t>EIB</t>
        </is>
      </c>
      <c r="F978" t="inlineStr">
        <is>
          <t>HOSE</t>
        </is>
      </c>
      <c r="G978" t="inlineStr">
        <is>
          <t>Ngân hàng</t>
        </is>
      </c>
      <c r="H978" t="n">
        <v>17.75</v>
      </c>
      <c r="I978" t="n">
        <v>1764.41</v>
      </c>
      <c r="J978" t="n">
        <v>53.8</v>
      </c>
      <c r="K978" t="n">
        <v>2.29</v>
      </c>
      <c r="L978" t="n">
        <v>19.38</v>
      </c>
      <c r="M978" t="n">
        <v>17.01</v>
      </c>
      <c r="N978" t="n">
        <v>17.75</v>
      </c>
      <c r="O978" t="n">
        <v>1764.41</v>
      </c>
      <c r="P978" t="n">
        <v>0</v>
      </c>
      <c r="Q978" t="n">
        <v>17.75</v>
      </c>
      <c r="R978" t="n">
        <v>17.75</v>
      </c>
      <c r="S978" t="inlineStr"/>
      <c r="T978" t="inlineStr"/>
      <c r="U978" t="inlineStr"/>
      <c r="V978" t="inlineStr"/>
      <c r="W978" t="inlineStr"/>
      <c r="X978" t="inlineStr">
        <is>
          <t>⏳ Mới mua (T+0)</t>
        </is>
      </c>
      <c r="Y978">
        <f>IF(ISNUMBER(S978), ((S978-H978)/H978)-0.004, "")</f>
        <v/>
      </c>
      <c r="Z978">
        <f>IF(ISNUMBER(T978), ((T978-H978)/H978)-0.004, "")</f>
        <v/>
      </c>
      <c r="AA978">
        <f>IF(ISNUMBER(W978), ((W978-H978)/H978)-0.004, IF(P978&gt;0, ((N978-H978)/H978)-0.004, 0))</f>
        <v/>
      </c>
      <c r="AB978">
        <f>IF(AND(ISNUMBER(I978), I978&gt;0, ISNUMBER(O978), O978&gt;0), AA978-((O978-I978)/I978), AA978)</f>
        <v/>
      </c>
      <c r="AC978">
        <f>IF(ISNUMBER(Q978), (Q978-H978)/H978, 0)</f>
        <v/>
      </c>
      <c r="AD978">
        <f>IF(ISNUMBER(R978), (R978-H978)/H978, 0)</f>
        <v/>
      </c>
      <c r="AE978">
        <f>IF(ISNUMBER(Y978), IF(Y978&gt;0, "THẮNG", "THUA"), "CHỜ T+3")</f>
        <v/>
      </c>
      <c r="AF978">
        <f>IF(AND(P978=0, N978=H978, NOT(ISNUMBER(W978))), "ĐANG CHỜ", IF(AA978&gt;0, "THẮNG", "THUA"))</f>
        <v/>
      </c>
      <c r="AG978" t="inlineStr">
        <is>
          <t>https://quickchart.io/chart/render/zf-8602876f-1040-4f15-a23f-060ab1ad9000</t>
        </is>
      </c>
      <c r="AH978">
        <f>IF(AG978&lt;&gt;"", IMAGE(AG978, 1), "Chưa có ảnh")</f>
        <v/>
      </c>
    </row>
    <row r="979" ht="95" customHeight="1">
      <c r="A979" t="inlineStr">
        <is>
          <t>2026-10-23</t>
        </is>
      </c>
      <c r="B979" t="inlineStr">
        <is>
          <t>ALGO_02</t>
        </is>
      </c>
      <c r="C979" t="inlineStr">
        <is>
          <t>🛡️ BỘ 02: GOM NỀN TÍCH LŨY SIẾT BIÊN ĐỘ VCP (SEPA ACCUMULATION)</t>
        </is>
      </c>
      <c r="D979" t="inlineStr">
        <is>
          <t>#1</t>
        </is>
      </c>
      <c r="E979" t="inlineStr">
        <is>
          <t>HAH</t>
        </is>
      </c>
      <c r="F979" t="inlineStr">
        <is>
          <t>HOSE</t>
        </is>
      </c>
      <c r="G979" t="inlineStr">
        <is>
          <t>Cảng biển &amp; Vận tải</t>
        </is>
      </c>
      <c r="H979" t="n">
        <v>51.1</v>
      </c>
      <c r="I979" t="n">
        <v>1764.41</v>
      </c>
      <c r="J979" t="n">
        <v>11.37</v>
      </c>
      <c r="K979" t="n">
        <v>0.45</v>
      </c>
      <c r="L979" t="n">
        <v>55.94</v>
      </c>
      <c r="M979" t="n">
        <v>48.9</v>
      </c>
      <c r="N979" t="n">
        <v>51.1</v>
      </c>
      <c r="O979" t="n">
        <v>1764.41</v>
      </c>
      <c r="P979" t="n">
        <v>0</v>
      </c>
      <c r="Q979" t="n">
        <v>51.1</v>
      </c>
      <c r="R979" t="n">
        <v>51.1</v>
      </c>
      <c r="S979" t="inlineStr"/>
      <c r="T979" t="inlineStr"/>
      <c r="U979" t="inlineStr"/>
      <c r="V979" t="inlineStr"/>
      <c r="W979" t="inlineStr"/>
      <c r="X979" t="inlineStr">
        <is>
          <t>⏳ Mới mua (T+0)</t>
        </is>
      </c>
      <c r="Y979">
        <f>IF(ISNUMBER(S979), ((S979-H979)/H979)-0.004, "")</f>
        <v/>
      </c>
      <c r="Z979">
        <f>IF(ISNUMBER(T979), ((T979-H979)/H979)-0.004, "")</f>
        <v/>
      </c>
      <c r="AA979">
        <f>IF(ISNUMBER(W979), ((W979-H979)/H979)-0.004, IF(P979&gt;0, ((N979-H979)/H979)-0.004, 0))</f>
        <v/>
      </c>
      <c r="AB979">
        <f>IF(AND(ISNUMBER(I979), I979&gt;0, ISNUMBER(O979), O979&gt;0), AA979-((O979-I979)/I979), AA979)</f>
        <v/>
      </c>
      <c r="AC979">
        <f>IF(ISNUMBER(Q979), (Q979-H979)/H979, 0)</f>
        <v/>
      </c>
      <c r="AD979">
        <f>IF(ISNUMBER(R979), (R979-H979)/H979, 0)</f>
        <v/>
      </c>
      <c r="AE979">
        <f>IF(ISNUMBER(Y979), IF(Y979&gt;0, "THẮNG", "THUA"), "CHỜ T+3")</f>
        <v/>
      </c>
      <c r="AF979">
        <f>IF(AND(P979=0, N979=H979, NOT(ISNUMBER(W979))), "ĐANG CHỜ", IF(AA979&gt;0, "THẮNG", "THUA"))</f>
        <v/>
      </c>
      <c r="AG979" t="inlineStr">
        <is>
          <t>https://quickchart.io/chart/render/zf-5678d2b9-837c-474b-b85e-bd273b9c8836</t>
        </is>
      </c>
      <c r="AH979">
        <f>IF(AG979&lt;&gt;"", IMAGE(AG979, 1), "Chưa có ảnh")</f>
        <v/>
      </c>
    </row>
    <row r="980" ht="95" customHeight="1">
      <c r="A980" t="inlineStr">
        <is>
          <t>2026-10-23</t>
        </is>
      </c>
      <c r="B980" t="inlineStr">
        <is>
          <t>ALGO_02</t>
        </is>
      </c>
      <c r="C980" t="inlineStr">
        <is>
          <t>🛡️ BỘ 02: GOM NỀN TÍCH LŨY SIẾT BIÊN ĐỘ VCP (SEPA ACCUMULATION)</t>
        </is>
      </c>
      <c r="D980" t="inlineStr">
        <is>
          <t>#2</t>
        </is>
      </c>
      <c r="E980" t="inlineStr">
        <is>
          <t>MSN</t>
        </is>
      </c>
      <c r="F980" t="inlineStr">
        <is>
          <t>HOSE</t>
        </is>
      </c>
      <c r="G980" t="inlineStr">
        <is>
          <t>Thực phẩm &amp; Tiêu dùng</t>
        </is>
      </c>
      <c r="H980" t="n">
        <v>74.3</v>
      </c>
      <c r="I980" t="n">
        <v>1764.41</v>
      </c>
      <c r="J980" t="n">
        <v>9.9</v>
      </c>
      <c r="K980" t="n">
        <v>0.91</v>
      </c>
      <c r="L980" t="n">
        <v>80.81</v>
      </c>
      <c r="M980" t="n">
        <v>71.34</v>
      </c>
      <c r="N980" t="n">
        <v>74.3</v>
      </c>
      <c r="O980" t="n">
        <v>1764.41</v>
      </c>
      <c r="P980" t="n">
        <v>0</v>
      </c>
      <c r="Q980" t="n">
        <v>74.3</v>
      </c>
      <c r="R980" t="n">
        <v>74.3</v>
      </c>
      <c r="S980" t="inlineStr"/>
      <c r="T980" t="inlineStr"/>
      <c r="U980" t="inlineStr"/>
      <c r="V980" t="inlineStr"/>
      <c r="W980" t="inlineStr"/>
      <c r="X980" t="inlineStr">
        <is>
          <t>⏳ Mới mua (T+0)</t>
        </is>
      </c>
      <c r="Y980">
        <f>IF(ISNUMBER(S980), ((S980-H980)/H980)-0.004, "")</f>
        <v/>
      </c>
      <c r="Z980">
        <f>IF(ISNUMBER(T980), ((T980-H980)/H980)-0.004, "")</f>
        <v/>
      </c>
      <c r="AA980">
        <f>IF(ISNUMBER(W980), ((W980-H980)/H980)-0.004, IF(P980&gt;0, ((N980-H980)/H980)-0.004, 0))</f>
        <v/>
      </c>
      <c r="AB980">
        <f>IF(AND(ISNUMBER(I980), I980&gt;0, ISNUMBER(O980), O980&gt;0), AA980-((O980-I980)/I980), AA980)</f>
        <v/>
      </c>
      <c r="AC980">
        <f>IF(ISNUMBER(Q980), (Q980-H980)/H980, 0)</f>
        <v/>
      </c>
      <c r="AD980">
        <f>IF(ISNUMBER(R980), (R980-H980)/H980, 0)</f>
        <v/>
      </c>
      <c r="AE980">
        <f>IF(ISNUMBER(Y980), IF(Y980&gt;0, "THẮNG", "THUA"), "CHỜ T+3")</f>
        <v/>
      </c>
      <c r="AF980">
        <f>IF(AND(P980=0, N980=H980, NOT(ISNUMBER(W980))), "ĐANG CHỜ", IF(AA980&gt;0, "THẮNG", "THUA"))</f>
        <v/>
      </c>
      <c r="AG980" t="inlineStr">
        <is>
          <t>https://quickchart.io/chart/render/zf-da3bd7e7-0b59-45bf-936b-94635ad2b6a3</t>
        </is>
      </c>
      <c r="AH980">
        <f>IF(AG980&lt;&gt;"", IMAGE(AG980, 1), "Chưa có ảnh")</f>
        <v/>
      </c>
    </row>
    <row r="981" ht="95" customHeight="1">
      <c r="A981" t="inlineStr">
        <is>
          <t>2026-10-23</t>
        </is>
      </c>
      <c r="B981" t="inlineStr">
        <is>
          <t>ALGO_03</t>
        </is>
      </c>
      <c r="C981" t="inlineStr">
        <is>
          <t>⚡ BỘ 03: BẮT ĐÁY RÚT CHÂN &amp; ĐẢO CHIỀU QUÁ BÁN (WYCKOFF SPRING)</t>
        </is>
      </c>
      <c r="D981" t="inlineStr">
        <is>
          <t>#1</t>
        </is>
      </c>
      <c r="E981" t="inlineStr">
        <is>
          <t>SSB</t>
        </is>
      </c>
      <c r="F981" t="inlineStr">
        <is>
          <t>HOSE</t>
        </is>
      </c>
      <c r="G981" t="inlineStr">
        <is>
          <t>Ngân hàng</t>
        </is>
      </c>
      <c r="H981" t="n">
        <v>16.5</v>
      </c>
      <c r="I981" t="n">
        <v>1764.41</v>
      </c>
      <c r="J981" t="n">
        <v>66.09</v>
      </c>
      <c r="K981" t="n">
        <v>2.38</v>
      </c>
      <c r="L981" t="n">
        <v>18.86</v>
      </c>
      <c r="M981" t="n">
        <v>15.43</v>
      </c>
      <c r="N981" t="n">
        <v>16.5</v>
      </c>
      <c r="O981" t="n">
        <v>1764.41</v>
      </c>
      <c r="P981" t="n">
        <v>0</v>
      </c>
      <c r="Q981" t="n">
        <v>16.5</v>
      </c>
      <c r="R981" t="n">
        <v>16.5</v>
      </c>
      <c r="S981" t="inlineStr"/>
      <c r="T981" t="inlineStr"/>
      <c r="U981" t="inlineStr"/>
      <c r="V981" t="inlineStr"/>
      <c r="W981" t="inlineStr"/>
      <c r="X981" t="inlineStr">
        <is>
          <t>⏳ Mới mua (T+0)</t>
        </is>
      </c>
      <c r="Y981">
        <f>IF(ISNUMBER(S981), ((S981-H981)/H981)-0.004, "")</f>
        <v/>
      </c>
      <c r="Z981">
        <f>IF(ISNUMBER(T981), ((T981-H981)/H981)-0.004, "")</f>
        <v/>
      </c>
      <c r="AA981">
        <f>IF(ISNUMBER(W981), ((W981-H981)/H981)-0.004, IF(P981&gt;0, ((N981-H981)/H981)-0.004, 0))</f>
        <v/>
      </c>
      <c r="AB981">
        <f>IF(AND(ISNUMBER(I981), I981&gt;0, ISNUMBER(O981), O981&gt;0), AA981-((O981-I981)/I981), AA981)</f>
        <v/>
      </c>
      <c r="AC981">
        <f>IF(ISNUMBER(Q981), (Q981-H981)/H981, 0)</f>
        <v/>
      </c>
      <c r="AD981">
        <f>IF(ISNUMBER(R981), (R981-H981)/H981, 0)</f>
        <v/>
      </c>
      <c r="AE981">
        <f>IF(ISNUMBER(Y981), IF(Y981&gt;0, "THẮNG", "THUA"), "CHỜ T+3")</f>
        <v/>
      </c>
      <c r="AF981">
        <f>IF(AND(P981=0, N981=H981, NOT(ISNUMBER(W981))), "ĐANG CHỜ", IF(AA981&gt;0, "THẮNG", "THUA"))</f>
        <v/>
      </c>
      <c r="AG981" t="inlineStr">
        <is>
          <t>https://quickchart.io/chart/render/zf-667dabf1-fbc5-4f3c-a964-1bd6725475c0</t>
        </is>
      </c>
      <c r="AH981">
        <f>IF(AG981&lt;&gt;"", IMAGE(AG981, 1), "Chưa có ảnh")</f>
        <v/>
      </c>
    </row>
    <row r="982" ht="95" customHeight="1">
      <c r="A982" t="inlineStr">
        <is>
          <t>2026-10-23</t>
        </is>
      </c>
      <c r="B982" t="inlineStr">
        <is>
          <t>ALGO_05</t>
        </is>
      </c>
      <c r="C982" t="inlineStr">
        <is>
          <t>🎯 BỘ 05: ĐIỂM MUA KÉO NGƯỢC HỖ TRỢ NGẮN HẠN (MA20 PULLBACK)</t>
        </is>
      </c>
      <c r="D982" t="inlineStr">
        <is>
          <t>#1</t>
        </is>
      </c>
      <c r="E982" t="inlineStr">
        <is>
          <t>C69</t>
        </is>
      </c>
      <c r="F982" t="inlineStr">
        <is>
          <t>HNX</t>
        </is>
      </c>
      <c r="G982" t="inlineStr">
        <is>
          <t>Đầu tư công &amp; Xây dựng</t>
        </is>
      </c>
      <c r="H982" t="n">
        <v>17.8</v>
      </c>
      <c r="I982" t="n">
        <v>1764.41</v>
      </c>
      <c r="J982" t="n">
        <v>18.55</v>
      </c>
      <c r="K982" t="n">
        <v>0.99</v>
      </c>
      <c r="L982" t="n">
        <v>19.9</v>
      </c>
      <c r="M982" t="n">
        <v>16.85</v>
      </c>
      <c r="N982" t="n">
        <v>17.8</v>
      </c>
      <c r="O982" t="n">
        <v>1764.41</v>
      </c>
      <c r="P982" t="n">
        <v>0</v>
      </c>
      <c r="Q982" t="n">
        <v>17.8</v>
      </c>
      <c r="R982" t="n">
        <v>17.8</v>
      </c>
      <c r="S982" t="inlineStr"/>
      <c r="T982" t="inlineStr"/>
      <c r="U982" t="inlineStr"/>
      <c r="V982" t="inlineStr"/>
      <c r="W982" t="inlineStr"/>
      <c r="X982" t="inlineStr">
        <is>
          <t>⏳ Mới mua (T+0)</t>
        </is>
      </c>
      <c r="Y982">
        <f>IF(ISNUMBER(S982), ((S982-H982)/H982)-0.004, "")</f>
        <v/>
      </c>
      <c r="Z982">
        <f>IF(ISNUMBER(T982), ((T982-H982)/H982)-0.004, "")</f>
        <v/>
      </c>
      <c r="AA982">
        <f>IF(ISNUMBER(W982), ((W982-H982)/H982)-0.004, IF(P982&gt;0, ((N982-H982)/H982)-0.004, 0))</f>
        <v/>
      </c>
      <c r="AB982">
        <f>IF(AND(ISNUMBER(I982), I982&gt;0, ISNUMBER(O982), O982&gt;0), AA982-((O982-I982)/I982), AA982)</f>
        <v/>
      </c>
      <c r="AC982">
        <f>IF(ISNUMBER(Q982), (Q982-H982)/H982, 0)</f>
        <v/>
      </c>
      <c r="AD982">
        <f>IF(ISNUMBER(R982), (R982-H982)/H982, 0)</f>
        <v/>
      </c>
      <c r="AE982">
        <f>IF(ISNUMBER(Y982), IF(Y982&gt;0, "THẮNG", "THUA"), "CHỜ T+3")</f>
        <v/>
      </c>
      <c r="AF982">
        <f>IF(AND(P982=0, N982=H982, NOT(ISNUMBER(W982))), "ĐANG CHỜ", IF(AA982&gt;0, "THẮNG", "THUA"))</f>
        <v/>
      </c>
      <c r="AG982" t="inlineStr">
        <is>
          <t>https://quickchart.io/chart/render/zf-cccf897e-0ea0-47e7-959d-30313f8a3b03</t>
        </is>
      </c>
      <c r="AH982">
        <f>IF(AG982&lt;&gt;"", IMAGE(AG982, 1), "Chưa có ảnh")</f>
        <v/>
      </c>
    </row>
    <row r="983" ht="95" customHeight="1">
      <c r="A983" t="inlineStr">
        <is>
          <t>2026-10-23</t>
        </is>
      </c>
      <c r="B983" t="inlineStr">
        <is>
          <t>ALGO_06</t>
        </is>
      </c>
      <c r="C983" t="inlineStr">
        <is>
          <t>📈 BỘ 06: ĐỒNG THUẬN ĐỘNG LƯỢNG MACD &amp; XU HƯỚNG ADX (TREND)</t>
        </is>
      </c>
      <c r="D983" t="inlineStr">
        <is>
          <t>#1</t>
        </is>
      </c>
      <c r="E983" t="inlineStr">
        <is>
          <t>HDC</t>
        </is>
      </c>
      <c r="F983" t="inlineStr">
        <is>
          <t>HOSE</t>
        </is>
      </c>
      <c r="G983" t="inlineStr">
        <is>
          <t>Bất động sản Dân dụng</t>
        </is>
      </c>
      <c r="H983" t="n">
        <v>12.15</v>
      </c>
      <c r="I983" t="n">
        <v>1764.41</v>
      </c>
      <c r="J983" t="n">
        <v>90.15000000000001</v>
      </c>
      <c r="K983" t="n">
        <v>2.63</v>
      </c>
      <c r="L983" t="n">
        <v>13.78</v>
      </c>
      <c r="M983" t="n">
        <v>11.41</v>
      </c>
      <c r="N983" t="n">
        <v>12.15</v>
      </c>
      <c r="O983" t="n">
        <v>1764.41</v>
      </c>
      <c r="P983" t="n">
        <v>0</v>
      </c>
      <c r="Q983" t="n">
        <v>12.15</v>
      </c>
      <c r="R983" t="n">
        <v>12.15</v>
      </c>
      <c r="S983" t="inlineStr"/>
      <c r="T983" t="inlineStr"/>
      <c r="U983" t="inlineStr"/>
      <c r="V983" t="inlineStr"/>
      <c r="W983" t="inlineStr"/>
      <c r="X983" t="inlineStr">
        <is>
          <t>⏳ Mới mua (T+0)</t>
        </is>
      </c>
      <c r="Y983">
        <f>IF(ISNUMBER(S983), ((S983-H983)/H983)-0.004, "")</f>
        <v/>
      </c>
      <c r="Z983">
        <f>IF(ISNUMBER(T983), ((T983-H983)/H983)-0.004, "")</f>
        <v/>
      </c>
      <c r="AA983">
        <f>IF(ISNUMBER(W983), ((W983-H983)/H983)-0.004, IF(P983&gt;0, ((N983-H983)/H983)-0.004, 0))</f>
        <v/>
      </c>
      <c r="AB983">
        <f>IF(AND(ISNUMBER(I983), I983&gt;0, ISNUMBER(O983), O983&gt;0), AA983-((O983-I983)/I983), AA983)</f>
        <v/>
      </c>
      <c r="AC983">
        <f>IF(ISNUMBER(Q983), (Q983-H983)/H983, 0)</f>
        <v/>
      </c>
      <c r="AD983">
        <f>IF(ISNUMBER(R983), (R983-H983)/H983, 0)</f>
        <v/>
      </c>
      <c r="AE983">
        <f>IF(ISNUMBER(Y983), IF(Y983&gt;0, "THẮNG", "THUA"), "CHỜ T+3")</f>
        <v/>
      </c>
      <c r="AF983">
        <f>IF(AND(P983=0, N983=H983, NOT(ISNUMBER(W983))), "ĐANG CHỜ", IF(AA983&gt;0, "THẮNG", "THUA"))</f>
        <v/>
      </c>
      <c r="AG983" t="inlineStr">
        <is>
          <t>https://quickchart.io/chart/render/zf-2740a5a1-1a22-444f-8d85-00f0fc7458ce</t>
        </is>
      </c>
      <c r="AH983">
        <f>IF(AG983&lt;&gt;"", IMAGE(AG983, 1), "Chưa có ảnh")</f>
        <v/>
      </c>
    </row>
    <row r="984" ht="95" customHeight="1">
      <c r="A984" t="inlineStr">
        <is>
          <t>2026-10-23</t>
        </is>
      </c>
      <c r="B984" t="inlineStr">
        <is>
          <t>ALGO_06</t>
        </is>
      </c>
      <c r="C984" t="inlineStr">
        <is>
          <t>📈 BỘ 06: ĐỒNG THUẬN ĐỘNG LƯỢNG MACD &amp; XU HƯỚNG ADX (TREND)</t>
        </is>
      </c>
      <c r="D984" t="inlineStr">
        <is>
          <t>#3</t>
        </is>
      </c>
      <c r="E984" t="inlineStr">
        <is>
          <t>VSC</t>
        </is>
      </c>
      <c r="F984" t="inlineStr">
        <is>
          <t>HOSE</t>
        </is>
      </c>
      <c r="G984" t="inlineStr">
        <is>
          <t>Cảng biển &amp; Vận tải</t>
        </is>
      </c>
      <c r="H984" t="n">
        <v>15.25</v>
      </c>
      <c r="I984" t="n">
        <v>1764.41</v>
      </c>
      <c r="J984" t="n">
        <v>85.20999999999999</v>
      </c>
      <c r="K984" t="n">
        <v>3.09</v>
      </c>
      <c r="L984" t="n">
        <v>17.34</v>
      </c>
      <c r="M984" t="n">
        <v>14.3</v>
      </c>
      <c r="N984" t="n">
        <v>15.25</v>
      </c>
      <c r="O984" t="n">
        <v>1764.41</v>
      </c>
      <c r="P984" t="n">
        <v>0</v>
      </c>
      <c r="Q984" t="n">
        <v>15.25</v>
      </c>
      <c r="R984" t="n">
        <v>15.25</v>
      </c>
      <c r="S984" t="inlineStr"/>
      <c r="T984" t="inlineStr"/>
      <c r="U984" t="inlineStr"/>
      <c r="V984" t="inlineStr"/>
      <c r="W984" t="inlineStr"/>
      <c r="X984" t="inlineStr">
        <is>
          <t>⏳ Mới mua (T+0)</t>
        </is>
      </c>
      <c r="Y984">
        <f>IF(ISNUMBER(S984), ((S984-H984)/H984)-0.004, "")</f>
        <v/>
      </c>
      <c r="Z984">
        <f>IF(ISNUMBER(T984), ((T984-H984)/H984)-0.004, "")</f>
        <v/>
      </c>
      <c r="AA984">
        <f>IF(ISNUMBER(W984), ((W984-H984)/H984)-0.004, IF(P984&gt;0, ((N984-H984)/H984)-0.004, 0))</f>
        <v/>
      </c>
      <c r="AB984">
        <f>IF(AND(ISNUMBER(I984), I984&gt;0, ISNUMBER(O984), O984&gt;0), AA984-((O984-I984)/I984), AA984)</f>
        <v/>
      </c>
      <c r="AC984">
        <f>IF(ISNUMBER(Q984), (Q984-H984)/H984, 0)</f>
        <v/>
      </c>
      <c r="AD984">
        <f>IF(ISNUMBER(R984), (R984-H984)/H984, 0)</f>
        <v/>
      </c>
      <c r="AE984">
        <f>IF(ISNUMBER(Y984), IF(Y984&gt;0, "THẮNG", "THUA"), "CHỜ T+3")</f>
        <v/>
      </c>
      <c r="AF984">
        <f>IF(AND(P984=0, N984=H984, NOT(ISNUMBER(W984))), "ĐANG CHỜ", IF(AA984&gt;0, "THẮNG", "THUA"))</f>
        <v/>
      </c>
      <c r="AG984" t="inlineStr">
        <is>
          <t>https://quickchart.io/chart/render/zf-0734af56-44ad-4601-a654-fbdbb25c0013</t>
        </is>
      </c>
      <c r="AH984">
        <f>IF(AG984&lt;&gt;"", IMAGE(AG984, 1), "Chưa có ảnh")</f>
        <v/>
      </c>
    </row>
    <row r="985" ht="95" customHeight="1">
      <c r="A985" t="inlineStr">
        <is>
          <t>2026-10-23</t>
        </is>
      </c>
      <c r="B985" t="inlineStr">
        <is>
          <t>ALGO_06</t>
        </is>
      </c>
      <c r="C985" t="inlineStr">
        <is>
          <t>📈 BỘ 06: ĐỒNG THUẬN ĐỘNG LƯỢNG MACD &amp; XU HƯỚNG ADX (TREND)</t>
        </is>
      </c>
      <c r="D985" t="inlineStr">
        <is>
          <t>#4</t>
        </is>
      </c>
      <c r="E985" t="inlineStr">
        <is>
          <t>MSH</t>
        </is>
      </c>
      <c r="F985" t="inlineStr">
        <is>
          <t>HOSE</t>
        </is>
      </c>
      <c r="G985" t="inlineStr">
        <is>
          <t>Thủy sản &amp; Xuất khẩu</t>
        </is>
      </c>
      <c r="H985" t="n">
        <v>34.45</v>
      </c>
      <c r="I985" t="n">
        <v>1764.41</v>
      </c>
      <c r="J985" t="n">
        <v>76.72</v>
      </c>
      <c r="K985" t="n">
        <v>2.39</v>
      </c>
      <c r="L985" t="n">
        <v>37.14</v>
      </c>
      <c r="M985" t="n">
        <v>33.23</v>
      </c>
      <c r="N985" t="n">
        <v>34.45</v>
      </c>
      <c r="O985" t="n">
        <v>1764.41</v>
      </c>
      <c r="P985" t="n">
        <v>0</v>
      </c>
      <c r="Q985" t="n">
        <v>34.45</v>
      </c>
      <c r="R985" t="n">
        <v>34.45</v>
      </c>
      <c r="S985" t="inlineStr"/>
      <c r="T985" t="inlineStr"/>
      <c r="U985" t="inlineStr"/>
      <c r="V985" t="inlineStr"/>
      <c r="W985" t="inlineStr"/>
      <c r="X985" t="inlineStr">
        <is>
          <t>⏳ Mới mua (T+0)</t>
        </is>
      </c>
      <c r="Y985">
        <f>IF(ISNUMBER(S985), ((S985-H985)/H985)-0.004, "")</f>
        <v/>
      </c>
      <c r="Z985">
        <f>IF(ISNUMBER(T985), ((T985-H985)/H985)-0.004, "")</f>
        <v/>
      </c>
      <c r="AA985">
        <f>IF(ISNUMBER(W985), ((W985-H985)/H985)-0.004, IF(P985&gt;0, ((N985-H985)/H985)-0.004, 0))</f>
        <v/>
      </c>
      <c r="AB985">
        <f>IF(AND(ISNUMBER(I985), I985&gt;0, ISNUMBER(O985), O985&gt;0), AA985-((O985-I985)/I985), AA985)</f>
        <v/>
      </c>
      <c r="AC985">
        <f>IF(ISNUMBER(Q985), (Q985-H985)/H985, 0)</f>
        <v/>
      </c>
      <c r="AD985">
        <f>IF(ISNUMBER(R985), (R985-H985)/H985, 0)</f>
        <v/>
      </c>
      <c r="AE985">
        <f>IF(ISNUMBER(Y985), IF(Y985&gt;0, "THẮNG", "THUA"), "CHỜ T+3")</f>
        <v/>
      </c>
      <c r="AF985">
        <f>IF(AND(P985=0, N985=H985, NOT(ISNUMBER(W985))), "ĐANG CHỜ", IF(AA985&gt;0, "THẮNG", "THUA"))</f>
        <v/>
      </c>
      <c r="AG985" t="inlineStr">
        <is>
          <t>https://quickchart.io/chart/render/zf-aa9f2b88-28e1-49f5-a722-1e78c06a9d29</t>
        </is>
      </c>
      <c r="AH985">
        <f>IF(AG985&lt;&gt;"", IMAGE(AG985, 1), "Chưa có ảnh")</f>
        <v/>
      </c>
    </row>
    <row r="986" ht="95" customHeight="1">
      <c r="A986" t="inlineStr">
        <is>
          <t>2026-10-23</t>
        </is>
      </c>
      <c r="B986" t="inlineStr">
        <is>
          <t>ALGO_06</t>
        </is>
      </c>
      <c r="C986" t="inlineStr">
        <is>
          <t>📈 BỘ 06: ĐỒNG THUẬN ĐỘNG LƯỢNG MACD &amp; XU HƯỚNG ADX (TREND)</t>
        </is>
      </c>
      <c r="D986" t="inlineStr">
        <is>
          <t>#5</t>
        </is>
      </c>
      <c r="E986" t="inlineStr">
        <is>
          <t>OCB</t>
        </is>
      </c>
      <c r="F986" t="inlineStr">
        <is>
          <t>HOSE</t>
        </is>
      </c>
      <c r="G986" t="inlineStr">
        <is>
          <t>Ngân hàng</t>
        </is>
      </c>
      <c r="H986" t="n">
        <v>10.7</v>
      </c>
      <c r="I986" t="n">
        <v>1764.41</v>
      </c>
      <c r="J986" t="n">
        <v>72.26000000000001</v>
      </c>
      <c r="K986" t="n">
        <v>3.28</v>
      </c>
      <c r="L986" t="n">
        <v>11.46</v>
      </c>
      <c r="M986" t="n">
        <v>10.35</v>
      </c>
      <c r="N986" t="n">
        <v>10.7</v>
      </c>
      <c r="O986" t="n">
        <v>1764.41</v>
      </c>
      <c r="P986" t="n">
        <v>0</v>
      </c>
      <c r="Q986" t="n">
        <v>10.7</v>
      </c>
      <c r="R986" t="n">
        <v>10.7</v>
      </c>
      <c r="S986" t="inlineStr"/>
      <c r="T986" t="inlineStr"/>
      <c r="U986" t="inlineStr"/>
      <c r="V986" t="inlineStr"/>
      <c r="W986" t="inlineStr"/>
      <c r="X986" t="inlineStr">
        <is>
          <t>⏳ Mới mua (T+0)</t>
        </is>
      </c>
      <c r="Y986">
        <f>IF(ISNUMBER(S986), ((S986-H986)/H986)-0.004, "")</f>
        <v/>
      </c>
      <c r="Z986">
        <f>IF(ISNUMBER(T986), ((T986-H986)/H986)-0.004, "")</f>
        <v/>
      </c>
      <c r="AA986">
        <f>IF(ISNUMBER(W986), ((W986-H986)/H986)-0.004, IF(P986&gt;0, ((N986-H986)/H986)-0.004, 0))</f>
        <v/>
      </c>
      <c r="AB986">
        <f>IF(AND(ISNUMBER(I986), I986&gt;0, ISNUMBER(O986), O986&gt;0), AA986-((O986-I986)/I986), AA986)</f>
        <v/>
      </c>
      <c r="AC986">
        <f>IF(ISNUMBER(Q986), (Q986-H986)/H986, 0)</f>
        <v/>
      </c>
      <c r="AD986">
        <f>IF(ISNUMBER(R986), (R986-H986)/H986, 0)</f>
        <v/>
      </c>
      <c r="AE986">
        <f>IF(ISNUMBER(Y986), IF(Y986&gt;0, "THẮNG", "THUA"), "CHỜ T+3")</f>
        <v/>
      </c>
      <c r="AF986">
        <f>IF(AND(P986=0, N986=H986, NOT(ISNUMBER(W986))), "ĐANG CHỜ", IF(AA986&gt;0, "THẮNG", "THUA"))</f>
        <v/>
      </c>
      <c r="AG986" t="inlineStr">
        <is>
          <t>https://quickchart.io/chart/render/zf-8bbca01f-4437-4579-8b2f-970b0f540feb</t>
        </is>
      </c>
      <c r="AH986">
        <f>IF(AG986&lt;&gt;"", IMAGE(AG986, 1), "Chưa có ảnh")</f>
        <v/>
      </c>
    </row>
    <row r="987" ht="95" customHeight="1">
      <c r="A987" t="inlineStr">
        <is>
          <t>2026-10-23</t>
        </is>
      </c>
      <c r="B987" t="inlineStr">
        <is>
          <t>ALGO_07</t>
        </is>
      </c>
      <c r="C987" t="inlineStr">
        <is>
          <t>🍾 BỘ 07: NÉN CHẶT CỔ CHAI &amp; BUNG NÚT BOLLINGER (BB SQUEEZE)</t>
        </is>
      </c>
      <c r="D987" t="inlineStr">
        <is>
          <t>#1</t>
        </is>
      </c>
      <c r="E987" t="inlineStr">
        <is>
          <t>ACB</t>
        </is>
      </c>
      <c r="F987" t="inlineStr">
        <is>
          <t>HOSE</t>
        </is>
      </c>
      <c r="G987" t="inlineStr">
        <is>
          <t>Ngân hàng</t>
        </is>
      </c>
      <c r="H987" t="n">
        <v>20.9</v>
      </c>
      <c r="I987" t="n">
        <v>1764.41</v>
      </c>
      <c r="J987" t="n">
        <v>89.53</v>
      </c>
      <c r="K987" t="n">
        <v>5.42</v>
      </c>
      <c r="L987" t="n">
        <v>22.4</v>
      </c>
      <c r="M987" t="n">
        <v>20.22</v>
      </c>
      <c r="N987" t="n">
        <v>20.9</v>
      </c>
      <c r="O987" t="n">
        <v>1764.41</v>
      </c>
      <c r="P987" t="n">
        <v>0</v>
      </c>
      <c r="Q987" t="n">
        <v>20.9</v>
      </c>
      <c r="R987" t="n">
        <v>20.9</v>
      </c>
      <c r="S987" t="inlineStr"/>
      <c r="T987" t="inlineStr"/>
      <c r="U987" t="inlineStr"/>
      <c r="V987" t="inlineStr"/>
      <c r="W987" t="inlineStr"/>
      <c r="X987" t="inlineStr">
        <is>
          <t>⏳ Mới mua (T+0)</t>
        </is>
      </c>
      <c r="Y987">
        <f>IF(ISNUMBER(S987), ((S987-H987)/H987)-0.004, "")</f>
        <v/>
      </c>
      <c r="Z987">
        <f>IF(ISNUMBER(T987), ((T987-H987)/H987)-0.004, "")</f>
        <v/>
      </c>
      <c r="AA987">
        <f>IF(ISNUMBER(W987), ((W987-H987)/H987)-0.004, IF(P987&gt;0, ((N987-H987)/H987)-0.004, 0))</f>
        <v/>
      </c>
      <c r="AB987">
        <f>IF(AND(ISNUMBER(I987), I987&gt;0, ISNUMBER(O987), O987&gt;0), AA987-((O987-I987)/I987), AA987)</f>
        <v/>
      </c>
      <c r="AC987">
        <f>IF(ISNUMBER(Q987), (Q987-H987)/H987, 0)</f>
        <v/>
      </c>
      <c r="AD987">
        <f>IF(ISNUMBER(R987), (R987-H987)/H987, 0)</f>
        <v/>
      </c>
      <c r="AE987">
        <f>IF(ISNUMBER(Y987), IF(Y987&gt;0, "THẮNG", "THUA"), "CHỜ T+3")</f>
        <v/>
      </c>
      <c r="AF987">
        <f>IF(AND(P987=0, N987=H987, NOT(ISNUMBER(W987))), "ĐANG CHỜ", IF(AA987&gt;0, "THẮNG", "THUA"))</f>
        <v/>
      </c>
      <c r="AG987" t="inlineStr">
        <is>
          <t>https://quickchart.io/chart/render/zf-44fe8fe6-a1e4-4a99-ad0d-5a833aedf2c5</t>
        </is>
      </c>
      <c r="AH987">
        <f>IF(AG987&lt;&gt;"", IMAGE(AG987, 1), "Chưa có ảnh")</f>
        <v/>
      </c>
    </row>
    <row r="988" ht="95" customHeight="1">
      <c r="A988" t="inlineStr">
        <is>
          <t>2026-10-23</t>
        </is>
      </c>
      <c r="B988" t="inlineStr">
        <is>
          <t>ALGO_07</t>
        </is>
      </c>
      <c r="C988" t="inlineStr">
        <is>
          <t>🍾 BỘ 07: NÉN CHẶT CỔ CHAI &amp; BUNG NÚT BOLLINGER (BB SQUEEZE)</t>
        </is>
      </c>
      <c r="D988" t="inlineStr">
        <is>
          <t>#2</t>
        </is>
      </c>
      <c r="E988" t="inlineStr">
        <is>
          <t>OCB</t>
        </is>
      </c>
      <c r="F988" t="inlineStr">
        <is>
          <t>HOSE</t>
        </is>
      </c>
      <c r="G988" t="inlineStr">
        <is>
          <t>Ngân hàng</t>
        </is>
      </c>
      <c r="H988" t="n">
        <v>10.7</v>
      </c>
      <c r="I988" t="n">
        <v>1764.41</v>
      </c>
      <c r="J988" t="n">
        <v>75.65000000000001</v>
      </c>
      <c r="K988" t="n">
        <v>3.28</v>
      </c>
      <c r="L988" t="n">
        <v>11.46</v>
      </c>
      <c r="M988" t="n">
        <v>10.35</v>
      </c>
      <c r="N988" t="n">
        <v>10.7</v>
      </c>
      <c r="O988" t="n">
        <v>1764.41</v>
      </c>
      <c r="P988" t="n">
        <v>0</v>
      </c>
      <c r="Q988" t="n">
        <v>10.7</v>
      </c>
      <c r="R988" t="n">
        <v>10.7</v>
      </c>
      <c r="S988" t="inlineStr"/>
      <c r="T988" t="inlineStr"/>
      <c r="U988" t="inlineStr"/>
      <c r="V988" t="inlineStr"/>
      <c r="W988" t="inlineStr"/>
      <c r="X988" t="inlineStr">
        <is>
          <t>⏳ Mới mua (T+0)</t>
        </is>
      </c>
      <c r="Y988">
        <f>IF(ISNUMBER(S988), ((S988-H988)/H988)-0.004, "")</f>
        <v/>
      </c>
      <c r="Z988">
        <f>IF(ISNUMBER(T988), ((T988-H988)/H988)-0.004, "")</f>
        <v/>
      </c>
      <c r="AA988">
        <f>IF(ISNUMBER(W988), ((W988-H988)/H988)-0.004, IF(P988&gt;0, ((N988-H988)/H988)-0.004, 0))</f>
        <v/>
      </c>
      <c r="AB988">
        <f>IF(AND(ISNUMBER(I988), I988&gt;0, ISNUMBER(O988), O988&gt;0), AA988-((O988-I988)/I988), AA988)</f>
        <v/>
      </c>
      <c r="AC988">
        <f>IF(ISNUMBER(Q988), (Q988-H988)/H988, 0)</f>
        <v/>
      </c>
      <c r="AD988">
        <f>IF(ISNUMBER(R988), (R988-H988)/H988, 0)</f>
        <v/>
      </c>
      <c r="AE988">
        <f>IF(ISNUMBER(Y988), IF(Y988&gt;0, "THẮNG", "THUA"), "CHỜ T+3")</f>
        <v/>
      </c>
      <c r="AF988">
        <f>IF(AND(P988=0, N988=H988, NOT(ISNUMBER(W988))), "ĐANG CHỜ", IF(AA988&gt;0, "THẮNG", "THUA"))</f>
        <v/>
      </c>
      <c r="AG988" t="inlineStr">
        <is>
          <t>https://quickchart.io/chart/render/zf-8bbca01f-4437-4579-8b2f-970b0f540feb</t>
        </is>
      </c>
      <c r="AH988">
        <f>IF(AG988&lt;&gt;"", IMAGE(AG988, 1), "Chưa có ảnh")</f>
        <v/>
      </c>
    </row>
    <row r="989" ht="95" customHeight="1">
      <c r="A989" t="inlineStr">
        <is>
          <t>2026-10-23</t>
        </is>
      </c>
      <c r="B989" t="inlineStr">
        <is>
          <t>ALGO_07</t>
        </is>
      </c>
      <c r="C989" t="inlineStr">
        <is>
          <t>🍾 BỘ 07: NÉN CHẶT CỔ CHAI &amp; BUNG NÚT BOLLINGER (BB SQUEEZE)</t>
        </is>
      </c>
      <c r="D989" t="inlineStr">
        <is>
          <t>#5</t>
        </is>
      </c>
      <c r="E989" t="inlineStr">
        <is>
          <t>NAB</t>
        </is>
      </c>
      <c r="F989" t="inlineStr">
        <is>
          <t>HOSE</t>
        </is>
      </c>
      <c r="G989" t="inlineStr">
        <is>
          <t>Ngân hàng</t>
        </is>
      </c>
      <c r="H989" t="n">
        <v>12.6</v>
      </c>
      <c r="I989" t="n">
        <v>1764.41</v>
      </c>
      <c r="J989" t="n">
        <v>57.14</v>
      </c>
      <c r="K989" t="n">
        <v>1.29</v>
      </c>
      <c r="L989" t="n">
        <v>14.08</v>
      </c>
      <c r="M989" t="n">
        <v>11.93</v>
      </c>
      <c r="N989" t="n">
        <v>12.6</v>
      </c>
      <c r="O989" t="n">
        <v>1764.41</v>
      </c>
      <c r="P989" t="n">
        <v>0</v>
      </c>
      <c r="Q989" t="n">
        <v>12.6</v>
      </c>
      <c r="R989" t="n">
        <v>12.6</v>
      </c>
      <c r="S989" t="inlineStr"/>
      <c r="T989" t="inlineStr"/>
      <c r="U989" t="inlineStr"/>
      <c r="V989" t="inlineStr"/>
      <c r="W989" t="inlineStr"/>
      <c r="X989" t="inlineStr">
        <is>
          <t>⏳ Mới mua (T+0)</t>
        </is>
      </c>
      <c r="Y989">
        <f>IF(ISNUMBER(S989), ((S989-H989)/H989)-0.004, "")</f>
        <v/>
      </c>
      <c r="Z989">
        <f>IF(ISNUMBER(T989), ((T989-H989)/H989)-0.004, "")</f>
        <v/>
      </c>
      <c r="AA989">
        <f>IF(ISNUMBER(W989), ((W989-H989)/H989)-0.004, IF(P989&gt;0, ((N989-H989)/H989)-0.004, 0))</f>
        <v/>
      </c>
      <c r="AB989">
        <f>IF(AND(ISNUMBER(I989), I989&gt;0, ISNUMBER(O989), O989&gt;0), AA989-((O989-I989)/I989), AA989)</f>
        <v/>
      </c>
      <c r="AC989">
        <f>IF(ISNUMBER(Q989), (Q989-H989)/H989, 0)</f>
        <v/>
      </c>
      <c r="AD989">
        <f>IF(ISNUMBER(R989), (R989-H989)/H989, 0)</f>
        <v/>
      </c>
      <c r="AE989">
        <f>IF(ISNUMBER(Y989), IF(Y989&gt;0, "THẮNG", "THUA"), "CHỜ T+3")</f>
        <v/>
      </c>
      <c r="AF989">
        <f>IF(AND(P989=0, N989=H989, NOT(ISNUMBER(W989))), "ĐANG CHỜ", IF(AA989&gt;0, "THẮNG", "THUA"))</f>
        <v/>
      </c>
      <c r="AG989" t="inlineStr">
        <is>
          <t>https://quickchart.io/chart/render/zf-b8ad023a-5574-447d-ab66-dcd323d14bf6</t>
        </is>
      </c>
      <c r="AH989">
        <f>IF(AG989&lt;&gt;"", IMAGE(AG989, 1), "Chưa có ảnh")</f>
        <v/>
      </c>
    </row>
    <row r="990" ht="95" customHeight="1">
      <c r="A990" t="inlineStr">
        <is>
          <t>2026-10-23</t>
        </is>
      </c>
      <c r="B990" t="inlineStr">
        <is>
          <t>ALGO_08</t>
        </is>
      </c>
      <c r="C990" t="inlineStr">
        <is>
          <t>🐳 BỘ 08: DÒNG TIỀN CÁ MẬP GOM NGẦM THANH KHOẢN LỚN (STEALTH)</t>
        </is>
      </c>
      <c r="D990" t="inlineStr">
        <is>
          <t>#1</t>
        </is>
      </c>
      <c r="E990" t="inlineStr">
        <is>
          <t>ACB</t>
        </is>
      </c>
      <c r="F990" t="inlineStr">
        <is>
          <t>HOSE</t>
        </is>
      </c>
      <c r="G990" t="inlineStr">
        <is>
          <t>Ngân hàng</t>
        </is>
      </c>
      <c r="H990" t="n">
        <v>20.9</v>
      </c>
      <c r="I990" t="n">
        <v>1764.41</v>
      </c>
      <c r="J990" t="n">
        <v>101.31</v>
      </c>
      <c r="K990" t="n">
        <v>5.42</v>
      </c>
      <c r="L990" t="n">
        <v>22.4</v>
      </c>
      <c r="M990" t="n">
        <v>20.22</v>
      </c>
      <c r="N990" t="n">
        <v>20.9</v>
      </c>
      <c r="O990" t="n">
        <v>1764.41</v>
      </c>
      <c r="P990" t="n">
        <v>0</v>
      </c>
      <c r="Q990" t="n">
        <v>20.9</v>
      </c>
      <c r="R990" t="n">
        <v>20.9</v>
      </c>
      <c r="S990" t="inlineStr"/>
      <c r="T990" t="inlineStr"/>
      <c r="U990" t="inlineStr"/>
      <c r="V990" t="inlineStr"/>
      <c r="W990" t="inlineStr"/>
      <c r="X990" t="inlineStr">
        <is>
          <t>⏳ Mới mua (T+0)</t>
        </is>
      </c>
      <c r="Y990">
        <f>IF(ISNUMBER(S990), ((S990-H990)/H990)-0.004, "")</f>
        <v/>
      </c>
      <c r="Z990">
        <f>IF(ISNUMBER(T990), ((T990-H990)/H990)-0.004, "")</f>
        <v/>
      </c>
      <c r="AA990">
        <f>IF(ISNUMBER(W990), ((W990-H990)/H990)-0.004, IF(P990&gt;0, ((N990-H990)/H990)-0.004, 0))</f>
        <v/>
      </c>
      <c r="AB990">
        <f>IF(AND(ISNUMBER(I990), I990&gt;0, ISNUMBER(O990), O990&gt;0), AA990-((O990-I990)/I990), AA990)</f>
        <v/>
      </c>
      <c r="AC990">
        <f>IF(ISNUMBER(Q990), (Q990-H990)/H990, 0)</f>
        <v/>
      </c>
      <c r="AD990">
        <f>IF(ISNUMBER(R990), (R990-H990)/H990, 0)</f>
        <v/>
      </c>
      <c r="AE990">
        <f>IF(ISNUMBER(Y990), IF(Y990&gt;0, "THẮNG", "THUA"), "CHỜ T+3")</f>
        <v/>
      </c>
      <c r="AF990">
        <f>IF(AND(P990=0, N990=H990, NOT(ISNUMBER(W990))), "ĐANG CHỜ", IF(AA990&gt;0, "THẮNG", "THUA"))</f>
        <v/>
      </c>
      <c r="AG990" t="inlineStr">
        <is>
          <t>https://quickchart.io/chart/render/zf-44fe8fe6-a1e4-4a99-ad0d-5a833aedf2c5</t>
        </is>
      </c>
      <c r="AH990">
        <f>IF(AG990&lt;&gt;"", IMAGE(AG990, 1), "Chưa có ảnh")</f>
        <v/>
      </c>
    </row>
    <row r="991" ht="95" customHeight="1">
      <c r="A991" t="inlineStr">
        <is>
          <t>2026-10-23</t>
        </is>
      </c>
      <c r="B991" t="inlineStr">
        <is>
          <t>ALGO_08</t>
        </is>
      </c>
      <c r="C991" t="inlineStr">
        <is>
          <t>🐳 BỘ 08: DÒNG TIỀN CÁ MẬP GOM NGẦM THANH KHOẢN LỚN (STEALTH)</t>
        </is>
      </c>
      <c r="D991" t="inlineStr">
        <is>
          <t>#2</t>
        </is>
      </c>
      <c r="E991" t="inlineStr">
        <is>
          <t>VAB</t>
        </is>
      </c>
      <c r="F991" t="inlineStr">
        <is>
          <t>HOSE</t>
        </is>
      </c>
      <c r="G991" t="inlineStr">
        <is>
          <t>Ngân hàng</t>
        </is>
      </c>
      <c r="H991" t="n">
        <v>9.08</v>
      </c>
      <c r="I991" t="n">
        <v>1764.41</v>
      </c>
      <c r="J991" t="n">
        <v>95.84999999999999</v>
      </c>
      <c r="K991" t="n">
        <v>6.69</v>
      </c>
      <c r="L991" t="n">
        <v>9.73</v>
      </c>
      <c r="M991" t="n">
        <v>8.789999999999999</v>
      </c>
      <c r="N991" t="n">
        <v>9.08</v>
      </c>
      <c r="O991" t="n">
        <v>1764.41</v>
      </c>
      <c r="P991" t="n">
        <v>0</v>
      </c>
      <c r="Q991" t="n">
        <v>9.08</v>
      </c>
      <c r="R991" t="n">
        <v>9.08</v>
      </c>
      <c r="S991" t="inlineStr"/>
      <c r="T991" t="inlineStr"/>
      <c r="U991" t="inlineStr"/>
      <c r="V991" t="inlineStr"/>
      <c r="W991" t="inlineStr"/>
      <c r="X991" t="inlineStr">
        <is>
          <t>⏳ Mới mua (T+0)</t>
        </is>
      </c>
      <c r="Y991">
        <f>IF(ISNUMBER(S991), ((S991-H991)/H991)-0.004, "")</f>
        <v/>
      </c>
      <c r="Z991">
        <f>IF(ISNUMBER(T991), ((T991-H991)/H991)-0.004, "")</f>
        <v/>
      </c>
      <c r="AA991">
        <f>IF(ISNUMBER(W991), ((W991-H991)/H991)-0.004, IF(P991&gt;0, ((N991-H991)/H991)-0.004, 0))</f>
        <v/>
      </c>
      <c r="AB991">
        <f>IF(AND(ISNUMBER(I991), I991&gt;0, ISNUMBER(O991), O991&gt;0), AA991-((O991-I991)/I991), AA991)</f>
        <v/>
      </c>
      <c r="AC991">
        <f>IF(ISNUMBER(Q991), (Q991-H991)/H991, 0)</f>
        <v/>
      </c>
      <c r="AD991">
        <f>IF(ISNUMBER(R991), (R991-H991)/H991, 0)</f>
        <v/>
      </c>
      <c r="AE991">
        <f>IF(ISNUMBER(Y991), IF(Y991&gt;0, "THẮNG", "THUA"), "CHỜ T+3")</f>
        <v/>
      </c>
      <c r="AF991">
        <f>IF(AND(P991=0, N991=H991, NOT(ISNUMBER(W991))), "ĐANG CHỜ", IF(AA991&gt;0, "THẮNG", "THUA"))</f>
        <v/>
      </c>
      <c r="AG991" t="inlineStr">
        <is>
          <t>https://quickchart.io/chart/render/zf-1c603bed-abcd-43c6-9223-ef3da529f41f</t>
        </is>
      </c>
      <c r="AH991">
        <f>IF(AG991&lt;&gt;"", IMAGE(AG991, 1), "Chưa có ảnh")</f>
        <v/>
      </c>
    </row>
    <row r="992" ht="95" customHeight="1">
      <c r="A992" t="inlineStr">
        <is>
          <t>2026-10-23</t>
        </is>
      </c>
      <c r="B992" t="inlineStr">
        <is>
          <t>ALGO_08</t>
        </is>
      </c>
      <c r="C992" t="inlineStr">
        <is>
          <t>🐳 BỘ 08: DÒNG TIỀN CÁ MẬP GOM NGẦM THANH KHOẢN LỚN (STEALTH)</t>
        </is>
      </c>
      <c r="D992" t="inlineStr">
        <is>
          <t>#3</t>
        </is>
      </c>
      <c r="E992" t="inlineStr">
        <is>
          <t>TPB</t>
        </is>
      </c>
      <c r="F992" t="inlineStr">
        <is>
          <t>HOSE</t>
        </is>
      </c>
      <c r="G992" t="inlineStr">
        <is>
          <t>Ngân hàng</t>
        </is>
      </c>
      <c r="H992" t="n">
        <v>12.9</v>
      </c>
      <c r="I992" t="n">
        <v>1764.41</v>
      </c>
      <c r="J992" t="n">
        <v>78.51000000000001</v>
      </c>
      <c r="K992" t="n">
        <v>2.41</v>
      </c>
      <c r="L992" t="n">
        <v>14.31</v>
      </c>
      <c r="M992" t="n">
        <v>12.26</v>
      </c>
      <c r="N992" t="n">
        <v>12.9</v>
      </c>
      <c r="O992" t="n">
        <v>1764.41</v>
      </c>
      <c r="P992" t="n">
        <v>0</v>
      </c>
      <c r="Q992" t="n">
        <v>12.9</v>
      </c>
      <c r="R992" t="n">
        <v>12.9</v>
      </c>
      <c r="S992" t="inlineStr"/>
      <c r="T992" t="inlineStr"/>
      <c r="U992" t="inlineStr"/>
      <c r="V992" t="inlineStr"/>
      <c r="W992" t="inlineStr"/>
      <c r="X992" t="inlineStr">
        <is>
          <t>⏳ Mới mua (T+0)</t>
        </is>
      </c>
      <c r="Y992">
        <f>IF(ISNUMBER(S992), ((S992-H992)/H992)-0.004, "")</f>
        <v/>
      </c>
      <c r="Z992">
        <f>IF(ISNUMBER(T992), ((T992-H992)/H992)-0.004, "")</f>
        <v/>
      </c>
      <c r="AA992">
        <f>IF(ISNUMBER(W992), ((W992-H992)/H992)-0.004, IF(P992&gt;0, ((N992-H992)/H992)-0.004, 0))</f>
        <v/>
      </c>
      <c r="AB992">
        <f>IF(AND(ISNUMBER(I992), I992&gt;0, ISNUMBER(O992), O992&gt;0), AA992-((O992-I992)/I992), AA992)</f>
        <v/>
      </c>
      <c r="AC992">
        <f>IF(ISNUMBER(Q992), (Q992-H992)/H992, 0)</f>
        <v/>
      </c>
      <c r="AD992">
        <f>IF(ISNUMBER(R992), (R992-H992)/H992, 0)</f>
        <v/>
      </c>
      <c r="AE992">
        <f>IF(ISNUMBER(Y992), IF(Y992&gt;0, "THẮNG", "THUA"), "CHỜ T+3")</f>
        <v/>
      </c>
      <c r="AF992">
        <f>IF(AND(P992=0, N992=H992, NOT(ISNUMBER(W992))), "ĐANG CHỜ", IF(AA992&gt;0, "THẮNG", "THUA"))</f>
        <v/>
      </c>
      <c r="AG992" t="inlineStr">
        <is>
          <t>https://quickchart.io/chart/render/zf-11eeae3b-f73e-4091-ae6c-83e46ff2572a</t>
        </is>
      </c>
      <c r="AH992">
        <f>IF(AG992&lt;&gt;"", IMAGE(AG992, 1), "Chưa có ảnh")</f>
        <v/>
      </c>
    </row>
    <row r="993" ht="95" customHeight="1">
      <c r="A993" t="inlineStr">
        <is>
          <t>2026-10-23</t>
        </is>
      </c>
      <c r="B993" t="inlineStr">
        <is>
          <t>ALGO_08</t>
        </is>
      </c>
      <c r="C993" t="inlineStr">
        <is>
          <t>🐳 BỘ 08: DÒNG TIỀN CÁ MẬP GOM NGẦM THANH KHOẢN LỚN (STEALTH)</t>
        </is>
      </c>
      <c r="D993" t="inlineStr">
        <is>
          <t>#4</t>
        </is>
      </c>
      <c r="E993" t="inlineStr">
        <is>
          <t>VPL</t>
        </is>
      </c>
      <c r="F993" t="inlineStr">
        <is>
          <t>HOSE</t>
        </is>
      </c>
      <c r="G993" t="inlineStr">
        <is>
          <t>Dịch vụ Tiêu dùng</t>
        </is>
      </c>
      <c r="H993" t="n">
        <v>86</v>
      </c>
      <c r="I993" t="n">
        <v>1764.41</v>
      </c>
      <c r="J993" t="n">
        <v>72.72</v>
      </c>
      <c r="K993" t="n">
        <v>2.17</v>
      </c>
      <c r="L993" t="n">
        <v>95.42</v>
      </c>
      <c r="M993" t="n">
        <v>81.72</v>
      </c>
      <c r="N993" t="n">
        <v>86</v>
      </c>
      <c r="O993" t="n">
        <v>1764.41</v>
      </c>
      <c r="P993" t="n">
        <v>0</v>
      </c>
      <c r="Q993" t="n">
        <v>86</v>
      </c>
      <c r="R993" t="n">
        <v>86</v>
      </c>
      <c r="S993" t="inlineStr"/>
      <c r="T993" t="inlineStr"/>
      <c r="U993" t="inlineStr"/>
      <c r="V993" t="inlineStr"/>
      <c r="W993" t="inlineStr"/>
      <c r="X993" t="inlineStr">
        <is>
          <t>⏳ Mới mua (T+0)</t>
        </is>
      </c>
      <c r="Y993">
        <f>IF(ISNUMBER(S993), ((S993-H993)/H993)-0.004, "")</f>
        <v/>
      </c>
      <c r="Z993">
        <f>IF(ISNUMBER(T993), ((T993-H993)/H993)-0.004, "")</f>
        <v/>
      </c>
      <c r="AA993">
        <f>IF(ISNUMBER(W993), ((W993-H993)/H993)-0.004, IF(P993&gt;0, ((N993-H993)/H993)-0.004, 0))</f>
        <v/>
      </c>
      <c r="AB993">
        <f>IF(AND(ISNUMBER(I993), I993&gt;0, ISNUMBER(O993), O993&gt;0), AA993-((O993-I993)/I993), AA993)</f>
        <v/>
      </c>
      <c r="AC993">
        <f>IF(ISNUMBER(Q993), (Q993-H993)/H993, 0)</f>
        <v/>
      </c>
      <c r="AD993">
        <f>IF(ISNUMBER(R993), (R993-H993)/H993, 0)</f>
        <v/>
      </c>
      <c r="AE993">
        <f>IF(ISNUMBER(Y993), IF(Y993&gt;0, "THẮNG", "THUA"), "CHỜ T+3")</f>
        <v/>
      </c>
      <c r="AF993">
        <f>IF(AND(P993=0, N993=H993, NOT(ISNUMBER(W993))), "ĐANG CHỜ", IF(AA993&gt;0, "THẮNG", "THUA"))</f>
        <v/>
      </c>
      <c r="AG993" t="inlineStr">
        <is>
          <t>https://quickchart.io/chart/render/zf-6b111920-76f5-4d68-84e8-1cae7a488b73</t>
        </is>
      </c>
      <c r="AH993">
        <f>IF(AG993&lt;&gt;"", IMAGE(AG993, 1), "Chưa có ảnh")</f>
        <v/>
      </c>
    </row>
    <row r="994" ht="95" customHeight="1">
      <c r="A994" t="inlineStr">
        <is>
          <t>2026-10-23</t>
        </is>
      </c>
      <c r="B994" t="inlineStr">
        <is>
          <t>ALGO_09</t>
        </is>
      </c>
      <c r="C994" t="inlineStr">
        <is>
          <t>🔄 BỘ 09: CHUYỂN PHA DÀI HẠN &amp; VƯỢT MA200 (MA200 TURNAROUND)</t>
        </is>
      </c>
      <c r="D994" t="inlineStr">
        <is>
          <t>#1</t>
        </is>
      </c>
      <c r="E994" t="inlineStr">
        <is>
          <t>VPL</t>
        </is>
      </c>
      <c r="F994" t="inlineStr">
        <is>
          <t>HOSE</t>
        </is>
      </c>
      <c r="G994" t="inlineStr">
        <is>
          <t>Dịch vụ Tiêu dùng</t>
        </is>
      </c>
      <c r="H994" t="n">
        <v>86</v>
      </c>
      <c r="I994" t="n">
        <v>1764.41</v>
      </c>
      <c r="J994" t="n">
        <v>70.79000000000001</v>
      </c>
      <c r="K994" t="n">
        <v>2.17</v>
      </c>
      <c r="L994" t="n">
        <v>95.42</v>
      </c>
      <c r="M994" t="n">
        <v>81.72</v>
      </c>
      <c r="N994" t="n">
        <v>86</v>
      </c>
      <c r="O994" t="n">
        <v>1764.41</v>
      </c>
      <c r="P994" t="n">
        <v>0</v>
      </c>
      <c r="Q994" t="n">
        <v>86</v>
      </c>
      <c r="R994" t="n">
        <v>86</v>
      </c>
      <c r="S994" t="inlineStr"/>
      <c r="T994" t="inlineStr"/>
      <c r="U994" t="inlineStr"/>
      <c r="V994" t="inlineStr"/>
      <c r="W994" t="inlineStr"/>
      <c r="X994" t="inlineStr">
        <is>
          <t>⏳ Mới mua (T+0)</t>
        </is>
      </c>
      <c r="Y994">
        <f>IF(ISNUMBER(S994), ((S994-H994)/H994)-0.004, "")</f>
        <v/>
      </c>
      <c r="Z994">
        <f>IF(ISNUMBER(T994), ((T994-H994)/H994)-0.004, "")</f>
        <v/>
      </c>
      <c r="AA994">
        <f>IF(ISNUMBER(W994), ((W994-H994)/H994)-0.004, IF(P994&gt;0, ((N994-H994)/H994)-0.004, 0))</f>
        <v/>
      </c>
      <c r="AB994">
        <f>IF(AND(ISNUMBER(I994), I994&gt;0, ISNUMBER(O994), O994&gt;0), AA994-((O994-I994)/I994), AA994)</f>
        <v/>
      </c>
      <c r="AC994">
        <f>IF(ISNUMBER(Q994), (Q994-H994)/H994, 0)</f>
        <v/>
      </c>
      <c r="AD994">
        <f>IF(ISNUMBER(R994), (R994-H994)/H994, 0)</f>
        <v/>
      </c>
      <c r="AE994">
        <f>IF(ISNUMBER(Y994), IF(Y994&gt;0, "THẮNG", "THUA"), "CHỜ T+3")</f>
        <v/>
      </c>
      <c r="AF994">
        <f>IF(AND(P994=0, N994=H994, NOT(ISNUMBER(W994))), "ĐANG CHỜ", IF(AA994&gt;0, "THẮNG", "THUA"))</f>
        <v/>
      </c>
      <c r="AG994" t="inlineStr">
        <is>
          <t>https://quickchart.io/chart/render/zf-6b111920-76f5-4d68-84e8-1cae7a488b73</t>
        </is>
      </c>
      <c r="AH994">
        <f>IF(AG994&lt;&gt;"", IMAGE(AG994, 1), "Chưa có ảnh")</f>
        <v/>
      </c>
    </row>
    <row r="995" ht="95" customHeight="1">
      <c r="A995" t="inlineStr">
        <is>
          <t>2026-10-23</t>
        </is>
      </c>
      <c r="B995" t="inlineStr">
        <is>
          <t>ALGO_09</t>
        </is>
      </c>
      <c r="C995" t="inlineStr">
        <is>
          <t>🔄 BỘ 09: CHUYỂN PHA DÀI HẠN &amp; VƯỢT MA200 (MA200 TURNAROUND)</t>
        </is>
      </c>
      <c r="D995" t="inlineStr">
        <is>
          <t>#2</t>
        </is>
      </c>
      <c r="E995" t="inlineStr">
        <is>
          <t>VPI</t>
        </is>
      </c>
      <c r="F995" t="inlineStr">
        <is>
          <t>HOSE</t>
        </is>
      </c>
      <c r="G995" t="inlineStr">
        <is>
          <t>Bất động sản Dân dụng</t>
        </is>
      </c>
      <c r="H995" t="n">
        <v>56.2</v>
      </c>
      <c r="I995" t="n">
        <v>1764.41</v>
      </c>
      <c r="J995" t="n">
        <v>69.48999999999999</v>
      </c>
      <c r="K995" t="n">
        <v>1.33</v>
      </c>
      <c r="L995" t="n">
        <v>64.23999999999999</v>
      </c>
      <c r="M995" t="n">
        <v>52.55</v>
      </c>
      <c r="N995" t="n">
        <v>56.2</v>
      </c>
      <c r="O995" t="n">
        <v>1764.41</v>
      </c>
      <c r="P995" t="n">
        <v>0</v>
      </c>
      <c r="Q995" t="n">
        <v>56.2</v>
      </c>
      <c r="R995" t="n">
        <v>56.2</v>
      </c>
      <c r="S995" t="inlineStr"/>
      <c r="T995" t="inlineStr"/>
      <c r="U995" t="inlineStr"/>
      <c r="V995" t="inlineStr"/>
      <c r="W995" t="inlineStr"/>
      <c r="X995" t="inlineStr">
        <is>
          <t>⏳ Mới mua (T+0)</t>
        </is>
      </c>
      <c r="Y995">
        <f>IF(ISNUMBER(S995), ((S995-H995)/H995)-0.004, "")</f>
        <v/>
      </c>
      <c r="Z995">
        <f>IF(ISNUMBER(T995), ((T995-H995)/H995)-0.004, "")</f>
        <v/>
      </c>
      <c r="AA995">
        <f>IF(ISNUMBER(W995), ((W995-H995)/H995)-0.004, IF(P995&gt;0, ((N995-H995)/H995)-0.004, 0))</f>
        <v/>
      </c>
      <c r="AB995">
        <f>IF(AND(ISNUMBER(I995), I995&gt;0, ISNUMBER(O995), O995&gt;0), AA995-((O995-I995)/I995), AA995)</f>
        <v/>
      </c>
      <c r="AC995">
        <f>IF(ISNUMBER(Q995), (Q995-H995)/H995, 0)</f>
        <v/>
      </c>
      <c r="AD995">
        <f>IF(ISNUMBER(R995), (R995-H995)/H995, 0)</f>
        <v/>
      </c>
      <c r="AE995">
        <f>IF(ISNUMBER(Y995), IF(Y995&gt;0, "THẮNG", "THUA"), "CHỜ T+3")</f>
        <v/>
      </c>
      <c r="AF995">
        <f>IF(AND(P995=0, N995=H995, NOT(ISNUMBER(W995))), "ĐANG CHỜ", IF(AA995&gt;0, "THẮNG", "THUA"))</f>
        <v/>
      </c>
      <c r="AG995" t="inlineStr">
        <is>
          <t>https://quickchart.io/chart/render/zf-a726ac9d-7db7-4849-af56-aa4e77c9f9fa</t>
        </is>
      </c>
      <c r="AH995">
        <f>IF(AG995&lt;&gt;"", IMAGE(AG995, 1), "Chưa có ảnh")</f>
        <v/>
      </c>
    </row>
    <row r="996" ht="95" customHeight="1">
      <c r="A996" t="inlineStr">
        <is>
          <t>2026-10-23</t>
        </is>
      </c>
      <c r="B996" t="inlineStr">
        <is>
          <t>ALGO_09</t>
        </is>
      </c>
      <c r="C996" t="inlineStr">
        <is>
          <t>🔄 BỘ 09: CHUYỂN PHA DÀI HẠN &amp; VƯỢT MA200 (MA200 TURNAROUND)</t>
        </is>
      </c>
      <c r="D996" t="inlineStr">
        <is>
          <t>#3</t>
        </is>
      </c>
      <c r="E996" t="inlineStr">
        <is>
          <t>MSH</t>
        </is>
      </c>
      <c r="F996" t="inlineStr">
        <is>
          <t>HOSE</t>
        </is>
      </c>
      <c r="G996" t="inlineStr">
        <is>
          <t>Thủy sản &amp; Xuất khẩu</t>
        </is>
      </c>
      <c r="H996" t="n">
        <v>34.45</v>
      </c>
      <c r="I996" t="n">
        <v>1764.41</v>
      </c>
      <c r="J996" t="n">
        <v>66.94</v>
      </c>
      <c r="K996" t="n">
        <v>2.39</v>
      </c>
      <c r="L996" t="n">
        <v>37.14</v>
      </c>
      <c r="M996" t="n">
        <v>33.23</v>
      </c>
      <c r="N996" t="n">
        <v>34.45</v>
      </c>
      <c r="O996" t="n">
        <v>1764.41</v>
      </c>
      <c r="P996" t="n">
        <v>0</v>
      </c>
      <c r="Q996" t="n">
        <v>34.45</v>
      </c>
      <c r="R996" t="n">
        <v>34.45</v>
      </c>
      <c r="S996" t="inlineStr"/>
      <c r="T996" t="inlineStr"/>
      <c r="U996" t="inlineStr"/>
      <c r="V996" t="inlineStr"/>
      <c r="W996" t="inlineStr"/>
      <c r="X996" t="inlineStr">
        <is>
          <t>⏳ Mới mua (T+0)</t>
        </is>
      </c>
      <c r="Y996">
        <f>IF(ISNUMBER(S996), ((S996-H996)/H996)-0.004, "")</f>
        <v/>
      </c>
      <c r="Z996">
        <f>IF(ISNUMBER(T996), ((T996-H996)/H996)-0.004, "")</f>
        <v/>
      </c>
      <c r="AA996">
        <f>IF(ISNUMBER(W996), ((W996-H996)/H996)-0.004, IF(P996&gt;0, ((N996-H996)/H996)-0.004, 0))</f>
        <v/>
      </c>
      <c r="AB996">
        <f>IF(AND(ISNUMBER(I996), I996&gt;0, ISNUMBER(O996), O996&gt;0), AA996-((O996-I996)/I996), AA996)</f>
        <v/>
      </c>
      <c r="AC996">
        <f>IF(ISNUMBER(Q996), (Q996-H996)/H996, 0)</f>
        <v/>
      </c>
      <c r="AD996">
        <f>IF(ISNUMBER(R996), (R996-H996)/H996, 0)</f>
        <v/>
      </c>
      <c r="AE996">
        <f>IF(ISNUMBER(Y996), IF(Y996&gt;0, "THẮNG", "THUA"), "CHỜ T+3")</f>
        <v/>
      </c>
      <c r="AF996">
        <f>IF(AND(P996=0, N996=H996, NOT(ISNUMBER(W996))), "ĐANG CHỜ", IF(AA996&gt;0, "THẮNG", "THUA"))</f>
        <v/>
      </c>
      <c r="AG996" t="inlineStr">
        <is>
          <t>https://quickchart.io/chart/render/zf-aa9f2b88-28e1-49f5-a722-1e78c06a9d29</t>
        </is>
      </c>
      <c r="AH996">
        <f>IF(AG996&lt;&gt;"", IMAGE(AG996, 1), "Chưa có ảnh")</f>
        <v/>
      </c>
    </row>
    <row r="997" ht="95" customHeight="1">
      <c r="A997" t="inlineStr">
        <is>
          <t>2026-10-23</t>
        </is>
      </c>
      <c r="B997" t="inlineStr">
        <is>
          <t>ALGO_09</t>
        </is>
      </c>
      <c r="C997" t="inlineStr">
        <is>
          <t>🔄 BỘ 09: CHUYỂN PHA DÀI HẠN &amp; VƯỢT MA200 (MA200 TURNAROUND)</t>
        </is>
      </c>
      <c r="D997" t="inlineStr">
        <is>
          <t>#4</t>
        </is>
      </c>
      <c r="E997" t="inlineStr">
        <is>
          <t>OCB</t>
        </is>
      </c>
      <c r="F997" t="inlineStr">
        <is>
          <t>HOSE</t>
        </is>
      </c>
      <c r="G997" t="inlineStr">
        <is>
          <t>Ngân hàng</t>
        </is>
      </c>
      <c r="H997" t="n">
        <v>10.7</v>
      </c>
      <c r="I997" t="n">
        <v>1764.41</v>
      </c>
      <c r="J997" t="n">
        <v>65.95</v>
      </c>
      <c r="K997" t="n">
        <v>3.28</v>
      </c>
      <c r="L997" t="n">
        <v>11.46</v>
      </c>
      <c r="M997" t="n">
        <v>10.35</v>
      </c>
      <c r="N997" t="n">
        <v>10.7</v>
      </c>
      <c r="O997" t="n">
        <v>1764.41</v>
      </c>
      <c r="P997" t="n">
        <v>0</v>
      </c>
      <c r="Q997" t="n">
        <v>10.7</v>
      </c>
      <c r="R997" t="n">
        <v>10.7</v>
      </c>
      <c r="S997" t="inlineStr"/>
      <c r="T997" t="inlineStr"/>
      <c r="U997" t="inlineStr"/>
      <c r="V997" t="inlineStr"/>
      <c r="W997" t="inlineStr"/>
      <c r="X997" t="inlineStr">
        <is>
          <t>⏳ Mới mua (T+0)</t>
        </is>
      </c>
      <c r="Y997">
        <f>IF(ISNUMBER(S997), ((S997-H997)/H997)-0.004, "")</f>
        <v/>
      </c>
      <c r="Z997">
        <f>IF(ISNUMBER(T997), ((T997-H997)/H997)-0.004, "")</f>
        <v/>
      </c>
      <c r="AA997">
        <f>IF(ISNUMBER(W997), ((W997-H997)/H997)-0.004, IF(P997&gt;0, ((N997-H997)/H997)-0.004, 0))</f>
        <v/>
      </c>
      <c r="AB997">
        <f>IF(AND(ISNUMBER(I997), I997&gt;0, ISNUMBER(O997), O997&gt;0), AA997-((O997-I997)/I997), AA997)</f>
        <v/>
      </c>
      <c r="AC997">
        <f>IF(ISNUMBER(Q997), (Q997-H997)/H997, 0)</f>
        <v/>
      </c>
      <c r="AD997">
        <f>IF(ISNUMBER(R997), (R997-H997)/H997, 0)</f>
        <v/>
      </c>
      <c r="AE997">
        <f>IF(ISNUMBER(Y997), IF(Y997&gt;0, "THẮNG", "THUA"), "CHỜ T+3")</f>
        <v/>
      </c>
      <c r="AF997">
        <f>IF(AND(P997=0, N997=H997, NOT(ISNUMBER(W997))), "ĐANG CHỜ", IF(AA997&gt;0, "THẮNG", "THUA"))</f>
        <v/>
      </c>
      <c r="AG997" t="inlineStr">
        <is>
          <t>https://quickchart.io/chart/render/zf-8bbca01f-4437-4579-8b2f-970b0f540feb</t>
        </is>
      </c>
      <c r="AH997">
        <f>IF(AG997&lt;&gt;"", IMAGE(AG997, 1), "Chưa có ảnh")</f>
        <v/>
      </c>
    </row>
    <row r="998" ht="95" customHeight="1">
      <c r="A998" t="inlineStr">
        <is>
          <t>2026-10-23</t>
        </is>
      </c>
      <c r="B998" t="inlineStr">
        <is>
          <t>ALGO_10</t>
        </is>
      </c>
      <c r="C998" t="inlineStr">
        <is>
          <t>🚀 BỘ 10: SÓNG ĐẦU CƠ BETA CAO &amp; DÒNG TIỀN NÓNG (HIGH-BETA)</t>
        </is>
      </c>
      <c r="D998" t="inlineStr">
        <is>
          <t>#1</t>
        </is>
      </c>
      <c r="E998" t="inlineStr">
        <is>
          <t>HDC</t>
        </is>
      </c>
      <c r="F998" t="inlineStr">
        <is>
          <t>HOSE</t>
        </is>
      </c>
      <c r="G998" t="inlineStr">
        <is>
          <t>Bất động sản Dân dụng</t>
        </is>
      </c>
      <c r="H998" t="n">
        <v>12.15</v>
      </c>
      <c r="I998" t="n">
        <v>1764.41</v>
      </c>
      <c r="J998" t="n">
        <v>86.37</v>
      </c>
      <c r="K998" t="n">
        <v>2.63</v>
      </c>
      <c r="L998" t="n">
        <v>13.78</v>
      </c>
      <c r="M998" t="n">
        <v>11.41</v>
      </c>
      <c r="N998" t="n">
        <v>12.15</v>
      </c>
      <c r="O998" t="n">
        <v>1764.41</v>
      </c>
      <c r="P998" t="n">
        <v>0</v>
      </c>
      <c r="Q998" t="n">
        <v>12.15</v>
      </c>
      <c r="R998" t="n">
        <v>12.15</v>
      </c>
      <c r="S998" t="inlineStr"/>
      <c r="T998" t="inlineStr"/>
      <c r="U998" t="inlineStr"/>
      <c r="V998" t="inlineStr"/>
      <c r="W998" t="inlineStr"/>
      <c r="X998" t="inlineStr">
        <is>
          <t>⏳ Mới mua (T+0)</t>
        </is>
      </c>
      <c r="Y998">
        <f>IF(ISNUMBER(S998), ((S998-H998)/H998)-0.004, "")</f>
        <v/>
      </c>
      <c r="Z998">
        <f>IF(ISNUMBER(T998), ((T998-H998)/H998)-0.004, "")</f>
        <v/>
      </c>
      <c r="AA998">
        <f>IF(ISNUMBER(W998), ((W998-H998)/H998)-0.004, IF(P998&gt;0, ((N998-H998)/H998)-0.004, 0))</f>
        <v/>
      </c>
      <c r="AB998">
        <f>IF(AND(ISNUMBER(I998), I998&gt;0, ISNUMBER(O998), O998&gt;0), AA998-((O998-I998)/I998), AA998)</f>
        <v/>
      </c>
      <c r="AC998">
        <f>IF(ISNUMBER(Q998), (Q998-H998)/H998, 0)</f>
        <v/>
      </c>
      <c r="AD998">
        <f>IF(ISNUMBER(R998), (R998-H998)/H998, 0)</f>
        <v/>
      </c>
      <c r="AE998">
        <f>IF(ISNUMBER(Y998), IF(Y998&gt;0, "THẮNG", "THUA"), "CHỜ T+3")</f>
        <v/>
      </c>
      <c r="AF998">
        <f>IF(AND(P998=0, N998=H998, NOT(ISNUMBER(W998))), "ĐANG CHỜ", IF(AA998&gt;0, "THẮNG", "THUA"))</f>
        <v/>
      </c>
      <c r="AG998" t="inlineStr">
        <is>
          <t>https://quickchart.io/chart/render/zf-2740a5a1-1a22-444f-8d85-00f0fc7458ce</t>
        </is>
      </c>
      <c r="AH998">
        <f>IF(AG998&lt;&gt;"", IMAGE(AG998, 1), "Chưa có ảnh")</f>
        <v/>
      </c>
    </row>
    <row r="999" ht="95" customHeight="1">
      <c r="A999" t="inlineStr">
        <is>
          <t>2026-10-23</t>
        </is>
      </c>
      <c r="B999" t="inlineStr">
        <is>
          <t>ALGO_10</t>
        </is>
      </c>
      <c r="C999" t="inlineStr">
        <is>
          <t>🚀 BỘ 10: SÓNG ĐẦU CƠ BETA CAO &amp; DÒNG TIỀN NÓNG (HIGH-BETA)</t>
        </is>
      </c>
      <c r="D999" t="inlineStr">
        <is>
          <t>#2</t>
        </is>
      </c>
      <c r="E999" t="inlineStr">
        <is>
          <t>SZC</t>
        </is>
      </c>
      <c r="F999" t="inlineStr">
        <is>
          <t>HOSE</t>
        </is>
      </c>
      <c r="G999" t="inlineStr">
        <is>
          <t>BĐS Khu Công Nghiệp</t>
        </is>
      </c>
      <c r="H999" t="n">
        <v>20.15</v>
      </c>
      <c r="I999" t="n">
        <v>1764.41</v>
      </c>
      <c r="J999" t="n">
        <v>80.54000000000001</v>
      </c>
      <c r="K999" t="n">
        <v>2.44</v>
      </c>
      <c r="L999" t="n">
        <v>22.29</v>
      </c>
      <c r="M999" t="n">
        <v>19.18</v>
      </c>
      <c r="N999" t="n">
        <v>20.15</v>
      </c>
      <c r="O999" t="n">
        <v>1764.41</v>
      </c>
      <c r="P999" t="n">
        <v>0</v>
      </c>
      <c r="Q999" t="n">
        <v>20.15</v>
      </c>
      <c r="R999" t="n">
        <v>20.15</v>
      </c>
      <c r="S999" t="inlineStr"/>
      <c r="T999" t="inlineStr"/>
      <c r="U999" t="inlineStr"/>
      <c r="V999" t="inlineStr"/>
      <c r="W999" t="inlineStr"/>
      <c r="X999" t="inlineStr">
        <is>
          <t>⏳ Mới mua (T+0)</t>
        </is>
      </c>
      <c r="Y999">
        <f>IF(ISNUMBER(S999), ((S999-H999)/H999)-0.004, "")</f>
        <v/>
      </c>
      <c r="Z999">
        <f>IF(ISNUMBER(T999), ((T999-H999)/H999)-0.004, "")</f>
        <v/>
      </c>
      <c r="AA999">
        <f>IF(ISNUMBER(W999), ((W999-H999)/H999)-0.004, IF(P999&gt;0, ((N999-H999)/H999)-0.004, 0))</f>
        <v/>
      </c>
      <c r="AB999">
        <f>IF(AND(ISNUMBER(I999), I999&gt;0, ISNUMBER(O999), O999&gt;0), AA999-((O999-I999)/I999), AA999)</f>
        <v/>
      </c>
      <c r="AC999">
        <f>IF(ISNUMBER(Q999), (Q999-H999)/H999, 0)</f>
        <v/>
      </c>
      <c r="AD999">
        <f>IF(ISNUMBER(R999), (R999-H999)/H999, 0)</f>
        <v/>
      </c>
      <c r="AE999">
        <f>IF(ISNUMBER(Y999), IF(Y999&gt;0, "THẮNG", "THUA"), "CHỜ T+3")</f>
        <v/>
      </c>
      <c r="AF999">
        <f>IF(AND(P999=0, N999=H999, NOT(ISNUMBER(W999))), "ĐANG CHỜ", IF(AA999&gt;0, "THẮNG", "THUA"))</f>
        <v/>
      </c>
      <c r="AG999" t="inlineStr">
        <is>
          <t>https://quickchart.io/chart/render/zf-064b9c80-1cda-44f2-8df9-2875e80df494</t>
        </is>
      </c>
      <c r="AH999">
        <f>IF(AG999&lt;&gt;"", IMAGE(AG999, 1), "Chưa có ảnh")</f>
        <v/>
      </c>
    </row>
    <row r="1000" ht="95" customHeight="1">
      <c r="A1000" t="inlineStr">
        <is>
          <t>2026-10-23</t>
        </is>
      </c>
      <c r="B1000" t="inlineStr">
        <is>
          <t>ALGO_10</t>
        </is>
      </c>
      <c r="C1000" t="inlineStr">
        <is>
          <t>🚀 BỘ 10: SÓNG ĐẦU CƠ BETA CAO &amp; DÒNG TIỀN NÓNG (HIGH-BETA)</t>
        </is>
      </c>
      <c r="D1000" t="inlineStr">
        <is>
          <t>#3</t>
        </is>
      </c>
      <c r="E1000" t="inlineStr">
        <is>
          <t>MSH</t>
        </is>
      </c>
      <c r="F1000" t="inlineStr">
        <is>
          <t>HOSE</t>
        </is>
      </c>
      <c r="G1000" t="inlineStr">
        <is>
          <t>Thủy sản &amp; Xuất khẩu</t>
        </is>
      </c>
      <c r="H1000" t="n">
        <v>34.45</v>
      </c>
      <c r="I1000" t="n">
        <v>1764.41</v>
      </c>
      <c r="J1000" t="n">
        <v>66.95999999999999</v>
      </c>
      <c r="K1000" t="n">
        <v>2.39</v>
      </c>
      <c r="L1000" t="n">
        <v>37.14</v>
      </c>
      <c r="M1000" t="n">
        <v>33.23</v>
      </c>
      <c r="N1000" t="n">
        <v>34.45</v>
      </c>
      <c r="O1000" t="n">
        <v>1764.41</v>
      </c>
      <c r="P1000" t="n">
        <v>0</v>
      </c>
      <c r="Q1000" t="n">
        <v>34.45</v>
      </c>
      <c r="R1000" t="n">
        <v>34.45</v>
      </c>
      <c r="S1000" t="inlineStr"/>
      <c r="T1000" t="inlineStr"/>
      <c r="U1000" t="inlineStr"/>
      <c r="V1000" t="inlineStr"/>
      <c r="W1000" t="inlineStr"/>
      <c r="X1000" t="inlineStr">
        <is>
          <t>⏳ Mới mua (T+0)</t>
        </is>
      </c>
      <c r="Y1000">
        <f>IF(ISNUMBER(S1000), ((S1000-H1000)/H1000)-0.004, "")</f>
        <v/>
      </c>
      <c r="Z1000">
        <f>IF(ISNUMBER(T1000), ((T1000-H1000)/H1000)-0.004, "")</f>
        <v/>
      </c>
      <c r="AA1000">
        <f>IF(ISNUMBER(W1000), ((W1000-H1000)/H1000)-0.004, IF(P1000&gt;0, ((N1000-H1000)/H1000)-0.004, 0))</f>
        <v/>
      </c>
      <c r="AB1000">
        <f>IF(AND(ISNUMBER(I1000), I1000&gt;0, ISNUMBER(O1000), O1000&gt;0), AA1000-((O1000-I1000)/I1000), AA1000)</f>
        <v/>
      </c>
      <c r="AC1000">
        <f>IF(ISNUMBER(Q1000), (Q1000-H1000)/H1000, 0)</f>
        <v/>
      </c>
      <c r="AD1000">
        <f>IF(ISNUMBER(R1000), (R1000-H1000)/H1000, 0)</f>
        <v/>
      </c>
      <c r="AE1000">
        <f>IF(ISNUMBER(Y1000), IF(Y1000&gt;0, "THẮNG", "THUA"), "CHỜ T+3")</f>
        <v/>
      </c>
      <c r="AF1000">
        <f>IF(AND(P1000=0, N1000=H1000, NOT(ISNUMBER(W1000))), "ĐANG CHỜ", IF(AA1000&gt;0, "THẮNG", "THUA"))</f>
        <v/>
      </c>
      <c r="AG1000" t="inlineStr">
        <is>
          <t>https://quickchart.io/chart/render/zf-aa9f2b88-28e1-49f5-a722-1e78c06a9d29</t>
        </is>
      </c>
      <c r="AH1000">
        <f>IF(AG1000&lt;&gt;"", IMAGE(AG1000, 1), "Chưa có ảnh")</f>
        <v/>
      </c>
    </row>
    <row r="1001" ht="95" customHeight="1">
      <c r="A1001" t="inlineStr">
        <is>
          <t>2026-10-23</t>
        </is>
      </c>
      <c r="B1001" t="inlineStr">
        <is>
          <t>ALGO_10</t>
        </is>
      </c>
      <c r="C1001" t="inlineStr">
        <is>
          <t>🚀 BỘ 10: SÓNG ĐẦU CƠ BETA CAO &amp; DÒNG TIỀN NÓNG (HIGH-BETA)</t>
        </is>
      </c>
      <c r="D1001" t="inlineStr">
        <is>
          <t>#4</t>
        </is>
      </c>
      <c r="E1001" t="inlineStr">
        <is>
          <t>OCB</t>
        </is>
      </c>
      <c r="F1001" t="inlineStr">
        <is>
          <t>HOSE</t>
        </is>
      </c>
      <c r="G1001" t="inlineStr">
        <is>
          <t>Ngân hàng</t>
        </is>
      </c>
      <c r="H1001" t="n">
        <v>10.7</v>
      </c>
      <c r="I1001" t="n">
        <v>1764.41</v>
      </c>
      <c r="J1001" t="n">
        <v>59.09</v>
      </c>
      <c r="K1001" t="n">
        <v>3.28</v>
      </c>
      <c r="L1001" t="n">
        <v>11.46</v>
      </c>
      <c r="M1001" t="n">
        <v>10.35</v>
      </c>
      <c r="N1001" t="n">
        <v>10.7</v>
      </c>
      <c r="O1001" t="n">
        <v>1764.41</v>
      </c>
      <c r="P1001" t="n">
        <v>0</v>
      </c>
      <c r="Q1001" t="n">
        <v>10.7</v>
      </c>
      <c r="R1001" t="n">
        <v>10.7</v>
      </c>
      <c r="S1001" t="inlineStr"/>
      <c r="T1001" t="inlineStr"/>
      <c r="U1001" t="inlineStr"/>
      <c r="V1001" t="inlineStr"/>
      <c r="W1001" t="inlineStr"/>
      <c r="X1001" t="inlineStr">
        <is>
          <t>⏳ Mới mua (T+0)</t>
        </is>
      </c>
      <c r="Y1001">
        <f>IF(ISNUMBER(S1001), ((S1001-H1001)/H1001)-0.004, "")</f>
        <v/>
      </c>
      <c r="Z1001">
        <f>IF(ISNUMBER(T1001), ((T1001-H1001)/H1001)-0.004, "")</f>
        <v/>
      </c>
      <c r="AA1001">
        <f>IF(ISNUMBER(W1001), ((W1001-H1001)/H1001)-0.004, IF(P1001&gt;0, ((N1001-H1001)/H1001)-0.004, 0))</f>
        <v/>
      </c>
      <c r="AB1001">
        <f>IF(AND(ISNUMBER(I1001), I1001&gt;0, ISNUMBER(O1001), O1001&gt;0), AA1001-((O1001-I1001)/I1001), AA1001)</f>
        <v/>
      </c>
      <c r="AC1001">
        <f>IF(ISNUMBER(Q1001), (Q1001-H1001)/H1001, 0)</f>
        <v/>
      </c>
      <c r="AD1001">
        <f>IF(ISNUMBER(R1001), (R1001-H1001)/H1001, 0)</f>
        <v/>
      </c>
      <c r="AE1001">
        <f>IF(ISNUMBER(Y1001), IF(Y1001&gt;0, "THẮNG", "THUA"), "CHỜ T+3")</f>
        <v/>
      </c>
      <c r="AF1001">
        <f>IF(AND(P1001=0, N1001=H1001, NOT(ISNUMBER(W1001))), "ĐANG CHỜ", IF(AA1001&gt;0, "THẮNG", "THUA"))</f>
        <v/>
      </c>
      <c r="AG1001" t="inlineStr">
        <is>
          <t>https://quickchart.io/chart/render/zf-8bbca01f-4437-4579-8b2f-970b0f540feb</t>
        </is>
      </c>
      <c r="AH1001">
        <f>IF(AG1001&lt;&gt;"", IMAGE(AG1001, 1), "Chưa có ảnh")</f>
        <v/>
      </c>
    </row>
    <row r="1002" ht="95" customHeight="1">
      <c r="A1002" t="inlineStr">
        <is>
          <t>2026-10-23</t>
        </is>
      </c>
      <c r="B1002" t="inlineStr">
        <is>
          <t>ALGO_12</t>
        </is>
      </c>
      <c r="C1002" t="inlineStr">
        <is>
          <t>🏆 BỘ 12: MẪU HÌNH SIÊU CỔ PHIẾU SEPA (MINERVINI TREND TEMPLATE)</t>
        </is>
      </c>
      <c r="D1002" t="inlineStr">
        <is>
          <t>#3</t>
        </is>
      </c>
      <c r="E1002" t="inlineStr">
        <is>
          <t>ORS</t>
        </is>
      </c>
      <c r="F1002" t="inlineStr">
        <is>
          <t>HOSE</t>
        </is>
      </c>
      <c r="G1002" t="inlineStr">
        <is>
          <t>Chứng khoán</t>
        </is>
      </c>
      <c r="H1002" t="n">
        <v>15.75</v>
      </c>
      <c r="I1002" t="n">
        <v>1764.41</v>
      </c>
      <c r="J1002" t="n">
        <v>127.81</v>
      </c>
      <c r="K1002" t="n">
        <v>2.04</v>
      </c>
      <c r="L1002" t="n">
        <v>17.52</v>
      </c>
      <c r="M1002" t="n">
        <v>14.95</v>
      </c>
      <c r="N1002" t="n">
        <v>15.75</v>
      </c>
      <c r="O1002" t="n">
        <v>1764.41</v>
      </c>
      <c r="P1002" t="n">
        <v>0</v>
      </c>
      <c r="Q1002" t="n">
        <v>15.75</v>
      </c>
      <c r="R1002" t="n">
        <v>15.75</v>
      </c>
      <c r="S1002" t="inlineStr"/>
      <c r="T1002" t="inlineStr"/>
      <c r="U1002" t="inlineStr"/>
      <c r="V1002" t="inlineStr"/>
      <c r="W1002" t="inlineStr"/>
      <c r="X1002" t="inlineStr">
        <is>
          <t>⏳ Mới mua (T+0)</t>
        </is>
      </c>
      <c r="Y1002">
        <f>IF(ISNUMBER(S1002), ((S1002-H1002)/H1002)-0.004, "")</f>
        <v/>
      </c>
      <c r="Z1002">
        <f>IF(ISNUMBER(T1002), ((T1002-H1002)/H1002)-0.004, "")</f>
        <v/>
      </c>
      <c r="AA1002">
        <f>IF(ISNUMBER(W1002), ((W1002-H1002)/H1002)-0.004, IF(P1002&gt;0, ((N1002-H1002)/H1002)-0.004, 0))</f>
        <v/>
      </c>
      <c r="AB1002">
        <f>IF(AND(ISNUMBER(I1002), I1002&gt;0, ISNUMBER(O1002), O1002&gt;0), AA1002-((O1002-I1002)/I1002), AA1002)</f>
        <v/>
      </c>
      <c r="AC1002">
        <f>IF(ISNUMBER(Q1002), (Q1002-H1002)/H1002, 0)</f>
        <v/>
      </c>
      <c r="AD1002">
        <f>IF(ISNUMBER(R1002), (R1002-H1002)/H1002, 0)</f>
        <v/>
      </c>
      <c r="AE1002">
        <f>IF(ISNUMBER(Y1002), IF(Y1002&gt;0, "THẮNG", "THUA"), "CHỜ T+3")</f>
        <v/>
      </c>
      <c r="AF1002">
        <f>IF(AND(P1002=0, N1002=H1002, NOT(ISNUMBER(W1002))), "ĐANG CHỜ", IF(AA1002&gt;0, "THẮNG", "THUA"))</f>
        <v/>
      </c>
      <c r="AG1002" t="inlineStr">
        <is>
          <t>https://quickchart.io/chart/render/zf-b3277f84-7712-4033-973f-3e29cf368d02</t>
        </is>
      </c>
      <c r="AH1002">
        <f>IF(AG1002&lt;&gt;"", IMAGE(AG1002, 1), "Chưa có ảnh")</f>
        <v/>
      </c>
    </row>
    <row r="1003" ht="95" customHeight="1">
      <c r="A1003" t="inlineStr">
        <is>
          <t>2026-10-23</t>
        </is>
      </c>
      <c r="B1003" t="inlineStr">
        <is>
          <t>ALGO_14</t>
        </is>
      </c>
      <c r="C1003" t="inlineStr">
        <is>
          <t>🟩 BỘ 14: NẾN CƯỜNG LỰC MARUBOZU ÁP ĐẢO (BULLISH MARUBOZU)</t>
        </is>
      </c>
      <c r="D1003" t="inlineStr">
        <is>
          <t>#1</t>
        </is>
      </c>
      <c r="E1003" t="inlineStr">
        <is>
          <t>EIB</t>
        </is>
      </c>
      <c r="F1003" t="inlineStr">
        <is>
          <t>HOSE</t>
        </is>
      </c>
      <c r="G1003" t="inlineStr">
        <is>
          <t>Ngân hàng</t>
        </is>
      </c>
      <c r="H1003" t="n">
        <v>17.75</v>
      </c>
      <c r="I1003" t="n">
        <v>1764.41</v>
      </c>
      <c r="J1003" t="n">
        <v>58.54</v>
      </c>
      <c r="K1003" t="n">
        <v>2.29</v>
      </c>
      <c r="L1003" t="n">
        <v>19.38</v>
      </c>
      <c r="M1003" t="n">
        <v>17.01</v>
      </c>
      <c r="N1003" t="n">
        <v>17.75</v>
      </c>
      <c r="O1003" t="n">
        <v>1764.41</v>
      </c>
      <c r="P1003" t="n">
        <v>0</v>
      </c>
      <c r="Q1003" t="n">
        <v>17.75</v>
      </c>
      <c r="R1003" t="n">
        <v>17.75</v>
      </c>
      <c r="S1003" t="inlineStr"/>
      <c r="T1003" t="inlineStr"/>
      <c r="U1003" t="inlineStr"/>
      <c r="V1003" t="inlineStr"/>
      <c r="W1003" t="inlineStr"/>
      <c r="X1003" t="inlineStr">
        <is>
          <t>⏳ Mới mua (T+0)</t>
        </is>
      </c>
      <c r="Y1003">
        <f>IF(ISNUMBER(S1003), ((S1003-H1003)/H1003)-0.004, "")</f>
        <v/>
      </c>
      <c r="Z1003">
        <f>IF(ISNUMBER(T1003), ((T1003-H1003)/H1003)-0.004, "")</f>
        <v/>
      </c>
      <c r="AA1003">
        <f>IF(ISNUMBER(W1003), ((W1003-H1003)/H1003)-0.004, IF(P1003&gt;0, ((N1003-H1003)/H1003)-0.004, 0))</f>
        <v/>
      </c>
      <c r="AB1003">
        <f>IF(AND(ISNUMBER(I1003), I1003&gt;0, ISNUMBER(O1003), O1003&gt;0), AA1003-((O1003-I1003)/I1003), AA1003)</f>
        <v/>
      </c>
      <c r="AC1003">
        <f>IF(ISNUMBER(Q1003), (Q1003-H1003)/H1003, 0)</f>
        <v/>
      </c>
      <c r="AD1003">
        <f>IF(ISNUMBER(R1003), (R1003-H1003)/H1003, 0)</f>
        <v/>
      </c>
      <c r="AE1003">
        <f>IF(ISNUMBER(Y1003), IF(Y1003&gt;0, "THẮNG", "THUA"), "CHỜ T+3")</f>
        <v/>
      </c>
      <c r="AF1003">
        <f>IF(AND(P1003=0, N1003=H1003, NOT(ISNUMBER(W1003))), "ĐANG CHỜ", IF(AA1003&gt;0, "THẮNG", "THUA"))</f>
        <v/>
      </c>
      <c r="AG1003" t="inlineStr">
        <is>
          <t>https://quickchart.io/chart/render/zf-8602876f-1040-4f15-a23f-060ab1ad9000</t>
        </is>
      </c>
      <c r="AH1003">
        <f>IF(AG1003&lt;&gt;"", IMAGE(AG1003, 1), "Chưa có ảnh")</f>
        <v/>
      </c>
    </row>
    <row r="1004" ht="95" customHeight="1">
      <c r="A1004" t="inlineStr">
        <is>
          <t>2026-10-23</t>
        </is>
      </c>
      <c r="B1004" t="inlineStr">
        <is>
          <t>ALGO_14</t>
        </is>
      </c>
      <c r="C1004" t="inlineStr">
        <is>
          <t>🟩 BỘ 14: NẾN CƯỜNG LỰC MARUBOZU ÁP ĐẢO (BULLISH MARUBOZU)</t>
        </is>
      </c>
      <c r="D1004" t="inlineStr">
        <is>
          <t>#2</t>
        </is>
      </c>
      <c r="E1004" t="inlineStr">
        <is>
          <t>HDC</t>
        </is>
      </c>
      <c r="F1004" t="inlineStr">
        <is>
          <t>HOSE</t>
        </is>
      </c>
      <c r="G1004" t="inlineStr">
        <is>
          <t>Bất động sản Dân dụng</t>
        </is>
      </c>
      <c r="H1004" t="n">
        <v>12.15</v>
      </c>
      <c r="I1004" t="n">
        <v>1764.41</v>
      </c>
      <c r="J1004" t="n">
        <v>55.23</v>
      </c>
      <c r="K1004" t="n">
        <v>2.63</v>
      </c>
      <c r="L1004" t="n">
        <v>13.78</v>
      </c>
      <c r="M1004" t="n">
        <v>11.41</v>
      </c>
      <c r="N1004" t="n">
        <v>12.15</v>
      </c>
      <c r="O1004" t="n">
        <v>1764.41</v>
      </c>
      <c r="P1004" t="n">
        <v>0</v>
      </c>
      <c r="Q1004" t="n">
        <v>12.15</v>
      </c>
      <c r="R1004" t="n">
        <v>12.15</v>
      </c>
      <c r="S1004" t="inlineStr"/>
      <c r="T1004" t="inlineStr"/>
      <c r="U1004" t="inlineStr"/>
      <c r="V1004" t="inlineStr"/>
      <c r="W1004" t="inlineStr"/>
      <c r="X1004" t="inlineStr">
        <is>
          <t>⏳ Mới mua (T+0)</t>
        </is>
      </c>
      <c r="Y1004">
        <f>IF(ISNUMBER(S1004), ((S1004-H1004)/H1004)-0.004, "")</f>
        <v/>
      </c>
      <c r="Z1004">
        <f>IF(ISNUMBER(T1004), ((T1004-H1004)/H1004)-0.004, "")</f>
        <v/>
      </c>
      <c r="AA1004">
        <f>IF(ISNUMBER(W1004), ((W1004-H1004)/H1004)-0.004, IF(P1004&gt;0, ((N1004-H1004)/H1004)-0.004, 0))</f>
        <v/>
      </c>
      <c r="AB1004">
        <f>IF(AND(ISNUMBER(I1004), I1004&gt;0, ISNUMBER(O1004), O1004&gt;0), AA1004-((O1004-I1004)/I1004), AA1004)</f>
        <v/>
      </c>
      <c r="AC1004">
        <f>IF(ISNUMBER(Q1004), (Q1004-H1004)/H1004, 0)</f>
        <v/>
      </c>
      <c r="AD1004">
        <f>IF(ISNUMBER(R1004), (R1004-H1004)/H1004, 0)</f>
        <v/>
      </c>
      <c r="AE1004">
        <f>IF(ISNUMBER(Y1004), IF(Y1004&gt;0, "THẮNG", "THUA"), "CHỜ T+3")</f>
        <v/>
      </c>
      <c r="AF1004">
        <f>IF(AND(P1004=0, N1004=H1004, NOT(ISNUMBER(W1004))), "ĐANG CHỜ", IF(AA1004&gt;0, "THẮNG", "THUA"))</f>
        <v/>
      </c>
      <c r="AG1004" t="inlineStr">
        <is>
          <t>https://quickchart.io/chart/render/zf-2740a5a1-1a22-444f-8d85-00f0fc7458ce</t>
        </is>
      </c>
      <c r="AH1004">
        <f>IF(AG1004&lt;&gt;"", IMAGE(AG1004, 1), "Chưa có ảnh")</f>
        <v/>
      </c>
    </row>
    <row r="1005" ht="95" customHeight="1">
      <c r="A1005" t="inlineStr">
        <is>
          <t>2026-10-23</t>
        </is>
      </c>
      <c r="B1005" t="inlineStr">
        <is>
          <t>ALGO_14</t>
        </is>
      </c>
      <c r="C1005" t="inlineStr">
        <is>
          <t>🟩 BỘ 14: NẾN CƯỜNG LỰC MARUBOZU ÁP ĐẢO (BULLISH MARUBOZU)</t>
        </is>
      </c>
      <c r="D1005" t="inlineStr">
        <is>
          <t>#3</t>
        </is>
      </c>
      <c r="E1005" t="inlineStr">
        <is>
          <t>SSB</t>
        </is>
      </c>
      <c r="F1005" t="inlineStr">
        <is>
          <t>HOSE</t>
        </is>
      </c>
      <c r="G1005" t="inlineStr">
        <is>
          <t>Ngân hàng</t>
        </is>
      </c>
      <c r="H1005" t="n">
        <v>16.5</v>
      </c>
      <c r="I1005" t="n">
        <v>1764.41</v>
      </c>
      <c r="J1005" t="n">
        <v>48.34</v>
      </c>
      <c r="K1005" t="n">
        <v>2.38</v>
      </c>
      <c r="L1005" t="n">
        <v>18.86</v>
      </c>
      <c r="M1005" t="n">
        <v>15.43</v>
      </c>
      <c r="N1005" t="n">
        <v>16.5</v>
      </c>
      <c r="O1005" t="n">
        <v>1764.41</v>
      </c>
      <c r="P1005" t="n">
        <v>0</v>
      </c>
      <c r="Q1005" t="n">
        <v>16.5</v>
      </c>
      <c r="R1005" t="n">
        <v>16.5</v>
      </c>
      <c r="S1005" t="inlineStr"/>
      <c r="T1005" t="inlineStr"/>
      <c r="U1005" t="inlineStr"/>
      <c r="V1005" t="inlineStr"/>
      <c r="W1005" t="inlineStr"/>
      <c r="X1005" t="inlineStr">
        <is>
          <t>⏳ Mới mua (T+0)</t>
        </is>
      </c>
      <c r="Y1005">
        <f>IF(ISNUMBER(S1005), ((S1005-H1005)/H1005)-0.004, "")</f>
        <v/>
      </c>
      <c r="Z1005">
        <f>IF(ISNUMBER(T1005), ((T1005-H1005)/H1005)-0.004, "")</f>
        <v/>
      </c>
      <c r="AA1005">
        <f>IF(ISNUMBER(W1005), ((W1005-H1005)/H1005)-0.004, IF(P1005&gt;0, ((N1005-H1005)/H1005)-0.004, 0))</f>
        <v/>
      </c>
      <c r="AB1005">
        <f>IF(AND(ISNUMBER(I1005), I1005&gt;0, ISNUMBER(O1005), O1005&gt;0), AA1005-((O1005-I1005)/I1005), AA1005)</f>
        <v/>
      </c>
      <c r="AC1005">
        <f>IF(ISNUMBER(Q1005), (Q1005-H1005)/H1005, 0)</f>
        <v/>
      </c>
      <c r="AD1005">
        <f>IF(ISNUMBER(R1005), (R1005-H1005)/H1005, 0)</f>
        <v/>
      </c>
      <c r="AE1005">
        <f>IF(ISNUMBER(Y1005), IF(Y1005&gt;0, "THẮNG", "THUA"), "CHỜ T+3")</f>
        <v/>
      </c>
      <c r="AF1005">
        <f>IF(AND(P1005=0, N1005=H1005, NOT(ISNUMBER(W1005))), "ĐANG CHỜ", IF(AA1005&gt;0, "THẮNG", "THUA"))</f>
        <v/>
      </c>
      <c r="AG1005" t="inlineStr">
        <is>
          <t>https://quickchart.io/chart/render/zf-667dabf1-fbc5-4f3c-a964-1bd6725475c0</t>
        </is>
      </c>
      <c r="AH1005">
        <f>IF(AG1005&lt;&gt;"", IMAGE(AG1005, 1), "Chưa có ảnh")</f>
        <v/>
      </c>
    </row>
    <row r="1006" ht="95" customHeight="1">
      <c r="A1006" t="inlineStr">
        <is>
          <t>2026-10-23</t>
        </is>
      </c>
      <c r="B1006" t="inlineStr">
        <is>
          <t>ALGO_14</t>
        </is>
      </c>
      <c r="C1006" t="inlineStr">
        <is>
          <t>🟩 BỘ 14: NẾN CƯỜNG LỰC MARUBOZU ÁP ĐẢO (BULLISH MARUBOZU)</t>
        </is>
      </c>
      <c r="D1006" t="inlineStr">
        <is>
          <t>#4</t>
        </is>
      </c>
      <c r="E1006" t="inlineStr">
        <is>
          <t>NAB</t>
        </is>
      </c>
      <c r="F1006" t="inlineStr">
        <is>
          <t>HOSE</t>
        </is>
      </c>
      <c r="G1006" t="inlineStr">
        <is>
          <t>Ngân hàng</t>
        </is>
      </c>
      <c r="H1006" t="n">
        <v>12.6</v>
      </c>
      <c r="I1006" t="n">
        <v>1764.41</v>
      </c>
      <c r="J1006" t="n">
        <v>45.44</v>
      </c>
      <c r="K1006" t="n">
        <v>1.29</v>
      </c>
      <c r="L1006" t="n">
        <v>14.08</v>
      </c>
      <c r="M1006" t="n">
        <v>11.93</v>
      </c>
      <c r="N1006" t="n">
        <v>12.6</v>
      </c>
      <c r="O1006" t="n">
        <v>1764.41</v>
      </c>
      <c r="P1006" t="n">
        <v>0</v>
      </c>
      <c r="Q1006" t="n">
        <v>12.6</v>
      </c>
      <c r="R1006" t="n">
        <v>12.6</v>
      </c>
      <c r="S1006" t="inlineStr"/>
      <c r="T1006" t="inlineStr"/>
      <c r="U1006" t="inlineStr"/>
      <c r="V1006" t="inlineStr"/>
      <c r="W1006" t="inlineStr"/>
      <c r="X1006" t="inlineStr">
        <is>
          <t>⏳ Mới mua (T+0)</t>
        </is>
      </c>
      <c r="Y1006">
        <f>IF(ISNUMBER(S1006), ((S1006-H1006)/H1006)-0.004, "")</f>
        <v/>
      </c>
      <c r="Z1006">
        <f>IF(ISNUMBER(T1006), ((T1006-H1006)/H1006)-0.004, "")</f>
        <v/>
      </c>
      <c r="AA1006">
        <f>IF(ISNUMBER(W1006), ((W1006-H1006)/H1006)-0.004, IF(P1006&gt;0, ((N1006-H1006)/H1006)-0.004, 0))</f>
        <v/>
      </c>
      <c r="AB1006">
        <f>IF(AND(ISNUMBER(I1006), I1006&gt;0, ISNUMBER(O1006), O1006&gt;0), AA1006-((O1006-I1006)/I1006), AA1006)</f>
        <v/>
      </c>
      <c r="AC1006">
        <f>IF(ISNUMBER(Q1006), (Q1006-H1006)/H1006, 0)</f>
        <v/>
      </c>
      <c r="AD1006">
        <f>IF(ISNUMBER(R1006), (R1006-H1006)/H1006, 0)</f>
        <v/>
      </c>
      <c r="AE1006">
        <f>IF(ISNUMBER(Y1006), IF(Y1006&gt;0, "THẮNG", "THUA"), "CHỜ T+3")</f>
        <v/>
      </c>
      <c r="AF1006">
        <f>IF(AND(P1006=0, N1006=H1006, NOT(ISNUMBER(W1006))), "ĐANG CHỜ", IF(AA1006&gt;0, "THẮNG", "THUA"))</f>
        <v/>
      </c>
      <c r="AG1006" t="inlineStr">
        <is>
          <t>https://quickchart.io/chart/render/zf-b8ad023a-5574-447d-ab66-dcd323d14bf6</t>
        </is>
      </c>
      <c r="AH1006">
        <f>IF(AG1006&lt;&gt;"", IMAGE(AG1006, 1), "Chưa có ảnh")</f>
        <v/>
      </c>
    </row>
    <row r="1007" ht="95" customHeight="1">
      <c r="A1007" t="inlineStr">
        <is>
          <t>2026-10-23</t>
        </is>
      </c>
      <c r="B1007" t="inlineStr">
        <is>
          <t>ALGO_15</t>
        </is>
      </c>
      <c r="C1007" t="inlineStr">
        <is>
          <t>🌊 BỘ 15: ÁP LỰC MUA CHỦ ĐỘNG TRONG PHIÊN (MONEY FLOW SURGE)</t>
        </is>
      </c>
      <c r="D1007" t="inlineStr">
        <is>
          <t>#1</t>
        </is>
      </c>
      <c r="E1007" t="inlineStr">
        <is>
          <t>ACB</t>
        </is>
      </c>
      <c r="F1007" t="inlineStr">
        <is>
          <t>HOSE</t>
        </is>
      </c>
      <c r="G1007" t="inlineStr">
        <is>
          <t>Ngân hàng</t>
        </is>
      </c>
      <c r="H1007" t="n">
        <v>20.9</v>
      </c>
      <c r="I1007" t="n">
        <v>1764.41</v>
      </c>
      <c r="J1007" t="n">
        <v>83.12</v>
      </c>
      <c r="K1007" t="n">
        <v>5.42</v>
      </c>
      <c r="L1007" t="n">
        <v>22.4</v>
      </c>
      <c r="M1007" t="n">
        <v>20.22</v>
      </c>
      <c r="N1007" t="n">
        <v>20.9</v>
      </c>
      <c r="O1007" t="n">
        <v>1764.41</v>
      </c>
      <c r="P1007" t="n">
        <v>0</v>
      </c>
      <c r="Q1007" t="n">
        <v>20.9</v>
      </c>
      <c r="R1007" t="n">
        <v>20.9</v>
      </c>
      <c r="S1007" t="inlineStr"/>
      <c r="T1007" t="inlineStr"/>
      <c r="U1007" t="inlineStr"/>
      <c r="V1007" t="inlineStr"/>
      <c r="W1007" t="inlineStr"/>
      <c r="X1007" t="inlineStr">
        <is>
          <t>⏳ Mới mua (T+0)</t>
        </is>
      </c>
      <c r="Y1007">
        <f>IF(ISNUMBER(S1007), ((S1007-H1007)/H1007)-0.004, "")</f>
        <v/>
      </c>
      <c r="Z1007">
        <f>IF(ISNUMBER(T1007), ((T1007-H1007)/H1007)-0.004, "")</f>
        <v/>
      </c>
      <c r="AA1007">
        <f>IF(ISNUMBER(W1007), ((W1007-H1007)/H1007)-0.004, IF(P1007&gt;0, ((N1007-H1007)/H1007)-0.004, 0))</f>
        <v/>
      </c>
      <c r="AB1007">
        <f>IF(AND(ISNUMBER(I1007), I1007&gt;0, ISNUMBER(O1007), O1007&gt;0), AA1007-((O1007-I1007)/I1007), AA1007)</f>
        <v/>
      </c>
      <c r="AC1007">
        <f>IF(ISNUMBER(Q1007), (Q1007-H1007)/H1007, 0)</f>
        <v/>
      </c>
      <c r="AD1007">
        <f>IF(ISNUMBER(R1007), (R1007-H1007)/H1007, 0)</f>
        <v/>
      </c>
      <c r="AE1007">
        <f>IF(ISNUMBER(Y1007), IF(Y1007&gt;0, "THẮNG", "THUA"), "CHỜ T+3")</f>
        <v/>
      </c>
      <c r="AF1007">
        <f>IF(AND(P1007=0, N1007=H1007, NOT(ISNUMBER(W1007))), "ĐANG CHỜ", IF(AA1007&gt;0, "THẮNG", "THUA"))</f>
        <v/>
      </c>
      <c r="AG1007" t="inlineStr">
        <is>
          <t>https://quickchart.io/chart/render/zf-44fe8fe6-a1e4-4a99-ad0d-5a833aedf2c5</t>
        </is>
      </c>
      <c r="AH1007">
        <f>IF(AG1007&lt;&gt;"", IMAGE(AG1007, 1), "Chưa có ảnh")</f>
        <v/>
      </c>
    </row>
    <row r="1008" ht="95" customHeight="1">
      <c r="A1008" t="inlineStr">
        <is>
          <t>2026-10-23</t>
        </is>
      </c>
      <c r="B1008" t="inlineStr">
        <is>
          <t>ALGO_15</t>
        </is>
      </c>
      <c r="C1008" t="inlineStr">
        <is>
          <t>🌊 BỘ 15: ÁP LỰC MUA CHỦ ĐỘNG TRONG PHIÊN (MONEY FLOW SURGE)</t>
        </is>
      </c>
      <c r="D1008" t="inlineStr">
        <is>
          <t>#2</t>
        </is>
      </c>
      <c r="E1008" t="inlineStr">
        <is>
          <t>HDC</t>
        </is>
      </c>
      <c r="F1008" t="inlineStr">
        <is>
          <t>HOSE</t>
        </is>
      </c>
      <c r="G1008" t="inlineStr">
        <is>
          <t>Bất động sản Dân dụng</t>
        </is>
      </c>
      <c r="H1008" t="n">
        <v>12.15</v>
      </c>
      <c r="I1008" t="n">
        <v>1764.41</v>
      </c>
      <c r="J1008" t="n">
        <v>76.03</v>
      </c>
      <c r="K1008" t="n">
        <v>2.63</v>
      </c>
      <c r="L1008" t="n">
        <v>13.78</v>
      </c>
      <c r="M1008" t="n">
        <v>11.41</v>
      </c>
      <c r="N1008" t="n">
        <v>12.15</v>
      </c>
      <c r="O1008" t="n">
        <v>1764.41</v>
      </c>
      <c r="P1008" t="n">
        <v>0</v>
      </c>
      <c r="Q1008" t="n">
        <v>12.15</v>
      </c>
      <c r="R1008" t="n">
        <v>12.15</v>
      </c>
      <c r="S1008" t="inlineStr"/>
      <c r="T1008" t="inlineStr"/>
      <c r="U1008" t="inlineStr"/>
      <c r="V1008" t="inlineStr"/>
      <c r="W1008" t="inlineStr"/>
      <c r="X1008" t="inlineStr">
        <is>
          <t>⏳ Mới mua (T+0)</t>
        </is>
      </c>
      <c r="Y1008">
        <f>IF(ISNUMBER(S1008), ((S1008-H1008)/H1008)-0.004, "")</f>
        <v/>
      </c>
      <c r="Z1008">
        <f>IF(ISNUMBER(T1008), ((T1008-H1008)/H1008)-0.004, "")</f>
        <v/>
      </c>
      <c r="AA1008">
        <f>IF(ISNUMBER(W1008), ((W1008-H1008)/H1008)-0.004, IF(P1008&gt;0, ((N1008-H1008)/H1008)-0.004, 0))</f>
        <v/>
      </c>
      <c r="AB1008">
        <f>IF(AND(ISNUMBER(I1008), I1008&gt;0, ISNUMBER(O1008), O1008&gt;0), AA1008-((O1008-I1008)/I1008), AA1008)</f>
        <v/>
      </c>
      <c r="AC1008">
        <f>IF(ISNUMBER(Q1008), (Q1008-H1008)/H1008, 0)</f>
        <v/>
      </c>
      <c r="AD1008">
        <f>IF(ISNUMBER(R1008), (R1008-H1008)/H1008, 0)</f>
        <v/>
      </c>
      <c r="AE1008">
        <f>IF(ISNUMBER(Y1008), IF(Y1008&gt;0, "THẮNG", "THUA"), "CHỜ T+3")</f>
        <v/>
      </c>
      <c r="AF1008">
        <f>IF(AND(P1008=0, N1008=H1008, NOT(ISNUMBER(W1008))), "ĐANG CHỜ", IF(AA1008&gt;0, "THẮNG", "THUA"))</f>
        <v/>
      </c>
      <c r="AG1008" t="inlineStr">
        <is>
          <t>https://quickchart.io/chart/render/zf-2740a5a1-1a22-444f-8d85-00f0fc7458ce</t>
        </is>
      </c>
      <c r="AH1008">
        <f>IF(AG1008&lt;&gt;"", IMAGE(AG1008, 1), "Chưa có ảnh")</f>
        <v/>
      </c>
    </row>
    <row r="1009" ht="95" customHeight="1">
      <c r="A1009" t="inlineStr">
        <is>
          <t>2026-10-23</t>
        </is>
      </c>
      <c r="B1009" t="inlineStr">
        <is>
          <t>ALGO_15</t>
        </is>
      </c>
      <c r="C1009" t="inlineStr">
        <is>
          <t>🌊 BỘ 15: ÁP LỰC MUA CHỦ ĐỘNG TRONG PHIÊN (MONEY FLOW SURGE)</t>
        </is>
      </c>
      <c r="D1009" t="inlineStr">
        <is>
          <t>#3</t>
        </is>
      </c>
      <c r="E1009" t="inlineStr">
        <is>
          <t>TPB</t>
        </is>
      </c>
      <c r="F1009" t="inlineStr">
        <is>
          <t>HOSE</t>
        </is>
      </c>
      <c r="G1009" t="inlineStr">
        <is>
          <t>Ngân hàng</t>
        </is>
      </c>
      <c r="H1009" t="n">
        <v>12.9</v>
      </c>
      <c r="I1009" t="n">
        <v>1764.41</v>
      </c>
      <c r="J1009" t="n">
        <v>68.45999999999999</v>
      </c>
      <c r="K1009" t="n">
        <v>2.41</v>
      </c>
      <c r="L1009" t="n">
        <v>14.31</v>
      </c>
      <c r="M1009" t="n">
        <v>12.26</v>
      </c>
      <c r="N1009" t="n">
        <v>12.9</v>
      </c>
      <c r="O1009" t="n">
        <v>1764.41</v>
      </c>
      <c r="P1009" t="n">
        <v>0</v>
      </c>
      <c r="Q1009" t="n">
        <v>12.9</v>
      </c>
      <c r="R1009" t="n">
        <v>12.9</v>
      </c>
      <c r="S1009" t="inlineStr"/>
      <c r="T1009" t="inlineStr"/>
      <c r="U1009" t="inlineStr"/>
      <c r="V1009" t="inlineStr"/>
      <c r="W1009" t="inlineStr"/>
      <c r="X1009" t="inlineStr">
        <is>
          <t>⏳ Mới mua (T+0)</t>
        </is>
      </c>
      <c r="Y1009">
        <f>IF(ISNUMBER(S1009), ((S1009-H1009)/H1009)-0.004, "")</f>
        <v/>
      </c>
      <c r="Z1009">
        <f>IF(ISNUMBER(T1009), ((T1009-H1009)/H1009)-0.004, "")</f>
        <v/>
      </c>
      <c r="AA1009">
        <f>IF(ISNUMBER(W1009), ((W1009-H1009)/H1009)-0.004, IF(P1009&gt;0, ((N1009-H1009)/H1009)-0.004, 0))</f>
        <v/>
      </c>
      <c r="AB1009">
        <f>IF(AND(ISNUMBER(I1009), I1009&gt;0, ISNUMBER(O1009), O1009&gt;0), AA1009-((O1009-I1009)/I1009), AA1009)</f>
        <v/>
      </c>
      <c r="AC1009">
        <f>IF(ISNUMBER(Q1009), (Q1009-H1009)/H1009, 0)</f>
        <v/>
      </c>
      <c r="AD1009">
        <f>IF(ISNUMBER(R1009), (R1009-H1009)/H1009, 0)</f>
        <v/>
      </c>
      <c r="AE1009">
        <f>IF(ISNUMBER(Y1009), IF(Y1009&gt;0, "THẮNG", "THUA"), "CHỜ T+3")</f>
        <v/>
      </c>
      <c r="AF1009">
        <f>IF(AND(P1009=0, N1009=H1009, NOT(ISNUMBER(W1009))), "ĐANG CHỜ", IF(AA1009&gt;0, "THẮNG", "THUA"))</f>
        <v/>
      </c>
      <c r="AG1009" t="inlineStr">
        <is>
          <t>https://quickchart.io/chart/render/zf-11eeae3b-f73e-4091-ae6c-83e46ff2572a</t>
        </is>
      </c>
      <c r="AH1009">
        <f>IF(AG1009&lt;&gt;"", IMAGE(AG1009, 1), "Chưa có ảnh")</f>
        <v/>
      </c>
    </row>
    <row r="1010" ht="95" customHeight="1">
      <c r="A1010" t="inlineStr">
        <is>
          <t>2026-10-23</t>
        </is>
      </c>
      <c r="B1010" t="inlineStr">
        <is>
          <t>ALGO_15</t>
        </is>
      </c>
      <c r="C1010" t="inlineStr">
        <is>
          <t>🌊 BỘ 15: ÁP LỰC MUA CHỦ ĐỘNG TRONG PHIÊN (MONEY FLOW SURGE)</t>
        </is>
      </c>
      <c r="D1010" t="inlineStr">
        <is>
          <t>#5</t>
        </is>
      </c>
      <c r="E1010" t="inlineStr">
        <is>
          <t>SZC</t>
        </is>
      </c>
      <c r="F1010" t="inlineStr">
        <is>
          <t>HOSE</t>
        </is>
      </c>
      <c r="G1010" t="inlineStr">
        <is>
          <t>BĐS Khu Công Nghiệp</t>
        </is>
      </c>
      <c r="H1010" t="n">
        <v>20.15</v>
      </c>
      <c r="I1010" t="n">
        <v>1764.41</v>
      </c>
      <c r="J1010" t="n">
        <v>64.77</v>
      </c>
      <c r="K1010" t="n">
        <v>2.44</v>
      </c>
      <c r="L1010" t="n">
        <v>22.29</v>
      </c>
      <c r="M1010" t="n">
        <v>19.18</v>
      </c>
      <c r="N1010" t="n">
        <v>20.15</v>
      </c>
      <c r="O1010" t="n">
        <v>1764.41</v>
      </c>
      <c r="P1010" t="n">
        <v>0</v>
      </c>
      <c r="Q1010" t="n">
        <v>20.15</v>
      </c>
      <c r="R1010" t="n">
        <v>20.15</v>
      </c>
      <c r="S1010" t="inlineStr"/>
      <c r="T1010" t="inlineStr"/>
      <c r="U1010" t="inlineStr"/>
      <c r="V1010" t="inlineStr"/>
      <c r="W1010" t="inlineStr"/>
      <c r="X1010" t="inlineStr">
        <is>
          <t>⏳ Mới mua (T+0)</t>
        </is>
      </c>
      <c r="Y1010">
        <f>IF(ISNUMBER(S1010), ((S1010-H1010)/H1010)-0.004, "")</f>
        <v/>
      </c>
      <c r="Z1010">
        <f>IF(ISNUMBER(T1010), ((T1010-H1010)/H1010)-0.004, "")</f>
        <v/>
      </c>
      <c r="AA1010">
        <f>IF(ISNUMBER(W1010), ((W1010-H1010)/H1010)-0.004, IF(P1010&gt;0, ((N1010-H1010)/H1010)-0.004, 0))</f>
        <v/>
      </c>
      <c r="AB1010">
        <f>IF(AND(ISNUMBER(I1010), I1010&gt;0, ISNUMBER(O1010), O1010&gt;0), AA1010-((O1010-I1010)/I1010), AA1010)</f>
        <v/>
      </c>
      <c r="AC1010">
        <f>IF(ISNUMBER(Q1010), (Q1010-H1010)/H1010, 0)</f>
        <v/>
      </c>
      <c r="AD1010">
        <f>IF(ISNUMBER(R1010), (R1010-H1010)/H1010, 0)</f>
        <v/>
      </c>
      <c r="AE1010">
        <f>IF(ISNUMBER(Y1010), IF(Y1010&gt;0, "THẮNG", "THUA"), "CHỜ T+3")</f>
        <v/>
      </c>
      <c r="AF1010">
        <f>IF(AND(P1010=0, N1010=H1010, NOT(ISNUMBER(W1010))), "ĐANG CHỜ", IF(AA1010&gt;0, "THẮNG", "THUA"))</f>
        <v/>
      </c>
      <c r="AG1010" t="inlineStr">
        <is>
          <t>https://quickchart.io/chart/render/zf-064b9c80-1cda-44f2-8df9-2875e80df494</t>
        </is>
      </c>
      <c r="AH1010">
        <f>IF(AG1010&lt;&gt;"", IMAGE(AG1010, 1), "Chưa có ảnh")</f>
        <v/>
      </c>
    </row>
    <row r="1011" ht="95" customHeight="1">
      <c r="A1011" t="inlineStr">
        <is>
          <t>2026-10-23</t>
        </is>
      </c>
      <c r="B1011" t="inlineStr">
        <is>
          <t>ALGO_16</t>
        </is>
      </c>
      <c r="C1011" t="inlineStr">
        <is>
          <t>✨ BỘ 16: GIAO CẮT VÀNG TRUNG HẠN (GOLDEN CROSS SMA20 x SMA50)</t>
        </is>
      </c>
      <c r="D1011" t="inlineStr">
        <is>
          <t>#1</t>
        </is>
      </c>
      <c r="E1011" t="inlineStr">
        <is>
          <t>ORS</t>
        </is>
      </c>
      <c r="F1011" t="inlineStr">
        <is>
          <t>HOSE</t>
        </is>
      </c>
      <c r="G1011" t="inlineStr">
        <is>
          <t>Chứng khoán</t>
        </is>
      </c>
      <c r="H1011" t="n">
        <v>15.75</v>
      </c>
      <c r="I1011" t="n">
        <v>1764.41</v>
      </c>
      <c r="J1011" t="n">
        <v>84.09</v>
      </c>
      <c r="K1011" t="n">
        <v>2.04</v>
      </c>
      <c r="L1011" t="n">
        <v>17.52</v>
      </c>
      <c r="M1011" t="n">
        <v>14.95</v>
      </c>
      <c r="N1011" t="n">
        <v>15.75</v>
      </c>
      <c r="O1011" t="n">
        <v>1764.41</v>
      </c>
      <c r="P1011" t="n">
        <v>0</v>
      </c>
      <c r="Q1011" t="n">
        <v>15.75</v>
      </c>
      <c r="R1011" t="n">
        <v>15.75</v>
      </c>
      <c r="S1011" t="inlineStr"/>
      <c r="T1011" t="inlineStr"/>
      <c r="U1011" t="inlineStr"/>
      <c r="V1011" t="inlineStr"/>
      <c r="W1011" t="inlineStr"/>
      <c r="X1011" t="inlineStr">
        <is>
          <t>⏳ Mới mua (T+0)</t>
        </is>
      </c>
      <c r="Y1011">
        <f>IF(ISNUMBER(S1011), ((S1011-H1011)/H1011)-0.004, "")</f>
        <v/>
      </c>
      <c r="Z1011">
        <f>IF(ISNUMBER(T1011), ((T1011-H1011)/H1011)-0.004, "")</f>
        <v/>
      </c>
      <c r="AA1011">
        <f>IF(ISNUMBER(W1011), ((W1011-H1011)/H1011)-0.004, IF(P1011&gt;0, ((N1011-H1011)/H1011)-0.004, 0))</f>
        <v/>
      </c>
      <c r="AB1011">
        <f>IF(AND(ISNUMBER(I1011), I1011&gt;0, ISNUMBER(O1011), O1011&gt;0), AA1011-((O1011-I1011)/I1011), AA1011)</f>
        <v/>
      </c>
      <c r="AC1011">
        <f>IF(ISNUMBER(Q1011), (Q1011-H1011)/H1011, 0)</f>
        <v/>
      </c>
      <c r="AD1011">
        <f>IF(ISNUMBER(R1011), (R1011-H1011)/H1011, 0)</f>
        <v/>
      </c>
      <c r="AE1011">
        <f>IF(ISNUMBER(Y1011), IF(Y1011&gt;0, "THẮNG", "THUA"), "CHỜ T+3")</f>
        <v/>
      </c>
      <c r="AF1011">
        <f>IF(AND(P1011=0, N1011=H1011, NOT(ISNUMBER(W1011))), "ĐANG CHỜ", IF(AA1011&gt;0, "THẮNG", "THUA"))</f>
        <v/>
      </c>
      <c r="AG1011" t="inlineStr">
        <is>
          <t>https://quickchart.io/chart/render/zf-b3277f84-7712-4033-973f-3e29cf368d02</t>
        </is>
      </c>
      <c r="AH1011">
        <f>IF(AG1011&lt;&gt;"", IMAGE(AG1011, 1), "Chưa có ảnh")</f>
        <v/>
      </c>
    </row>
    <row r="1012" ht="95" customHeight="1">
      <c r="A1012" t="inlineStr">
        <is>
          <t>2026-10-23</t>
        </is>
      </c>
      <c r="B1012" t="inlineStr">
        <is>
          <t>ALGO_16</t>
        </is>
      </c>
      <c r="C1012" t="inlineStr">
        <is>
          <t>✨ BỘ 16: GIAO CẮT VÀNG TRUNG HẠN (GOLDEN CROSS SMA20 x SMA50)</t>
        </is>
      </c>
      <c r="D1012" t="inlineStr">
        <is>
          <t>#2</t>
        </is>
      </c>
      <c r="E1012" t="inlineStr">
        <is>
          <t>VPL</t>
        </is>
      </c>
      <c r="F1012" t="inlineStr">
        <is>
          <t>HOSE</t>
        </is>
      </c>
      <c r="G1012" t="inlineStr">
        <is>
          <t>Dịch vụ Tiêu dùng</t>
        </is>
      </c>
      <c r="H1012" t="n">
        <v>86</v>
      </c>
      <c r="I1012" t="n">
        <v>1764.41</v>
      </c>
      <c r="J1012" t="n">
        <v>67.75</v>
      </c>
      <c r="K1012" t="n">
        <v>2.17</v>
      </c>
      <c r="L1012" t="n">
        <v>95.42</v>
      </c>
      <c r="M1012" t="n">
        <v>81.72</v>
      </c>
      <c r="N1012" t="n">
        <v>86</v>
      </c>
      <c r="O1012" t="n">
        <v>1764.41</v>
      </c>
      <c r="P1012" t="n">
        <v>0</v>
      </c>
      <c r="Q1012" t="n">
        <v>86</v>
      </c>
      <c r="R1012" t="n">
        <v>86</v>
      </c>
      <c r="S1012" t="inlineStr"/>
      <c r="T1012" t="inlineStr"/>
      <c r="U1012" t="inlineStr"/>
      <c r="V1012" t="inlineStr"/>
      <c r="W1012" t="inlineStr"/>
      <c r="X1012" t="inlineStr">
        <is>
          <t>⏳ Mới mua (T+0)</t>
        </is>
      </c>
      <c r="Y1012">
        <f>IF(ISNUMBER(S1012), ((S1012-H1012)/H1012)-0.004, "")</f>
        <v/>
      </c>
      <c r="Z1012">
        <f>IF(ISNUMBER(T1012), ((T1012-H1012)/H1012)-0.004, "")</f>
        <v/>
      </c>
      <c r="AA1012">
        <f>IF(ISNUMBER(W1012), ((W1012-H1012)/H1012)-0.004, IF(P1012&gt;0, ((N1012-H1012)/H1012)-0.004, 0))</f>
        <v/>
      </c>
      <c r="AB1012">
        <f>IF(AND(ISNUMBER(I1012), I1012&gt;0, ISNUMBER(O1012), O1012&gt;0), AA1012-((O1012-I1012)/I1012), AA1012)</f>
        <v/>
      </c>
      <c r="AC1012">
        <f>IF(ISNUMBER(Q1012), (Q1012-H1012)/H1012, 0)</f>
        <v/>
      </c>
      <c r="AD1012">
        <f>IF(ISNUMBER(R1012), (R1012-H1012)/H1012, 0)</f>
        <v/>
      </c>
      <c r="AE1012">
        <f>IF(ISNUMBER(Y1012), IF(Y1012&gt;0, "THẮNG", "THUA"), "CHỜ T+3")</f>
        <v/>
      </c>
      <c r="AF1012">
        <f>IF(AND(P1012=0, N1012=H1012, NOT(ISNUMBER(W1012))), "ĐANG CHỜ", IF(AA1012&gt;0, "THẮNG", "THUA"))</f>
        <v/>
      </c>
      <c r="AG1012" t="inlineStr">
        <is>
          <t>https://quickchart.io/chart/render/zf-6b111920-76f5-4d68-84e8-1cae7a488b73</t>
        </is>
      </c>
      <c r="AH1012">
        <f>IF(AG1012&lt;&gt;"", IMAGE(AG1012, 1), "Chưa có ảnh")</f>
        <v/>
      </c>
    </row>
    <row r="1013" ht="95" customHeight="1">
      <c r="A1013" t="inlineStr">
        <is>
          <t>2026-10-23</t>
        </is>
      </c>
      <c r="B1013" t="inlineStr">
        <is>
          <t>ALGO_16</t>
        </is>
      </c>
      <c r="C1013" t="inlineStr">
        <is>
          <t>✨ BỘ 16: GIAO CẮT VÀNG TRUNG HẠN (GOLDEN CROSS SMA20 x SMA50)</t>
        </is>
      </c>
      <c r="D1013" t="inlineStr">
        <is>
          <t>#3</t>
        </is>
      </c>
      <c r="E1013" t="inlineStr">
        <is>
          <t>MSH</t>
        </is>
      </c>
      <c r="F1013" t="inlineStr">
        <is>
          <t>HOSE</t>
        </is>
      </c>
      <c r="G1013" t="inlineStr">
        <is>
          <t>Thủy sản &amp; Xuất khẩu</t>
        </is>
      </c>
      <c r="H1013" t="n">
        <v>34.45</v>
      </c>
      <c r="I1013" t="n">
        <v>1764.41</v>
      </c>
      <c r="J1013" t="n">
        <v>56.21</v>
      </c>
      <c r="K1013" t="n">
        <v>2.39</v>
      </c>
      <c r="L1013" t="n">
        <v>37.14</v>
      </c>
      <c r="M1013" t="n">
        <v>33.23</v>
      </c>
      <c r="N1013" t="n">
        <v>34.45</v>
      </c>
      <c r="O1013" t="n">
        <v>1764.41</v>
      </c>
      <c r="P1013" t="n">
        <v>0</v>
      </c>
      <c r="Q1013" t="n">
        <v>34.45</v>
      </c>
      <c r="R1013" t="n">
        <v>34.45</v>
      </c>
      <c r="S1013" t="inlineStr"/>
      <c r="T1013" t="inlineStr"/>
      <c r="U1013" t="inlineStr"/>
      <c r="V1013" t="inlineStr"/>
      <c r="W1013" t="inlineStr"/>
      <c r="X1013" t="inlineStr">
        <is>
          <t>⏳ Mới mua (T+0)</t>
        </is>
      </c>
      <c r="Y1013">
        <f>IF(ISNUMBER(S1013), ((S1013-H1013)/H1013)-0.004, "")</f>
        <v/>
      </c>
      <c r="Z1013">
        <f>IF(ISNUMBER(T1013), ((T1013-H1013)/H1013)-0.004, "")</f>
        <v/>
      </c>
      <c r="AA1013">
        <f>IF(ISNUMBER(W1013), ((W1013-H1013)/H1013)-0.004, IF(P1013&gt;0, ((N1013-H1013)/H1013)-0.004, 0))</f>
        <v/>
      </c>
      <c r="AB1013">
        <f>IF(AND(ISNUMBER(I1013), I1013&gt;0, ISNUMBER(O1013), O1013&gt;0), AA1013-((O1013-I1013)/I1013), AA1013)</f>
        <v/>
      </c>
      <c r="AC1013">
        <f>IF(ISNUMBER(Q1013), (Q1013-H1013)/H1013, 0)</f>
        <v/>
      </c>
      <c r="AD1013">
        <f>IF(ISNUMBER(R1013), (R1013-H1013)/H1013, 0)</f>
        <v/>
      </c>
      <c r="AE1013">
        <f>IF(ISNUMBER(Y1013), IF(Y1013&gt;0, "THẮNG", "THUA"), "CHỜ T+3")</f>
        <v/>
      </c>
      <c r="AF1013">
        <f>IF(AND(P1013=0, N1013=H1013, NOT(ISNUMBER(W1013))), "ĐANG CHỜ", IF(AA1013&gt;0, "THẮNG", "THUA"))</f>
        <v/>
      </c>
      <c r="AG1013" t="inlineStr">
        <is>
          <t>https://quickchart.io/chart/render/zf-aa9f2b88-28e1-49f5-a722-1e78c06a9d29</t>
        </is>
      </c>
      <c r="AH1013">
        <f>IF(AG1013&lt;&gt;"", IMAGE(AG1013, 1), "Chưa có ảnh")</f>
        <v/>
      </c>
    </row>
    <row r="1014" ht="95" customHeight="1">
      <c r="A1014" t="inlineStr">
        <is>
          <t>2026-10-23</t>
        </is>
      </c>
      <c r="B1014" t="inlineStr">
        <is>
          <t>ALGO_16</t>
        </is>
      </c>
      <c r="C1014" t="inlineStr">
        <is>
          <t>✨ BỘ 16: GIAO CẮT VÀNG TRUNG HẠN (GOLDEN CROSS SMA20 x SMA50)</t>
        </is>
      </c>
      <c r="D1014" t="inlineStr">
        <is>
          <t>#5</t>
        </is>
      </c>
      <c r="E1014" t="inlineStr">
        <is>
          <t>NAB</t>
        </is>
      </c>
      <c r="F1014" t="inlineStr">
        <is>
          <t>HOSE</t>
        </is>
      </c>
      <c r="G1014" t="inlineStr">
        <is>
          <t>Ngân hàng</t>
        </is>
      </c>
      <c r="H1014" t="n">
        <v>12.6</v>
      </c>
      <c r="I1014" t="n">
        <v>1764.41</v>
      </c>
      <c r="J1014" t="n">
        <v>30.93</v>
      </c>
      <c r="K1014" t="n">
        <v>1.29</v>
      </c>
      <c r="L1014" t="n">
        <v>14.08</v>
      </c>
      <c r="M1014" t="n">
        <v>11.93</v>
      </c>
      <c r="N1014" t="n">
        <v>12.6</v>
      </c>
      <c r="O1014" t="n">
        <v>1764.41</v>
      </c>
      <c r="P1014" t="n">
        <v>0</v>
      </c>
      <c r="Q1014" t="n">
        <v>12.6</v>
      </c>
      <c r="R1014" t="n">
        <v>12.6</v>
      </c>
      <c r="S1014" t="inlineStr"/>
      <c r="T1014" t="inlineStr"/>
      <c r="U1014" t="inlineStr"/>
      <c r="V1014" t="inlineStr"/>
      <c r="W1014" t="inlineStr"/>
      <c r="X1014" t="inlineStr">
        <is>
          <t>⏳ Mới mua (T+0)</t>
        </is>
      </c>
      <c r="Y1014">
        <f>IF(ISNUMBER(S1014), ((S1014-H1014)/H1014)-0.004, "")</f>
        <v/>
      </c>
      <c r="Z1014">
        <f>IF(ISNUMBER(T1014), ((T1014-H1014)/H1014)-0.004, "")</f>
        <v/>
      </c>
      <c r="AA1014">
        <f>IF(ISNUMBER(W1014), ((W1014-H1014)/H1014)-0.004, IF(P1014&gt;0, ((N1014-H1014)/H1014)-0.004, 0))</f>
        <v/>
      </c>
      <c r="AB1014">
        <f>IF(AND(ISNUMBER(I1014), I1014&gt;0, ISNUMBER(O1014), O1014&gt;0), AA1014-((O1014-I1014)/I1014), AA1014)</f>
        <v/>
      </c>
      <c r="AC1014">
        <f>IF(ISNUMBER(Q1014), (Q1014-H1014)/H1014, 0)</f>
        <v/>
      </c>
      <c r="AD1014">
        <f>IF(ISNUMBER(R1014), (R1014-H1014)/H1014, 0)</f>
        <v/>
      </c>
      <c r="AE1014">
        <f>IF(ISNUMBER(Y1014), IF(Y1014&gt;0, "THẮNG", "THUA"), "CHỜ T+3")</f>
        <v/>
      </c>
      <c r="AF1014">
        <f>IF(AND(P1014=0, N1014=H1014, NOT(ISNUMBER(W1014))), "ĐANG CHỜ", IF(AA1014&gt;0, "THẮNG", "THUA"))</f>
        <v/>
      </c>
      <c r="AG1014" t="inlineStr">
        <is>
          <t>https://quickchart.io/chart/render/zf-b8ad023a-5574-447d-ab66-dcd323d14bf6</t>
        </is>
      </c>
      <c r="AH1014">
        <f>IF(AG1014&lt;&gt;"", IMAGE(AG1014, 1), "Chưa có ảnh")</f>
        <v/>
      </c>
    </row>
    <row r="1015" ht="95" customHeight="1">
      <c r="A1015" t="inlineStr">
        <is>
          <t>2026-10-23</t>
        </is>
      </c>
      <c r="B1015" t="inlineStr">
        <is>
          <t>ALGO_17</t>
        </is>
      </c>
      <c r="C1015" t="inlineStr">
        <is>
          <t>🌈 BỘ 17: DẢI RUY-BĂNG EMA ĐỒNG THUẬN TĂNG (EMA RIBBON TREND)</t>
        </is>
      </c>
      <c r="D1015" t="inlineStr">
        <is>
          <t>#3</t>
        </is>
      </c>
      <c r="E1015" t="inlineStr">
        <is>
          <t>ORS</t>
        </is>
      </c>
      <c r="F1015" t="inlineStr">
        <is>
          <t>HOSE</t>
        </is>
      </c>
      <c r="G1015" t="inlineStr">
        <is>
          <t>Chứng khoán</t>
        </is>
      </c>
      <c r="H1015" t="n">
        <v>15.75</v>
      </c>
      <c r="I1015" t="n">
        <v>1764.41</v>
      </c>
      <c r="J1015" t="n">
        <v>98.55</v>
      </c>
      <c r="K1015" t="n">
        <v>2.04</v>
      </c>
      <c r="L1015" t="n">
        <v>17.52</v>
      </c>
      <c r="M1015" t="n">
        <v>14.95</v>
      </c>
      <c r="N1015" t="n">
        <v>15.75</v>
      </c>
      <c r="O1015" t="n">
        <v>1764.41</v>
      </c>
      <c r="P1015" t="n">
        <v>0</v>
      </c>
      <c r="Q1015" t="n">
        <v>15.75</v>
      </c>
      <c r="R1015" t="n">
        <v>15.75</v>
      </c>
      <c r="S1015" t="inlineStr"/>
      <c r="T1015" t="inlineStr"/>
      <c r="U1015" t="inlineStr"/>
      <c r="V1015" t="inlineStr"/>
      <c r="W1015" t="inlineStr"/>
      <c r="X1015" t="inlineStr">
        <is>
          <t>⏳ Mới mua (T+0)</t>
        </is>
      </c>
      <c r="Y1015">
        <f>IF(ISNUMBER(S1015), ((S1015-H1015)/H1015)-0.004, "")</f>
        <v/>
      </c>
      <c r="Z1015">
        <f>IF(ISNUMBER(T1015), ((T1015-H1015)/H1015)-0.004, "")</f>
        <v/>
      </c>
      <c r="AA1015">
        <f>IF(ISNUMBER(W1015), ((W1015-H1015)/H1015)-0.004, IF(P1015&gt;0, ((N1015-H1015)/H1015)-0.004, 0))</f>
        <v/>
      </c>
      <c r="AB1015">
        <f>IF(AND(ISNUMBER(I1015), I1015&gt;0, ISNUMBER(O1015), O1015&gt;0), AA1015-((O1015-I1015)/I1015), AA1015)</f>
        <v/>
      </c>
      <c r="AC1015">
        <f>IF(ISNUMBER(Q1015), (Q1015-H1015)/H1015, 0)</f>
        <v/>
      </c>
      <c r="AD1015">
        <f>IF(ISNUMBER(R1015), (R1015-H1015)/H1015, 0)</f>
        <v/>
      </c>
      <c r="AE1015">
        <f>IF(ISNUMBER(Y1015), IF(Y1015&gt;0, "THẮNG", "THUA"), "CHỜ T+3")</f>
        <v/>
      </c>
      <c r="AF1015">
        <f>IF(AND(P1015=0, N1015=H1015, NOT(ISNUMBER(W1015))), "ĐANG CHỜ", IF(AA1015&gt;0, "THẮNG", "THUA"))</f>
        <v/>
      </c>
      <c r="AG1015" t="inlineStr">
        <is>
          <t>https://quickchart.io/chart/render/zf-b3277f84-7712-4033-973f-3e29cf368d02</t>
        </is>
      </c>
      <c r="AH1015">
        <f>IF(AG1015&lt;&gt;"", IMAGE(AG1015, 1), "Chưa có ảnh")</f>
        <v/>
      </c>
    </row>
    <row r="1016" ht="95" customHeight="1">
      <c r="A1016" t="inlineStr">
        <is>
          <t>2026-10-23</t>
        </is>
      </c>
      <c r="B1016" t="inlineStr">
        <is>
          <t>ALGO_19</t>
        </is>
      </c>
      <c r="C1016" t="inlineStr">
        <is>
          <t>⚡ BỘ 19: BỨT PHÁ XUNG LỰC ĐỘNG LƯỢNG CCI &gt; 100 (CCI THRUST)</t>
        </is>
      </c>
      <c r="D1016" t="inlineStr">
        <is>
          <t>#1</t>
        </is>
      </c>
      <c r="E1016" t="inlineStr">
        <is>
          <t>EIB</t>
        </is>
      </c>
      <c r="F1016" t="inlineStr">
        <is>
          <t>HOSE</t>
        </is>
      </c>
      <c r="G1016" t="inlineStr">
        <is>
          <t>Ngân hàng</t>
        </is>
      </c>
      <c r="H1016" t="n">
        <v>17.75</v>
      </c>
      <c r="I1016" t="n">
        <v>1764.41</v>
      </c>
      <c r="J1016" t="n">
        <v>76.55</v>
      </c>
      <c r="K1016" t="n">
        <v>2.29</v>
      </c>
      <c r="L1016" t="n">
        <v>19.38</v>
      </c>
      <c r="M1016" t="n">
        <v>17.01</v>
      </c>
      <c r="N1016" t="n">
        <v>17.75</v>
      </c>
      <c r="O1016" t="n">
        <v>1764.41</v>
      </c>
      <c r="P1016" t="n">
        <v>0</v>
      </c>
      <c r="Q1016" t="n">
        <v>17.75</v>
      </c>
      <c r="R1016" t="n">
        <v>17.75</v>
      </c>
      <c r="S1016" t="inlineStr"/>
      <c r="T1016" t="inlineStr"/>
      <c r="U1016" t="inlineStr"/>
      <c r="V1016" t="inlineStr"/>
      <c r="W1016" t="inlineStr"/>
      <c r="X1016" t="inlineStr">
        <is>
          <t>⏳ Mới mua (T+0)</t>
        </is>
      </c>
      <c r="Y1016">
        <f>IF(ISNUMBER(S1016), ((S1016-H1016)/H1016)-0.004, "")</f>
        <v/>
      </c>
      <c r="Z1016">
        <f>IF(ISNUMBER(T1016), ((T1016-H1016)/H1016)-0.004, "")</f>
        <v/>
      </c>
      <c r="AA1016">
        <f>IF(ISNUMBER(W1016), ((W1016-H1016)/H1016)-0.004, IF(P1016&gt;0, ((N1016-H1016)/H1016)-0.004, 0))</f>
        <v/>
      </c>
      <c r="AB1016">
        <f>IF(AND(ISNUMBER(I1016), I1016&gt;0, ISNUMBER(O1016), O1016&gt;0), AA1016-((O1016-I1016)/I1016), AA1016)</f>
        <v/>
      </c>
      <c r="AC1016">
        <f>IF(ISNUMBER(Q1016), (Q1016-H1016)/H1016, 0)</f>
        <v/>
      </c>
      <c r="AD1016">
        <f>IF(ISNUMBER(R1016), (R1016-H1016)/H1016, 0)</f>
        <v/>
      </c>
      <c r="AE1016">
        <f>IF(ISNUMBER(Y1016), IF(Y1016&gt;0, "THẮNG", "THUA"), "CHỜ T+3")</f>
        <v/>
      </c>
      <c r="AF1016">
        <f>IF(AND(P1016=0, N1016=H1016, NOT(ISNUMBER(W1016))), "ĐANG CHỜ", IF(AA1016&gt;0, "THẮNG", "THUA"))</f>
        <v/>
      </c>
      <c r="AG1016" t="inlineStr">
        <is>
          <t>https://quickchart.io/chart/render/zf-8602876f-1040-4f15-a23f-060ab1ad9000</t>
        </is>
      </c>
      <c r="AH1016">
        <f>IF(AG1016&lt;&gt;"", IMAGE(AG1016, 1), "Chưa có ảnh")</f>
        <v/>
      </c>
    </row>
    <row r="1017" ht="95" customHeight="1">
      <c r="A1017" t="inlineStr">
        <is>
          <t>2026-10-23</t>
        </is>
      </c>
      <c r="B1017" t="inlineStr">
        <is>
          <t>ALGO_19</t>
        </is>
      </c>
      <c r="C1017" t="inlineStr">
        <is>
          <t>⚡ BỘ 19: BỨT PHÁ XUNG LỰC ĐỘNG LƯỢNG CCI &gt; 100 (CCI THRUST)</t>
        </is>
      </c>
      <c r="D1017" t="inlineStr">
        <is>
          <t>#3</t>
        </is>
      </c>
      <c r="E1017" t="inlineStr">
        <is>
          <t>MSH</t>
        </is>
      </c>
      <c r="F1017" t="inlineStr">
        <is>
          <t>HOSE</t>
        </is>
      </c>
      <c r="G1017" t="inlineStr">
        <is>
          <t>Thủy sản &amp; Xuất khẩu</t>
        </is>
      </c>
      <c r="H1017" t="n">
        <v>34.45</v>
      </c>
      <c r="I1017" t="n">
        <v>1764.41</v>
      </c>
      <c r="J1017" t="n">
        <v>67.84</v>
      </c>
      <c r="K1017" t="n">
        <v>2.39</v>
      </c>
      <c r="L1017" t="n">
        <v>37.14</v>
      </c>
      <c r="M1017" t="n">
        <v>33.23</v>
      </c>
      <c r="N1017" t="n">
        <v>34.45</v>
      </c>
      <c r="O1017" t="n">
        <v>1764.41</v>
      </c>
      <c r="P1017" t="n">
        <v>0</v>
      </c>
      <c r="Q1017" t="n">
        <v>34.45</v>
      </c>
      <c r="R1017" t="n">
        <v>34.45</v>
      </c>
      <c r="S1017" t="inlineStr"/>
      <c r="T1017" t="inlineStr"/>
      <c r="U1017" t="inlineStr"/>
      <c r="V1017" t="inlineStr"/>
      <c r="W1017" t="inlineStr"/>
      <c r="X1017" t="inlineStr">
        <is>
          <t>⏳ Mới mua (T+0)</t>
        </is>
      </c>
      <c r="Y1017">
        <f>IF(ISNUMBER(S1017), ((S1017-H1017)/H1017)-0.004, "")</f>
        <v/>
      </c>
      <c r="Z1017">
        <f>IF(ISNUMBER(T1017), ((T1017-H1017)/H1017)-0.004, "")</f>
        <v/>
      </c>
      <c r="AA1017">
        <f>IF(ISNUMBER(W1017), ((W1017-H1017)/H1017)-0.004, IF(P1017&gt;0, ((N1017-H1017)/H1017)-0.004, 0))</f>
        <v/>
      </c>
      <c r="AB1017">
        <f>IF(AND(ISNUMBER(I1017), I1017&gt;0, ISNUMBER(O1017), O1017&gt;0), AA1017-((O1017-I1017)/I1017), AA1017)</f>
        <v/>
      </c>
      <c r="AC1017">
        <f>IF(ISNUMBER(Q1017), (Q1017-H1017)/H1017, 0)</f>
        <v/>
      </c>
      <c r="AD1017">
        <f>IF(ISNUMBER(R1017), (R1017-H1017)/H1017, 0)</f>
        <v/>
      </c>
      <c r="AE1017">
        <f>IF(ISNUMBER(Y1017), IF(Y1017&gt;0, "THẮNG", "THUA"), "CHỜ T+3")</f>
        <v/>
      </c>
      <c r="AF1017">
        <f>IF(AND(P1017=0, N1017=H1017, NOT(ISNUMBER(W1017))), "ĐANG CHỜ", IF(AA1017&gt;0, "THẮNG", "THUA"))</f>
        <v/>
      </c>
      <c r="AG1017" t="inlineStr">
        <is>
          <t>https://quickchart.io/chart/render/zf-aa9f2b88-28e1-49f5-a722-1e78c06a9d29</t>
        </is>
      </c>
      <c r="AH1017">
        <f>IF(AG1017&lt;&gt;"", IMAGE(AG1017, 1), "Chưa có ảnh")</f>
        <v/>
      </c>
    </row>
    <row r="1018" ht="95" customHeight="1">
      <c r="A1018" t="inlineStr">
        <is>
          <t>2026-10-23</t>
        </is>
      </c>
      <c r="B1018" t="inlineStr">
        <is>
          <t>ALGO_19</t>
        </is>
      </c>
      <c r="C1018" t="inlineStr">
        <is>
          <t>⚡ BỘ 19: BỨT PHÁ XUNG LỰC ĐỘNG LƯỢNG CCI &gt; 100 (CCI THRUST)</t>
        </is>
      </c>
      <c r="D1018" t="inlineStr">
        <is>
          <t>#4</t>
        </is>
      </c>
      <c r="E1018" t="inlineStr">
        <is>
          <t>KDH</t>
        </is>
      </c>
      <c r="F1018" t="inlineStr">
        <is>
          <t>HOSE</t>
        </is>
      </c>
      <c r="G1018" t="inlineStr">
        <is>
          <t>Bất động sản Dân dụng</t>
        </is>
      </c>
      <c r="H1018" t="n">
        <v>15.15</v>
      </c>
      <c r="I1018" t="n">
        <v>1764.41</v>
      </c>
      <c r="J1018" t="n">
        <v>67.29000000000001</v>
      </c>
      <c r="K1018" t="n">
        <v>1.79</v>
      </c>
      <c r="L1018" t="n">
        <v>16.89</v>
      </c>
      <c r="M1018" t="n">
        <v>14.36</v>
      </c>
      <c r="N1018" t="n">
        <v>15.15</v>
      </c>
      <c r="O1018" t="n">
        <v>1764.41</v>
      </c>
      <c r="P1018" t="n">
        <v>0</v>
      </c>
      <c r="Q1018" t="n">
        <v>15.15</v>
      </c>
      <c r="R1018" t="n">
        <v>15.15</v>
      </c>
      <c r="S1018" t="inlineStr"/>
      <c r="T1018" t="inlineStr"/>
      <c r="U1018" t="inlineStr"/>
      <c r="V1018" t="inlineStr"/>
      <c r="W1018" t="inlineStr"/>
      <c r="X1018" t="inlineStr">
        <is>
          <t>⏳ Mới mua (T+0)</t>
        </is>
      </c>
      <c r="Y1018">
        <f>IF(ISNUMBER(S1018), ((S1018-H1018)/H1018)-0.004, "")</f>
        <v/>
      </c>
      <c r="Z1018">
        <f>IF(ISNUMBER(T1018), ((T1018-H1018)/H1018)-0.004, "")</f>
        <v/>
      </c>
      <c r="AA1018">
        <f>IF(ISNUMBER(W1018), ((W1018-H1018)/H1018)-0.004, IF(P1018&gt;0, ((N1018-H1018)/H1018)-0.004, 0))</f>
        <v/>
      </c>
      <c r="AB1018">
        <f>IF(AND(ISNUMBER(I1018), I1018&gt;0, ISNUMBER(O1018), O1018&gt;0), AA1018-((O1018-I1018)/I1018), AA1018)</f>
        <v/>
      </c>
      <c r="AC1018">
        <f>IF(ISNUMBER(Q1018), (Q1018-H1018)/H1018, 0)</f>
        <v/>
      </c>
      <c r="AD1018">
        <f>IF(ISNUMBER(R1018), (R1018-H1018)/H1018, 0)</f>
        <v/>
      </c>
      <c r="AE1018">
        <f>IF(ISNUMBER(Y1018), IF(Y1018&gt;0, "THẮNG", "THUA"), "CHỜ T+3")</f>
        <v/>
      </c>
      <c r="AF1018">
        <f>IF(AND(P1018=0, N1018=H1018, NOT(ISNUMBER(W1018))), "ĐANG CHỜ", IF(AA1018&gt;0, "THẮNG", "THUA"))</f>
        <v/>
      </c>
      <c r="AG1018" t="inlineStr">
        <is>
          <t>https://quickchart.io/chart/render/zf-b3bcd461-e9f3-4453-8079-7f1ec20e6cf5</t>
        </is>
      </c>
      <c r="AH1018">
        <f>IF(AG1018&lt;&gt;"", IMAGE(AG1018, 1), "Chưa có ảnh")</f>
        <v/>
      </c>
    </row>
    <row r="1019" ht="95" customHeight="1">
      <c r="A1019" t="inlineStr">
        <is>
          <t>2026-10-23</t>
        </is>
      </c>
      <c r="B1019" t="inlineStr">
        <is>
          <t>ALGO_19</t>
        </is>
      </c>
      <c r="C1019" t="inlineStr">
        <is>
          <t>⚡ BỘ 19: BỨT PHÁ XUNG LỰC ĐỘNG LƯỢNG CCI &gt; 100 (CCI THRUST)</t>
        </is>
      </c>
      <c r="D1019" t="inlineStr">
        <is>
          <t>#5</t>
        </is>
      </c>
      <c r="E1019" t="inlineStr">
        <is>
          <t>DBC</t>
        </is>
      </c>
      <c r="F1019" t="inlineStr">
        <is>
          <t>HOSE</t>
        </is>
      </c>
      <c r="G1019" t="inlineStr">
        <is>
          <t>Hóa chất &amp; Chế biến</t>
        </is>
      </c>
      <c r="H1019" t="n">
        <v>16.45</v>
      </c>
      <c r="I1019" t="n">
        <v>1764.41</v>
      </c>
      <c r="J1019" t="n">
        <v>53.46</v>
      </c>
      <c r="K1019" t="n">
        <v>1.52</v>
      </c>
      <c r="L1019" t="n">
        <v>18.02</v>
      </c>
      <c r="M1019" t="n">
        <v>15.73</v>
      </c>
      <c r="N1019" t="n">
        <v>16.45</v>
      </c>
      <c r="O1019" t="n">
        <v>1764.41</v>
      </c>
      <c r="P1019" t="n">
        <v>0</v>
      </c>
      <c r="Q1019" t="n">
        <v>16.45</v>
      </c>
      <c r="R1019" t="n">
        <v>16.45</v>
      </c>
      <c r="S1019" t="inlineStr"/>
      <c r="T1019" t="inlineStr"/>
      <c r="U1019" t="inlineStr"/>
      <c r="V1019" t="inlineStr"/>
      <c r="W1019" t="inlineStr"/>
      <c r="X1019" t="inlineStr">
        <is>
          <t>⏳ Mới mua (T+0)</t>
        </is>
      </c>
      <c r="Y1019">
        <f>IF(ISNUMBER(S1019), ((S1019-H1019)/H1019)-0.004, "")</f>
        <v/>
      </c>
      <c r="Z1019">
        <f>IF(ISNUMBER(T1019), ((T1019-H1019)/H1019)-0.004, "")</f>
        <v/>
      </c>
      <c r="AA1019">
        <f>IF(ISNUMBER(W1019), ((W1019-H1019)/H1019)-0.004, IF(P1019&gt;0, ((N1019-H1019)/H1019)-0.004, 0))</f>
        <v/>
      </c>
      <c r="AB1019">
        <f>IF(AND(ISNUMBER(I1019), I1019&gt;0, ISNUMBER(O1019), O1019&gt;0), AA1019-((O1019-I1019)/I1019), AA1019)</f>
        <v/>
      </c>
      <c r="AC1019">
        <f>IF(ISNUMBER(Q1019), (Q1019-H1019)/H1019, 0)</f>
        <v/>
      </c>
      <c r="AD1019">
        <f>IF(ISNUMBER(R1019), (R1019-H1019)/H1019, 0)</f>
        <v/>
      </c>
      <c r="AE1019">
        <f>IF(ISNUMBER(Y1019), IF(Y1019&gt;0, "THẮNG", "THUA"), "CHỜ T+3")</f>
        <v/>
      </c>
      <c r="AF1019">
        <f>IF(AND(P1019=0, N1019=H1019, NOT(ISNUMBER(W1019))), "ĐANG CHỜ", IF(AA1019&gt;0, "THẮNG", "THUA"))</f>
        <v/>
      </c>
      <c r="AG1019" t="inlineStr">
        <is>
          <t>https://quickchart.io/chart/render/zf-68ffecf8-09b4-4cec-ae22-de271c0f2063</t>
        </is>
      </c>
      <c r="AH1019">
        <f>IF(AG1019&lt;&gt;"", IMAGE(AG1019, 1), "Chưa có ảnh")</f>
        <v/>
      </c>
    </row>
    <row r="1020" ht="95" customHeight="1">
      <c r="A1020" t="inlineStr">
        <is>
          <t>2026-10-23</t>
        </is>
      </c>
      <c r="B1020" t="inlineStr">
        <is>
          <t>ALGO_21</t>
        </is>
      </c>
      <c r="C1020" t="inlineStr">
        <is>
          <t>🚩 BỘ 21: HẤP THỤ CUNG GIÁ CAO - NỀN CHỒNG NỀN (HIGH-TIGHT FLAG)</t>
        </is>
      </c>
      <c r="D1020" t="inlineStr">
        <is>
          <t>#1</t>
        </is>
      </c>
      <c r="E1020" t="inlineStr">
        <is>
          <t>AAS</t>
        </is>
      </c>
      <c r="F1020" t="inlineStr">
        <is>
          <t>UPCOM</t>
        </is>
      </c>
      <c r="G1020" t="inlineStr">
        <is>
          <t>Chứng khoán</t>
        </is>
      </c>
      <c r="H1020" t="n">
        <v>10.5</v>
      </c>
      <c r="I1020" t="n">
        <v>1764.41</v>
      </c>
      <c r="J1020" t="n">
        <v>50.67</v>
      </c>
      <c r="K1020" t="n">
        <v>0.78</v>
      </c>
      <c r="L1020" t="n">
        <v>11.86</v>
      </c>
      <c r="M1020" t="n">
        <v>9.880000000000001</v>
      </c>
      <c r="N1020" t="n">
        <v>10.5</v>
      </c>
      <c r="O1020" t="n">
        <v>1764.41</v>
      </c>
      <c r="P1020" t="n">
        <v>0</v>
      </c>
      <c r="Q1020" t="n">
        <v>10.5</v>
      </c>
      <c r="R1020" t="n">
        <v>10.5</v>
      </c>
      <c r="S1020" t="inlineStr"/>
      <c r="T1020" t="inlineStr"/>
      <c r="U1020" t="inlineStr"/>
      <c r="V1020" t="inlineStr"/>
      <c r="W1020" t="inlineStr"/>
      <c r="X1020" t="inlineStr">
        <is>
          <t>⏳ Mới mua (T+0)</t>
        </is>
      </c>
      <c r="Y1020">
        <f>IF(ISNUMBER(S1020), ((S1020-H1020)/H1020)-0.004, "")</f>
        <v/>
      </c>
      <c r="Z1020">
        <f>IF(ISNUMBER(T1020), ((T1020-H1020)/H1020)-0.004, "")</f>
        <v/>
      </c>
      <c r="AA1020">
        <f>IF(ISNUMBER(W1020), ((W1020-H1020)/H1020)-0.004, IF(P1020&gt;0, ((N1020-H1020)/H1020)-0.004, 0))</f>
        <v/>
      </c>
      <c r="AB1020">
        <f>IF(AND(ISNUMBER(I1020), I1020&gt;0, ISNUMBER(O1020), O1020&gt;0), AA1020-((O1020-I1020)/I1020), AA1020)</f>
        <v/>
      </c>
      <c r="AC1020">
        <f>IF(ISNUMBER(Q1020), (Q1020-H1020)/H1020, 0)</f>
        <v/>
      </c>
      <c r="AD1020">
        <f>IF(ISNUMBER(R1020), (R1020-H1020)/H1020, 0)</f>
        <v/>
      </c>
      <c r="AE1020">
        <f>IF(ISNUMBER(Y1020), IF(Y1020&gt;0, "THẮNG", "THUA"), "CHỜ T+3")</f>
        <v/>
      </c>
      <c r="AF1020">
        <f>IF(AND(P1020=0, N1020=H1020, NOT(ISNUMBER(W1020))), "ĐANG CHỜ", IF(AA1020&gt;0, "THẮNG", "THUA"))</f>
        <v/>
      </c>
      <c r="AG1020" t="inlineStr">
        <is>
          <t>https://quickchart.io/chart/render/zf-d5654e90-9ca2-4697-b4c6-0f3d12f7df18</t>
        </is>
      </c>
      <c r="AH1020">
        <f>IF(AG1020&lt;&gt;"", IMAGE(AG1020, 1), "Chưa có ảnh")</f>
        <v/>
      </c>
    </row>
    <row r="1021" ht="95" customHeight="1">
      <c r="A1021" t="inlineStr">
        <is>
          <t>2026-10-23</t>
        </is>
      </c>
      <c r="B1021" t="inlineStr">
        <is>
          <t>ALGO_21</t>
        </is>
      </c>
      <c r="C1021" t="inlineStr">
        <is>
          <t>🚩 BỘ 21: HẤP THỤ CUNG GIÁ CAO - NỀN CHỒNG NỀN (HIGH-TIGHT FLAG)</t>
        </is>
      </c>
      <c r="D1021" t="inlineStr">
        <is>
          <t>#2</t>
        </is>
      </c>
      <c r="E1021" t="inlineStr">
        <is>
          <t>CDC</t>
        </is>
      </c>
      <c r="F1021" t="inlineStr">
        <is>
          <t>HOSE</t>
        </is>
      </c>
      <c r="G1021" t="inlineStr">
        <is>
          <t>Bất động sản Dân dụng</t>
        </is>
      </c>
      <c r="H1021" t="n">
        <v>22.4</v>
      </c>
      <c r="I1021" t="n">
        <v>1764.41</v>
      </c>
      <c r="J1021" t="n">
        <v>44.93</v>
      </c>
      <c r="K1021" t="n">
        <v>0.91</v>
      </c>
      <c r="L1021" t="n">
        <v>25.6</v>
      </c>
      <c r="M1021" t="n">
        <v>20.94</v>
      </c>
      <c r="N1021" t="n">
        <v>22.4</v>
      </c>
      <c r="O1021" t="n">
        <v>1764.41</v>
      </c>
      <c r="P1021" t="n">
        <v>0</v>
      </c>
      <c r="Q1021" t="n">
        <v>22.4</v>
      </c>
      <c r="R1021" t="n">
        <v>22.4</v>
      </c>
      <c r="S1021" t="inlineStr"/>
      <c r="T1021" t="inlineStr"/>
      <c r="U1021" t="inlineStr"/>
      <c r="V1021" t="inlineStr"/>
      <c r="W1021" t="inlineStr"/>
      <c r="X1021" t="inlineStr">
        <is>
          <t>⏳ Mới mua (T+0)</t>
        </is>
      </c>
      <c r="Y1021">
        <f>IF(ISNUMBER(S1021), ((S1021-H1021)/H1021)-0.004, "")</f>
        <v/>
      </c>
      <c r="Z1021">
        <f>IF(ISNUMBER(T1021), ((T1021-H1021)/H1021)-0.004, "")</f>
        <v/>
      </c>
      <c r="AA1021">
        <f>IF(ISNUMBER(W1021), ((W1021-H1021)/H1021)-0.004, IF(P1021&gt;0, ((N1021-H1021)/H1021)-0.004, 0))</f>
        <v/>
      </c>
      <c r="AB1021">
        <f>IF(AND(ISNUMBER(I1021), I1021&gt;0, ISNUMBER(O1021), O1021&gt;0), AA1021-((O1021-I1021)/I1021), AA1021)</f>
        <v/>
      </c>
      <c r="AC1021">
        <f>IF(ISNUMBER(Q1021), (Q1021-H1021)/H1021, 0)</f>
        <v/>
      </c>
      <c r="AD1021">
        <f>IF(ISNUMBER(R1021), (R1021-H1021)/H1021, 0)</f>
        <v/>
      </c>
      <c r="AE1021">
        <f>IF(ISNUMBER(Y1021), IF(Y1021&gt;0, "THẮNG", "THUA"), "CHỜ T+3")</f>
        <v/>
      </c>
      <c r="AF1021">
        <f>IF(AND(P1021=0, N1021=H1021, NOT(ISNUMBER(W1021))), "ĐANG CHỜ", IF(AA1021&gt;0, "THẮNG", "THUA"))</f>
        <v/>
      </c>
      <c r="AG1021" t="inlineStr">
        <is>
          <t>https://quickchart.io/chart/render/zf-82545c2c-aaac-46a9-b994-bbf7ef5927cf</t>
        </is>
      </c>
      <c r="AH1021">
        <f>IF(AG1021&lt;&gt;"", IMAGE(AG1021, 1), "Chưa có ảnh")</f>
        <v/>
      </c>
    </row>
    <row r="1022" ht="95" customHeight="1">
      <c r="A1022" t="inlineStr">
        <is>
          <t>2026-10-23</t>
        </is>
      </c>
      <c r="B1022" t="inlineStr">
        <is>
          <t>ALGO_21</t>
        </is>
      </c>
      <c r="C1022" t="inlineStr">
        <is>
          <t>🚩 BỘ 21: HẤP THỤ CUNG GIÁ CAO - NỀN CHỒNG NỀN (HIGH-TIGHT FLAG)</t>
        </is>
      </c>
      <c r="D1022" t="inlineStr">
        <is>
          <t>#3</t>
        </is>
      </c>
      <c r="E1022" t="inlineStr">
        <is>
          <t>TLG</t>
        </is>
      </c>
      <c r="F1022" t="inlineStr">
        <is>
          <t>HOSE</t>
        </is>
      </c>
      <c r="G1022" t="inlineStr">
        <is>
          <t>Hàng tiêu dùng</t>
        </is>
      </c>
      <c r="H1022" t="n">
        <v>55.4</v>
      </c>
      <c r="I1022" t="n">
        <v>1764.41</v>
      </c>
      <c r="J1022" t="n">
        <v>37.73</v>
      </c>
      <c r="K1022" t="n">
        <v>0.42</v>
      </c>
      <c r="L1022" t="n">
        <v>60.13</v>
      </c>
      <c r="M1022" t="n">
        <v>53.25</v>
      </c>
      <c r="N1022" t="n">
        <v>55.4</v>
      </c>
      <c r="O1022" t="n">
        <v>1764.41</v>
      </c>
      <c r="P1022" t="n">
        <v>0</v>
      </c>
      <c r="Q1022" t="n">
        <v>55.4</v>
      </c>
      <c r="R1022" t="n">
        <v>55.4</v>
      </c>
      <c r="S1022" t="inlineStr"/>
      <c r="T1022" t="inlineStr"/>
      <c r="U1022" t="inlineStr"/>
      <c r="V1022" t="inlineStr"/>
      <c r="W1022" t="inlineStr"/>
      <c r="X1022" t="inlineStr">
        <is>
          <t>⏳ Mới mua (T+0)</t>
        </is>
      </c>
      <c r="Y1022">
        <f>IF(ISNUMBER(S1022), ((S1022-H1022)/H1022)-0.004, "")</f>
        <v/>
      </c>
      <c r="Z1022">
        <f>IF(ISNUMBER(T1022), ((T1022-H1022)/H1022)-0.004, "")</f>
        <v/>
      </c>
      <c r="AA1022">
        <f>IF(ISNUMBER(W1022), ((W1022-H1022)/H1022)-0.004, IF(P1022&gt;0, ((N1022-H1022)/H1022)-0.004, 0))</f>
        <v/>
      </c>
      <c r="AB1022">
        <f>IF(AND(ISNUMBER(I1022), I1022&gt;0, ISNUMBER(O1022), O1022&gt;0), AA1022-((O1022-I1022)/I1022), AA1022)</f>
        <v/>
      </c>
      <c r="AC1022">
        <f>IF(ISNUMBER(Q1022), (Q1022-H1022)/H1022, 0)</f>
        <v/>
      </c>
      <c r="AD1022">
        <f>IF(ISNUMBER(R1022), (R1022-H1022)/H1022, 0)</f>
        <v/>
      </c>
      <c r="AE1022">
        <f>IF(ISNUMBER(Y1022), IF(Y1022&gt;0, "THẮNG", "THUA"), "CHỜ T+3")</f>
        <v/>
      </c>
      <c r="AF1022">
        <f>IF(AND(P1022=0, N1022=H1022, NOT(ISNUMBER(W1022))), "ĐANG CHỜ", IF(AA1022&gt;0, "THẮNG", "THUA"))</f>
        <v/>
      </c>
      <c r="AG1022" t="inlineStr">
        <is>
          <t>https://quickchart.io/chart/render/zf-4c90e4fe-87a7-4f3a-8e5c-2560d521c04a</t>
        </is>
      </c>
      <c r="AH1022">
        <f>IF(AG1022&lt;&gt;"", IMAGE(AG1022, 1), "Chưa có ảnh")</f>
        <v/>
      </c>
    </row>
    <row r="1023" ht="95" customHeight="1">
      <c r="A1023" t="inlineStr">
        <is>
          <t>2026-10-23</t>
        </is>
      </c>
      <c r="B1023" t="inlineStr">
        <is>
          <t>ALGO_22</t>
        </is>
      </c>
      <c r="C1023" t="inlineStr">
        <is>
          <t>🛡️ BỘ 22: LÁ CHẮN PHÂN KỲ NGƯỢC BÃO VN-INDEX (ANTI-INDEX SHIELD)</t>
        </is>
      </c>
      <c r="D1023" t="inlineStr">
        <is>
          <t>#1</t>
        </is>
      </c>
      <c r="E1023" t="inlineStr">
        <is>
          <t>VSC</t>
        </is>
      </c>
      <c r="F1023" t="inlineStr">
        <is>
          <t>HOSE</t>
        </is>
      </c>
      <c r="G1023" t="inlineStr">
        <is>
          <t>Cảng biển &amp; Vận tải</t>
        </is>
      </c>
      <c r="H1023" t="n">
        <v>15.25</v>
      </c>
      <c r="I1023" t="n">
        <v>1764.41</v>
      </c>
      <c r="J1023" t="n">
        <v>97.66</v>
      </c>
      <c r="K1023" t="n">
        <v>3.09</v>
      </c>
      <c r="L1023" t="n">
        <v>17.34</v>
      </c>
      <c r="M1023" t="n">
        <v>14.3</v>
      </c>
      <c r="N1023" t="n">
        <v>15.25</v>
      </c>
      <c r="O1023" t="n">
        <v>1764.41</v>
      </c>
      <c r="P1023" t="n">
        <v>0</v>
      </c>
      <c r="Q1023" t="n">
        <v>15.25</v>
      </c>
      <c r="R1023" t="n">
        <v>15.25</v>
      </c>
      <c r="S1023" t="inlineStr"/>
      <c r="T1023" t="inlineStr"/>
      <c r="U1023" t="inlineStr"/>
      <c r="V1023" t="inlineStr"/>
      <c r="W1023" t="inlineStr"/>
      <c r="X1023" t="inlineStr">
        <is>
          <t>⏳ Mới mua (T+0)</t>
        </is>
      </c>
      <c r="Y1023">
        <f>IF(ISNUMBER(S1023), ((S1023-H1023)/H1023)-0.004, "")</f>
        <v/>
      </c>
      <c r="Z1023">
        <f>IF(ISNUMBER(T1023), ((T1023-H1023)/H1023)-0.004, "")</f>
        <v/>
      </c>
      <c r="AA1023">
        <f>IF(ISNUMBER(W1023), ((W1023-H1023)/H1023)-0.004, IF(P1023&gt;0, ((N1023-H1023)/H1023)-0.004, 0))</f>
        <v/>
      </c>
      <c r="AB1023">
        <f>IF(AND(ISNUMBER(I1023), I1023&gt;0, ISNUMBER(O1023), O1023&gt;0), AA1023-((O1023-I1023)/I1023), AA1023)</f>
        <v/>
      </c>
      <c r="AC1023">
        <f>IF(ISNUMBER(Q1023), (Q1023-H1023)/H1023, 0)</f>
        <v/>
      </c>
      <c r="AD1023">
        <f>IF(ISNUMBER(R1023), (R1023-H1023)/H1023, 0)</f>
        <v/>
      </c>
      <c r="AE1023">
        <f>IF(ISNUMBER(Y1023), IF(Y1023&gt;0, "THẮNG", "THUA"), "CHỜ T+3")</f>
        <v/>
      </c>
      <c r="AF1023">
        <f>IF(AND(P1023=0, N1023=H1023, NOT(ISNUMBER(W1023))), "ĐANG CHỜ", IF(AA1023&gt;0, "THẮNG", "THUA"))</f>
        <v/>
      </c>
      <c r="AG1023" t="inlineStr">
        <is>
          <t>https://quickchart.io/chart/render/zf-0734af56-44ad-4601-a654-fbdbb25c0013</t>
        </is>
      </c>
      <c r="AH1023">
        <f>IF(AG1023&lt;&gt;"", IMAGE(AG1023, 1), "Chưa có ảnh")</f>
        <v/>
      </c>
    </row>
    <row r="1024" ht="95" customHeight="1">
      <c r="A1024" t="inlineStr">
        <is>
          <t>2026-10-23</t>
        </is>
      </c>
      <c r="B1024" t="inlineStr">
        <is>
          <t>ALGO_22</t>
        </is>
      </c>
      <c r="C1024" t="inlineStr">
        <is>
          <t>🛡️ BỘ 22: LÁ CHẮN PHÂN KỲ NGƯỢC BÃO VN-INDEX (ANTI-INDEX SHIELD)</t>
        </is>
      </c>
      <c r="D1024" t="inlineStr">
        <is>
          <t>#2</t>
        </is>
      </c>
      <c r="E1024" t="inlineStr">
        <is>
          <t>HDC</t>
        </is>
      </c>
      <c r="F1024" t="inlineStr">
        <is>
          <t>HOSE</t>
        </is>
      </c>
      <c r="G1024" t="inlineStr">
        <is>
          <t>Bất động sản Dân dụng</t>
        </is>
      </c>
      <c r="H1024" t="n">
        <v>12.15</v>
      </c>
      <c r="I1024" t="n">
        <v>1764.41</v>
      </c>
      <c r="J1024" t="n">
        <v>82.86</v>
      </c>
      <c r="K1024" t="n">
        <v>2.63</v>
      </c>
      <c r="L1024" t="n">
        <v>13.78</v>
      </c>
      <c r="M1024" t="n">
        <v>11.41</v>
      </c>
      <c r="N1024" t="n">
        <v>12.15</v>
      </c>
      <c r="O1024" t="n">
        <v>1764.41</v>
      </c>
      <c r="P1024" t="n">
        <v>0</v>
      </c>
      <c r="Q1024" t="n">
        <v>12.15</v>
      </c>
      <c r="R1024" t="n">
        <v>12.15</v>
      </c>
      <c r="S1024" t="inlineStr"/>
      <c r="T1024" t="inlineStr"/>
      <c r="U1024" t="inlineStr"/>
      <c r="V1024" t="inlineStr"/>
      <c r="W1024" t="inlineStr"/>
      <c r="X1024" t="inlineStr">
        <is>
          <t>⏳ Mới mua (T+0)</t>
        </is>
      </c>
      <c r="Y1024">
        <f>IF(ISNUMBER(S1024), ((S1024-H1024)/H1024)-0.004, "")</f>
        <v/>
      </c>
      <c r="Z1024">
        <f>IF(ISNUMBER(T1024), ((T1024-H1024)/H1024)-0.004, "")</f>
        <v/>
      </c>
      <c r="AA1024">
        <f>IF(ISNUMBER(W1024), ((W1024-H1024)/H1024)-0.004, IF(P1024&gt;0, ((N1024-H1024)/H1024)-0.004, 0))</f>
        <v/>
      </c>
      <c r="AB1024">
        <f>IF(AND(ISNUMBER(I1024), I1024&gt;0, ISNUMBER(O1024), O1024&gt;0), AA1024-((O1024-I1024)/I1024), AA1024)</f>
        <v/>
      </c>
      <c r="AC1024">
        <f>IF(ISNUMBER(Q1024), (Q1024-H1024)/H1024, 0)</f>
        <v/>
      </c>
      <c r="AD1024">
        <f>IF(ISNUMBER(R1024), (R1024-H1024)/H1024, 0)</f>
        <v/>
      </c>
      <c r="AE1024">
        <f>IF(ISNUMBER(Y1024), IF(Y1024&gt;0, "THẮNG", "THUA"), "CHỜ T+3")</f>
        <v/>
      </c>
      <c r="AF1024">
        <f>IF(AND(P1024=0, N1024=H1024, NOT(ISNUMBER(W1024))), "ĐANG CHỜ", IF(AA1024&gt;0, "THẮNG", "THUA"))</f>
        <v/>
      </c>
      <c r="AG1024" t="inlineStr">
        <is>
          <t>https://quickchart.io/chart/render/zf-2740a5a1-1a22-444f-8d85-00f0fc7458ce</t>
        </is>
      </c>
      <c r="AH1024">
        <f>IF(AG1024&lt;&gt;"", IMAGE(AG1024, 1), "Chưa có ảnh")</f>
        <v/>
      </c>
    </row>
    <row r="1025" ht="95" customHeight="1">
      <c r="A1025" t="inlineStr">
        <is>
          <t>2026-10-23</t>
        </is>
      </c>
      <c r="B1025" t="inlineStr">
        <is>
          <t>ALGO_22</t>
        </is>
      </c>
      <c r="C1025" t="inlineStr">
        <is>
          <t>🛡️ BỘ 22: LÁ CHẮN PHÂN KỲ NGƯỢC BÃO VN-INDEX (ANTI-INDEX SHIELD)</t>
        </is>
      </c>
      <c r="D1025" t="inlineStr">
        <is>
          <t>#4</t>
        </is>
      </c>
      <c r="E1025" t="inlineStr">
        <is>
          <t>MSH</t>
        </is>
      </c>
      <c r="F1025" t="inlineStr">
        <is>
          <t>HOSE</t>
        </is>
      </c>
      <c r="G1025" t="inlineStr">
        <is>
          <t>Thủy sản &amp; Xuất khẩu</t>
        </is>
      </c>
      <c r="H1025" t="n">
        <v>34.45</v>
      </c>
      <c r="I1025" t="n">
        <v>1764.41</v>
      </c>
      <c r="J1025" t="n">
        <v>59.73</v>
      </c>
      <c r="K1025" t="n">
        <v>2.39</v>
      </c>
      <c r="L1025" t="n">
        <v>37.14</v>
      </c>
      <c r="M1025" t="n">
        <v>33.23</v>
      </c>
      <c r="N1025" t="n">
        <v>34.45</v>
      </c>
      <c r="O1025" t="n">
        <v>1764.41</v>
      </c>
      <c r="P1025" t="n">
        <v>0</v>
      </c>
      <c r="Q1025" t="n">
        <v>34.45</v>
      </c>
      <c r="R1025" t="n">
        <v>34.45</v>
      </c>
      <c r="S1025" t="inlineStr"/>
      <c r="T1025" t="inlineStr"/>
      <c r="U1025" t="inlineStr"/>
      <c r="V1025" t="inlineStr"/>
      <c r="W1025" t="inlineStr"/>
      <c r="X1025" t="inlineStr">
        <is>
          <t>⏳ Mới mua (T+0)</t>
        </is>
      </c>
      <c r="Y1025">
        <f>IF(ISNUMBER(S1025), ((S1025-H1025)/H1025)-0.004, "")</f>
        <v/>
      </c>
      <c r="Z1025">
        <f>IF(ISNUMBER(T1025), ((T1025-H1025)/H1025)-0.004, "")</f>
        <v/>
      </c>
      <c r="AA1025">
        <f>IF(ISNUMBER(W1025), ((W1025-H1025)/H1025)-0.004, IF(P1025&gt;0, ((N1025-H1025)/H1025)-0.004, 0))</f>
        <v/>
      </c>
      <c r="AB1025">
        <f>IF(AND(ISNUMBER(I1025), I1025&gt;0, ISNUMBER(O1025), O1025&gt;0), AA1025-((O1025-I1025)/I1025), AA1025)</f>
        <v/>
      </c>
      <c r="AC1025">
        <f>IF(ISNUMBER(Q1025), (Q1025-H1025)/H1025, 0)</f>
        <v/>
      </c>
      <c r="AD1025">
        <f>IF(ISNUMBER(R1025), (R1025-H1025)/H1025, 0)</f>
        <v/>
      </c>
      <c r="AE1025">
        <f>IF(ISNUMBER(Y1025), IF(Y1025&gt;0, "THẮNG", "THUA"), "CHỜ T+3")</f>
        <v/>
      </c>
      <c r="AF1025">
        <f>IF(AND(P1025=0, N1025=H1025, NOT(ISNUMBER(W1025))), "ĐANG CHỜ", IF(AA1025&gt;0, "THẮNG", "THUA"))</f>
        <v/>
      </c>
      <c r="AG1025" t="inlineStr">
        <is>
          <t>https://quickchart.io/chart/render/zf-aa9f2b88-28e1-49f5-a722-1e78c06a9d29</t>
        </is>
      </c>
      <c r="AH1025">
        <f>IF(AG1025&lt;&gt;"", IMAGE(AG1025, 1), "Chưa có ảnh")</f>
        <v/>
      </c>
    </row>
    <row r="1026" ht="95" customHeight="1">
      <c r="A1026" t="inlineStr">
        <is>
          <t>2026-10-23</t>
        </is>
      </c>
      <c r="B1026" t="inlineStr">
        <is>
          <t>ALGO_22</t>
        </is>
      </c>
      <c r="C1026" t="inlineStr">
        <is>
          <t>🛡️ BỘ 22: LÁ CHẮN PHÂN KỲ NGƯỢC BÃO VN-INDEX (ANTI-INDEX SHIELD)</t>
        </is>
      </c>
      <c r="D1026" t="inlineStr">
        <is>
          <t>#5</t>
        </is>
      </c>
      <c r="E1026" t="inlineStr">
        <is>
          <t>EIB</t>
        </is>
      </c>
      <c r="F1026" t="inlineStr">
        <is>
          <t>HOSE</t>
        </is>
      </c>
      <c r="G1026" t="inlineStr">
        <is>
          <t>Ngân hàng</t>
        </is>
      </c>
      <c r="H1026" t="n">
        <v>17.75</v>
      </c>
      <c r="I1026" t="n">
        <v>1764.41</v>
      </c>
      <c r="J1026" t="n">
        <v>56.09</v>
      </c>
      <c r="K1026" t="n">
        <v>2.29</v>
      </c>
      <c r="L1026" t="n">
        <v>19.38</v>
      </c>
      <c r="M1026" t="n">
        <v>17.01</v>
      </c>
      <c r="N1026" t="n">
        <v>17.75</v>
      </c>
      <c r="O1026" t="n">
        <v>1764.41</v>
      </c>
      <c r="P1026" t="n">
        <v>0</v>
      </c>
      <c r="Q1026" t="n">
        <v>17.75</v>
      </c>
      <c r="R1026" t="n">
        <v>17.75</v>
      </c>
      <c r="S1026" t="inlineStr"/>
      <c r="T1026" t="inlineStr"/>
      <c r="U1026" t="inlineStr"/>
      <c r="V1026" t="inlineStr"/>
      <c r="W1026" t="inlineStr"/>
      <c r="X1026" t="inlineStr">
        <is>
          <t>⏳ Mới mua (T+0)</t>
        </is>
      </c>
      <c r="Y1026">
        <f>IF(ISNUMBER(S1026), ((S1026-H1026)/H1026)-0.004, "")</f>
        <v/>
      </c>
      <c r="Z1026">
        <f>IF(ISNUMBER(T1026), ((T1026-H1026)/H1026)-0.004, "")</f>
        <v/>
      </c>
      <c r="AA1026">
        <f>IF(ISNUMBER(W1026), ((W1026-H1026)/H1026)-0.004, IF(P1026&gt;0, ((N1026-H1026)/H1026)-0.004, 0))</f>
        <v/>
      </c>
      <c r="AB1026">
        <f>IF(AND(ISNUMBER(I1026), I1026&gt;0, ISNUMBER(O1026), O1026&gt;0), AA1026-((O1026-I1026)/I1026), AA1026)</f>
        <v/>
      </c>
      <c r="AC1026">
        <f>IF(ISNUMBER(Q1026), (Q1026-H1026)/H1026, 0)</f>
        <v/>
      </c>
      <c r="AD1026">
        <f>IF(ISNUMBER(R1026), (R1026-H1026)/H1026, 0)</f>
        <v/>
      </c>
      <c r="AE1026">
        <f>IF(ISNUMBER(Y1026), IF(Y1026&gt;0, "THẮNG", "THUA"), "CHỜ T+3")</f>
        <v/>
      </c>
      <c r="AF1026">
        <f>IF(AND(P1026=0, N1026=H1026, NOT(ISNUMBER(W1026))), "ĐANG CHỜ", IF(AA1026&gt;0, "THẮNG", "THUA"))</f>
        <v/>
      </c>
      <c r="AG1026" t="inlineStr">
        <is>
          <t>https://quickchart.io/chart/render/zf-8602876f-1040-4f15-a23f-060ab1ad9000</t>
        </is>
      </c>
      <c r="AH1026">
        <f>IF(AG1026&lt;&gt;"", IMAGE(AG1026, 1), "Chưa có ảnh")</f>
        <v/>
      </c>
    </row>
    <row r="1027" ht="95" customHeight="1">
      <c r="A1027" t="inlineStr">
        <is>
          <t>2026-10-23</t>
        </is>
      </c>
      <c r="B1027" t="inlineStr">
        <is>
          <t>ALGO_23</t>
        </is>
      </c>
      <c r="C1027" t="inlineStr">
        <is>
          <t>🏦 BỘ 23: BỨT PHÁ GIÁ VỐN TỔ CHỨC VWMA (VWMA BREAKOUT)</t>
        </is>
      </c>
      <c r="D1027" t="inlineStr">
        <is>
          <t>#1</t>
        </is>
      </c>
      <c r="E1027" t="inlineStr">
        <is>
          <t>ACB</t>
        </is>
      </c>
      <c r="F1027" t="inlineStr">
        <is>
          <t>HOSE</t>
        </is>
      </c>
      <c r="G1027" t="inlineStr">
        <is>
          <t>Ngân hàng</t>
        </is>
      </c>
      <c r="H1027" t="n">
        <v>20.9</v>
      </c>
      <c r="I1027" t="n">
        <v>1764.41</v>
      </c>
      <c r="J1027" t="n">
        <v>66.84</v>
      </c>
      <c r="K1027" t="n">
        <v>5.42</v>
      </c>
      <c r="L1027" t="n">
        <v>22.4</v>
      </c>
      <c r="M1027" t="n">
        <v>20.22</v>
      </c>
      <c r="N1027" t="n">
        <v>20.9</v>
      </c>
      <c r="O1027" t="n">
        <v>1764.41</v>
      </c>
      <c r="P1027" t="n">
        <v>0</v>
      </c>
      <c r="Q1027" t="n">
        <v>20.9</v>
      </c>
      <c r="R1027" t="n">
        <v>20.9</v>
      </c>
      <c r="S1027" t="inlineStr"/>
      <c r="T1027" t="inlineStr"/>
      <c r="U1027" t="inlineStr"/>
      <c r="V1027" t="inlineStr"/>
      <c r="W1027" t="inlineStr"/>
      <c r="X1027" t="inlineStr">
        <is>
          <t>⏳ Mới mua (T+0)</t>
        </is>
      </c>
      <c r="Y1027">
        <f>IF(ISNUMBER(S1027), ((S1027-H1027)/H1027)-0.004, "")</f>
        <v/>
      </c>
      <c r="Z1027">
        <f>IF(ISNUMBER(T1027), ((T1027-H1027)/H1027)-0.004, "")</f>
        <v/>
      </c>
      <c r="AA1027">
        <f>IF(ISNUMBER(W1027), ((W1027-H1027)/H1027)-0.004, IF(P1027&gt;0, ((N1027-H1027)/H1027)-0.004, 0))</f>
        <v/>
      </c>
      <c r="AB1027">
        <f>IF(AND(ISNUMBER(I1027), I1027&gt;0, ISNUMBER(O1027), O1027&gt;0), AA1027-((O1027-I1027)/I1027), AA1027)</f>
        <v/>
      </c>
      <c r="AC1027">
        <f>IF(ISNUMBER(Q1027), (Q1027-H1027)/H1027, 0)</f>
        <v/>
      </c>
      <c r="AD1027">
        <f>IF(ISNUMBER(R1027), (R1027-H1027)/H1027, 0)</f>
        <v/>
      </c>
      <c r="AE1027">
        <f>IF(ISNUMBER(Y1027), IF(Y1027&gt;0, "THẮNG", "THUA"), "CHỜ T+3")</f>
        <v/>
      </c>
      <c r="AF1027">
        <f>IF(AND(P1027=0, N1027=H1027, NOT(ISNUMBER(W1027))), "ĐANG CHỜ", IF(AA1027&gt;0, "THẮNG", "THUA"))</f>
        <v/>
      </c>
      <c r="AG1027" t="inlineStr">
        <is>
          <t>https://quickchart.io/chart/render/zf-44fe8fe6-a1e4-4a99-ad0d-5a833aedf2c5</t>
        </is>
      </c>
      <c r="AH1027">
        <f>IF(AG1027&lt;&gt;"", IMAGE(AG1027, 1), "Chưa có ảnh")</f>
        <v/>
      </c>
    </row>
    <row r="1028" ht="95" customHeight="1">
      <c r="A1028" t="inlineStr">
        <is>
          <t>2026-10-23</t>
        </is>
      </c>
      <c r="B1028" t="inlineStr">
        <is>
          <t>ALGO_23</t>
        </is>
      </c>
      <c r="C1028" t="inlineStr">
        <is>
          <t>🏦 BỘ 23: BỨT PHÁ GIÁ VỐN TỔ CHỨC VWMA (VWMA BREAKOUT)</t>
        </is>
      </c>
      <c r="D1028" t="inlineStr">
        <is>
          <t>#2</t>
        </is>
      </c>
      <c r="E1028" t="inlineStr">
        <is>
          <t>NAB</t>
        </is>
      </c>
      <c r="F1028" t="inlineStr">
        <is>
          <t>HOSE</t>
        </is>
      </c>
      <c r="G1028" t="inlineStr">
        <is>
          <t>Ngân hàng</t>
        </is>
      </c>
      <c r="H1028" t="n">
        <v>12.6</v>
      </c>
      <c r="I1028" t="n">
        <v>1764.41</v>
      </c>
      <c r="J1028" t="n">
        <v>31.31</v>
      </c>
      <c r="K1028" t="n">
        <v>1.29</v>
      </c>
      <c r="L1028" t="n">
        <v>14.08</v>
      </c>
      <c r="M1028" t="n">
        <v>11.93</v>
      </c>
      <c r="N1028" t="n">
        <v>12.6</v>
      </c>
      <c r="O1028" t="n">
        <v>1764.41</v>
      </c>
      <c r="P1028" t="n">
        <v>0</v>
      </c>
      <c r="Q1028" t="n">
        <v>12.6</v>
      </c>
      <c r="R1028" t="n">
        <v>12.6</v>
      </c>
      <c r="S1028" t="inlineStr"/>
      <c r="T1028" t="inlineStr"/>
      <c r="U1028" t="inlineStr"/>
      <c r="V1028" t="inlineStr"/>
      <c r="W1028" t="inlineStr"/>
      <c r="X1028" t="inlineStr">
        <is>
          <t>⏳ Mới mua (T+0)</t>
        </is>
      </c>
      <c r="Y1028">
        <f>IF(ISNUMBER(S1028), ((S1028-H1028)/H1028)-0.004, "")</f>
        <v/>
      </c>
      <c r="Z1028">
        <f>IF(ISNUMBER(T1028), ((T1028-H1028)/H1028)-0.004, "")</f>
        <v/>
      </c>
      <c r="AA1028">
        <f>IF(ISNUMBER(W1028), ((W1028-H1028)/H1028)-0.004, IF(P1028&gt;0, ((N1028-H1028)/H1028)-0.004, 0))</f>
        <v/>
      </c>
      <c r="AB1028">
        <f>IF(AND(ISNUMBER(I1028), I1028&gt;0, ISNUMBER(O1028), O1028&gt;0), AA1028-((O1028-I1028)/I1028), AA1028)</f>
        <v/>
      </c>
      <c r="AC1028">
        <f>IF(ISNUMBER(Q1028), (Q1028-H1028)/H1028, 0)</f>
        <v/>
      </c>
      <c r="AD1028">
        <f>IF(ISNUMBER(R1028), (R1028-H1028)/H1028, 0)</f>
        <v/>
      </c>
      <c r="AE1028">
        <f>IF(ISNUMBER(Y1028), IF(Y1028&gt;0, "THẮNG", "THUA"), "CHỜ T+3")</f>
        <v/>
      </c>
      <c r="AF1028">
        <f>IF(AND(P1028=0, N1028=H1028, NOT(ISNUMBER(W1028))), "ĐANG CHỜ", IF(AA1028&gt;0, "THẮNG", "THUA"))</f>
        <v/>
      </c>
      <c r="AG1028" t="inlineStr">
        <is>
          <t>https://quickchart.io/chart/render/zf-b8ad023a-5574-447d-ab66-dcd323d14bf6</t>
        </is>
      </c>
      <c r="AH1028">
        <f>IF(AG1028&lt;&gt;"", IMAGE(AG1028, 1), "Chưa có ảnh")</f>
        <v/>
      </c>
    </row>
    <row r="1029" ht="95" customHeight="1">
      <c r="A1029" t="inlineStr">
        <is>
          <t>2026-10-23</t>
        </is>
      </c>
      <c r="B1029" t="inlineStr">
        <is>
          <t>ALGO_24</t>
        </is>
      </c>
      <c r="C1029" t="inlineStr">
        <is>
          <t>💥 BỘ 24: BÙNG NỔ BIÊN ĐỘ BIẾN ĐỘNG ATR (ATR EXPANSION)</t>
        </is>
      </c>
      <c r="D1029" t="inlineStr">
        <is>
          <t>#1</t>
        </is>
      </c>
      <c r="E1029" t="inlineStr">
        <is>
          <t>OCB</t>
        </is>
      </c>
      <c r="F1029" t="inlineStr">
        <is>
          <t>HOSE</t>
        </is>
      </c>
      <c r="G1029" t="inlineStr">
        <is>
          <t>Ngân hàng</t>
        </is>
      </c>
      <c r="H1029" t="n">
        <v>10.7</v>
      </c>
      <c r="I1029" t="n">
        <v>1764.41</v>
      </c>
      <c r="J1029" t="n">
        <v>55.04</v>
      </c>
      <c r="K1029" t="n">
        <v>3.28</v>
      </c>
      <c r="L1029" t="n">
        <v>11.46</v>
      </c>
      <c r="M1029" t="n">
        <v>10.35</v>
      </c>
      <c r="N1029" t="n">
        <v>10.7</v>
      </c>
      <c r="O1029" t="n">
        <v>1764.41</v>
      </c>
      <c r="P1029" t="n">
        <v>0</v>
      </c>
      <c r="Q1029" t="n">
        <v>10.7</v>
      </c>
      <c r="R1029" t="n">
        <v>10.7</v>
      </c>
      <c r="S1029" t="inlineStr"/>
      <c r="T1029" t="inlineStr"/>
      <c r="U1029" t="inlineStr"/>
      <c r="V1029" t="inlineStr"/>
      <c r="W1029" t="inlineStr"/>
      <c r="X1029" t="inlineStr">
        <is>
          <t>⏳ Mới mua (T+0)</t>
        </is>
      </c>
      <c r="Y1029">
        <f>IF(ISNUMBER(S1029), ((S1029-H1029)/H1029)-0.004, "")</f>
        <v/>
      </c>
      <c r="Z1029">
        <f>IF(ISNUMBER(T1029), ((T1029-H1029)/H1029)-0.004, "")</f>
        <v/>
      </c>
      <c r="AA1029">
        <f>IF(ISNUMBER(W1029), ((W1029-H1029)/H1029)-0.004, IF(P1029&gt;0, ((N1029-H1029)/H1029)-0.004, 0))</f>
        <v/>
      </c>
      <c r="AB1029">
        <f>IF(AND(ISNUMBER(I1029), I1029&gt;0, ISNUMBER(O1029), O1029&gt;0), AA1029-((O1029-I1029)/I1029), AA1029)</f>
        <v/>
      </c>
      <c r="AC1029">
        <f>IF(ISNUMBER(Q1029), (Q1029-H1029)/H1029, 0)</f>
        <v/>
      </c>
      <c r="AD1029">
        <f>IF(ISNUMBER(R1029), (R1029-H1029)/H1029, 0)</f>
        <v/>
      </c>
      <c r="AE1029">
        <f>IF(ISNUMBER(Y1029), IF(Y1029&gt;0, "THẮNG", "THUA"), "CHỜ T+3")</f>
        <v/>
      </c>
      <c r="AF1029">
        <f>IF(AND(P1029=0, N1029=H1029, NOT(ISNUMBER(W1029))), "ĐANG CHỜ", IF(AA1029&gt;0, "THẮNG", "THUA"))</f>
        <v/>
      </c>
      <c r="AG1029" t="inlineStr">
        <is>
          <t>https://quickchart.io/chart/render/zf-8bbca01f-4437-4579-8b2f-970b0f540feb</t>
        </is>
      </c>
      <c r="AH1029">
        <f>IF(AG1029&lt;&gt;"", IMAGE(AG1029, 1), "Chưa có ảnh")</f>
        <v/>
      </c>
    </row>
    <row r="1030" ht="95" customHeight="1">
      <c r="A1030" t="inlineStr">
        <is>
          <t>2026-10-23</t>
        </is>
      </c>
      <c r="B1030" t="inlineStr">
        <is>
          <t>ALGO_24</t>
        </is>
      </c>
      <c r="C1030" t="inlineStr">
        <is>
          <t>💥 BỘ 24: BÙNG NỔ BIÊN ĐỘ BIẾN ĐỘNG ATR (ATR EXPANSION)</t>
        </is>
      </c>
      <c r="D1030" t="inlineStr">
        <is>
          <t>#2</t>
        </is>
      </c>
      <c r="E1030" t="inlineStr">
        <is>
          <t>EIB</t>
        </is>
      </c>
      <c r="F1030" t="inlineStr">
        <is>
          <t>HOSE</t>
        </is>
      </c>
      <c r="G1030" t="inlineStr">
        <is>
          <t>Ngân hàng</t>
        </is>
      </c>
      <c r="H1030" t="n">
        <v>17.75</v>
      </c>
      <c r="I1030" t="n">
        <v>1764.41</v>
      </c>
      <c r="J1030" t="n">
        <v>50.34</v>
      </c>
      <c r="K1030" t="n">
        <v>2.29</v>
      </c>
      <c r="L1030" t="n">
        <v>19.38</v>
      </c>
      <c r="M1030" t="n">
        <v>17.01</v>
      </c>
      <c r="N1030" t="n">
        <v>17.75</v>
      </c>
      <c r="O1030" t="n">
        <v>1764.41</v>
      </c>
      <c r="P1030" t="n">
        <v>0</v>
      </c>
      <c r="Q1030" t="n">
        <v>17.75</v>
      </c>
      <c r="R1030" t="n">
        <v>17.75</v>
      </c>
      <c r="S1030" t="inlineStr"/>
      <c r="T1030" t="inlineStr"/>
      <c r="U1030" t="inlineStr"/>
      <c r="V1030" t="inlineStr"/>
      <c r="W1030" t="inlineStr"/>
      <c r="X1030" t="inlineStr">
        <is>
          <t>⏳ Mới mua (T+0)</t>
        </is>
      </c>
      <c r="Y1030">
        <f>IF(ISNUMBER(S1030), ((S1030-H1030)/H1030)-0.004, "")</f>
        <v/>
      </c>
      <c r="Z1030">
        <f>IF(ISNUMBER(T1030), ((T1030-H1030)/H1030)-0.004, "")</f>
        <v/>
      </c>
      <c r="AA1030">
        <f>IF(ISNUMBER(W1030), ((W1030-H1030)/H1030)-0.004, IF(P1030&gt;0, ((N1030-H1030)/H1030)-0.004, 0))</f>
        <v/>
      </c>
      <c r="AB1030">
        <f>IF(AND(ISNUMBER(I1030), I1030&gt;0, ISNUMBER(O1030), O1030&gt;0), AA1030-((O1030-I1030)/I1030), AA1030)</f>
        <v/>
      </c>
      <c r="AC1030">
        <f>IF(ISNUMBER(Q1030), (Q1030-H1030)/H1030, 0)</f>
        <v/>
      </c>
      <c r="AD1030">
        <f>IF(ISNUMBER(R1030), (R1030-H1030)/H1030, 0)</f>
        <v/>
      </c>
      <c r="AE1030">
        <f>IF(ISNUMBER(Y1030), IF(Y1030&gt;0, "THẮNG", "THUA"), "CHỜ T+3")</f>
        <v/>
      </c>
      <c r="AF1030">
        <f>IF(AND(P1030=0, N1030=H1030, NOT(ISNUMBER(W1030))), "ĐANG CHỜ", IF(AA1030&gt;0, "THẮNG", "THUA"))</f>
        <v/>
      </c>
      <c r="AG1030" t="inlineStr">
        <is>
          <t>https://quickchart.io/chart/render/zf-8602876f-1040-4f15-a23f-060ab1ad9000</t>
        </is>
      </c>
      <c r="AH1030">
        <f>IF(AG1030&lt;&gt;"", IMAGE(AG1030, 1), "Chưa có ảnh")</f>
        <v/>
      </c>
    </row>
    <row r="1031" ht="95" customHeight="1">
      <c r="A1031" t="inlineStr">
        <is>
          <t>2026-10-23</t>
        </is>
      </c>
      <c r="B1031" t="inlineStr">
        <is>
          <t>ALGO_24</t>
        </is>
      </c>
      <c r="C1031" t="inlineStr">
        <is>
          <t>💥 BỘ 24: BÙNG NỔ BIÊN ĐỘ BIẾN ĐỘNG ATR (ATR EXPANSION)</t>
        </is>
      </c>
      <c r="D1031" t="inlineStr">
        <is>
          <t>#3</t>
        </is>
      </c>
      <c r="E1031" t="inlineStr">
        <is>
          <t>VSC</t>
        </is>
      </c>
      <c r="F1031" t="inlineStr">
        <is>
          <t>HOSE</t>
        </is>
      </c>
      <c r="G1031" t="inlineStr">
        <is>
          <t>Cảng biển &amp; Vận tải</t>
        </is>
      </c>
      <c r="H1031" t="n">
        <v>15.25</v>
      </c>
      <c r="I1031" t="n">
        <v>1764.41</v>
      </c>
      <c r="J1031" t="n">
        <v>47.58</v>
      </c>
      <c r="K1031" t="n">
        <v>3.09</v>
      </c>
      <c r="L1031" t="n">
        <v>17.34</v>
      </c>
      <c r="M1031" t="n">
        <v>14.3</v>
      </c>
      <c r="N1031" t="n">
        <v>15.25</v>
      </c>
      <c r="O1031" t="n">
        <v>1764.41</v>
      </c>
      <c r="P1031" t="n">
        <v>0</v>
      </c>
      <c r="Q1031" t="n">
        <v>15.25</v>
      </c>
      <c r="R1031" t="n">
        <v>15.25</v>
      </c>
      <c r="S1031" t="inlineStr"/>
      <c r="T1031" t="inlineStr"/>
      <c r="U1031" t="inlineStr"/>
      <c r="V1031" t="inlineStr"/>
      <c r="W1031" t="inlineStr"/>
      <c r="X1031" t="inlineStr">
        <is>
          <t>⏳ Mới mua (T+0)</t>
        </is>
      </c>
      <c r="Y1031">
        <f>IF(ISNUMBER(S1031), ((S1031-H1031)/H1031)-0.004, "")</f>
        <v/>
      </c>
      <c r="Z1031">
        <f>IF(ISNUMBER(T1031), ((T1031-H1031)/H1031)-0.004, "")</f>
        <v/>
      </c>
      <c r="AA1031">
        <f>IF(ISNUMBER(W1031), ((W1031-H1031)/H1031)-0.004, IF(P1031&gt;0, ((N1031-H1031)/H1031)-0.004, 0))</f>
        <v/>
      </c>
      <c r="AB1031">
        <f>IF(AND(ISNUMBER(I1031), I1031&gt;0, ISNUMBER(O1031), O1031&gt;0), AA1031-((O1031-I1031)/I1031), AA1031)</f>
        <v/>
      </c>
      <c r="AC1031">
        <f>IF(ISNUMBER(Q1031), (Q1031-H1031)/H1031, 0)</f>
        <v/>
      </c>
      <c r="AD1031">
        <f>IF(ISNUMBER(R1031), (R1031-H1031)/H1031, 0)</f>
        <v/>
      </c>
      <c r="AE1031">
        <f>IF(ISNUMBER(Y1031), IF(Y1031&gt;0, "THẮNG", "THUA"), "CHỜ T+3")</f>
        <v/>
      </c>
      <c r="AF1031">
        <f>IF(AND(P1031=0, N1031=H1031, NOT(ISNUMBER(W1031))), "ĐANG CHỜ", IF(AA1031&gt;0, "THẮNG", "THUA"))</f>
        <v/>
      </c>
      <c r="AG1031" t="inlineStr">
        <is>
          <t>https://quickchart.io/chart/render/zf-0734af56-44ad-4601-a654-fbdbb25c0013</t>
        </is>
      </c>
      <c r="AH1031">
        <f>IF(AG1031&lt;&gt;"", IMAGE(AG1031, 1), "Chưa có ảnh")</f>
        <v/>
      </c>
    </row>
    <row r="1032" ht="95" customHeight="1">
      <c r="A1032" t="inlineStr">
        <is>
          <t>2026-10-23</t>
        </is>
      </c>
      <c r="B1032" t="inlineStr">
        <is>
          <t>ALGO_24</t>
        </is>
      </c>
      <c r="C1032" t="inlineStr">
        <is>
          <t>💥 BỘ 24: BÙNG NỔ BIÊN ĐỘ BIẾN ĐỘNG ATR (ATR EXPANSION)</t>
        </is>
      </c>
      <c r="D1032" t="inlineStr">
        <is>
          <t>#4</t>
        </is>
      </c>
      <c r="E1032" t="inlineStr">
        <is>
          <t>MSH</t>
        </is>
      </c>
      <c r="F1032" t="inlineStr">
        <is>
          <t>HOSE</t>
        </is>
      </c>
      <c r="G1032" t="inlineStr">
        <is>
          <t>Thủy sản &amp; Xuất khẩu</t>
        </is>
      </c>
      <c r="H1032" t="n">
        <v>34.45</v>
      </c>
      <c r="I1032" t="n">
        <v>1764.41</v>
      </c>
      <c r="J1032" t="n">
        <v>43.85</v>
      </c>
      <c r="K1032" t="n">
        <v>2.39</v>
      </c>
      <c r="L1032" t="n">
        <v>37.14</v>
      </c>
      <c r="M1032" t="n">
        <v>33.23</v>
      </c>
      <c r="N1032" t="n">
        <v>34.45</v>
      </c>
      <c r="O1032" t="n">
        <v>1764.41</v>
      </c>
      <c r="P1032" t="n">
        <v>0</v>
      </c>
      <c r="Q1032" t="n">
        <v>34.45</v>
      </c>
      <c r="R1032" t="n">
        <v>34.45</v>
      </c>
      <c r="S1032" t="inlineStr"/>
      <c r="T1032" t="inlineStr"/>
      <c r="U1032" t="inlineStr"/>
      <c r="V1032" t="inlineStr"/>
      <c r="W1032" t="inlineStr"/>
      <c r="X1032" t="inlineStr">
        <is>
          <t>⏳ Mới mua (T+0)</t>
        </is>
      </c>
      <c r="Y1032">
        <f>IF(ISNUMBER(S1032), ((S1032-H1032)/H1032)-0.004, "")</f>
        <v/>
      </c>
      <c r="Z1032">
        <f>IF(ISNUMBER(T1032), ((T1032-H1032)/H1032)-0.004, "")</f>
        <v/>
      </c>
      <c r="AA1032">
        <f>IF(ISNUMBER(W1032), ((W1032-H1032)/H1032)-0.004, IF(P1032&gt;0, ((N1032-H1032)/H1032)-0.004, 0))</f>
        <v/>
      </c>
      <c r="AB1032">
        <f>IF(AND(ISNUMBER(I1032), I1032&gt;0, ISNUMBER(O1032), O1032&gt;0), AA1032-((O1032-I1032)/I1032), AA1032)</f>
        <v/>
      </c>
      <c r="AC1032">
        <f>IF(ISNUMBER(Q1032), (Q1032-H1032)/H1032, 0)</f>
        <v/>
      </c>
      <c r="AD1032">
        <f>IF(ISNUMBER(R1032), (R1032-H1032)/H1032, 0)</f>
        <v/>
      </c>
      <c r="AE1032">
        <f>IF(ISNUMBER(Y1032), IF(Y1032&gt;0, "THẮNG", "THUA"), "CHỜ T+3")</f>
        <v/>
      </c>
      <c r="AF1032">
        <f>IF(AND(P1032=0, N1032=H1032, NOT(ISNUMBER(W1032))), "ĐANG CHỜ", IF(AA1032&gt;0, "THẮNG", "THUA"))</f>
        <v/>
      </c>
      <c r="AG1032" t="inlineStr">
        <is>
          <t>https://quickchart.io/chart/render/zf-aa9f2b88-28e1-49f5-a722-1e78c06a9d29</t>
        </is>
      </c>
      <c r="AH1032">
        <f>IF(AG1032&lt;&gt;"", IMAGE(AG1032, 1), "Chưa có ảnh")</f>
        <v/>
      </c>
    </row>
    <row r="1033" ht="95" customHeight="1">
      <c r="A1033" t="inlineStr">
        <is>
          <t>2026-10-23</t>
        </is>
      </c>
      <c r="B1033" t="inlineStr">
        <is>
          <t>ALGO_24</t>
        </is>
      </c>
      <c r="C1033" t="inlineStr">
        <is>
          <t>💥 BỘ 24: BÙNG NỔ BIÊN ĐỘ BIẾN ĐỘNG ATR (ATR EXPANSION)</t>
        </is>
      </c>
      <c r="D1033" t="inlineStr">
        <is>
          <t>#5</t>
        </is>
      </c>
      <c r="E1033" t="inlineStr">
        <is>
          <t>HDC</t>
        </is>
      </c>
      <c r="F1033" t="inlineStr">
        <is>
          <t>HOSE</t>
        </is>
      </c>
      <c r="G1033" t="inlineStr">
        <is>
          <t>Bất động sản Dân dụng</t>
        </is>
      </c>
      <c r="H1033" t="n">
        <v>12.15</v>
      </c>
      <c r="I1033" t="n">
        <v>1764.41</v>
      </c>
      <c r="J1033" t="n">
        <v>43.07</v>
      </c>
      <c r="K1033" t="n">
        <v>2.63</v>
      </c>
      <c r="L1033" t="n">
        <v>13.78</v>
      </c>
      <c r="M1033" t="n">
        <v>11.41</v>
      </c>
      <c r="N1033" t="n">
        <v>12.15</v>
      </c>
      <c r="O1033" t="n">
        <v>1764.41</v>
      </c>
      <c r="P1033" t="n">
        <v>0</v>
      </c>
      <c r="Q1033" t="n">
        <v>12.15</v>
      </c>
      <c r="R1033" t="n">
        <v>12.15</v>
      </c>
      <c r="S1033" t="inlineStr"/>
      <c r="T1033" t="inlineStr"/>
      <c r="U1033" t="inlineStr"/>
      <c r="V1033" t="inlineStr"/>
      <c r="W1033" t="inlineStr"/>
      <c r="X1033" t="inlineStr">
        <is>
          <t>⏳ Mới mua (T+0)</t>
        </is>
      </c>
      <c r="Y1033">
        <f>IF(ISNUMBER(S1033), ((S1033-H1033)/H1033)-0.004, "")</f>
        <v/>
      </c>
      <c r="Z1033">
        <f>IF(ISNUMBER(T1033), ((T1033-H1033)/H1033)-0.004, "")</f>
        <v/>
      </c>
      <c r="AA1033">
        <f>IF(ISNUMBER(W1033), ((W1033-H1033)/H1033)-0.004, IF(P1033&gt;0, ((N1033-H1033)/H1033)-0.004, 0))</f>
        <v/>
      </c>
      <c r="AB1033">
        <f>IF(AND(ISNUMBER(I1033), I1033&gt;0, ISNUMBER(O1033), O1033&gt;0), AA1033-((O1033-I1033)/I1033), AA1033)</f>
        <v/>
      </c>
      <c r="AC1033">
        <f>IF(ISNUMBER(Q1033), (Q1033-H1033)/H1033, 0)</f>
        <v/>
      </c>
      <c r="AD1033">
        <f>IF(ISNUMBER(R1033), (R1033-H1033)/H1033, 0)</f>
        <v/>
      </c>
      <c r="AE1033">
        <f>IF(ISNUMBER(Y1033), IF(Y1033&gt;0, "THẮNG", "THUA"), "CHỜ T+3")</f>
        <v/>
      </c>
      <c r="AF1033">
        <f>IF(AND(P1033=0, N1033=H1033, NOT(ISNUMBER(W1033))), "ĐANG CHỜ", IF(AA1033&gt;0, "THẮNG", "THUA"))</f>
        <v/>
      </c>
      <c r="AG1033" t="inlineStr">
        <is>
          <t>https://quickchart.io/chart/render/zf-2740a5a1-1a22-444f-8d85-00f0fc7458ce</t>
        </is>
      </c>
      <c r="AH1033">
        <f>IF(AG1033&lt;&gt;"", IMAGE(AG1033, 1), "Chưa có ảnh")</f>
        <v/>
      </c>
    </row>
    <row r="1034" ht="95" customHeight="1">
      <c r="A1034" t="inlineStr">
        <is>
          <t>2026-10-23</t>
        </is>
      </c>
      <c r="B1034" t="inlineStr">
        <is>
          <t>ALGO_26</t>
        </is>
      </c>
      <c r="C1034" t="inlineStr">
        <is>
          <t>🔇 BỘ 26: CẠN KIỆT NGUỒN CUNG TRƯỚC GIỜ NỔ (VSA NO-SUPPLY TEST)</t>
        </is>
      </c>
      <c r="D1034" t="inlineStr">
        <is>
          <t>#2</t>
        </is>
      </c>
      <c r="E1034" t="inlineStr">
        <is>
          <t>VPB</t>
        </is>
      </c>
      <c r="F1034" t="inlineStr">
        <is>
          <t>HOSE</t>
        </is>
      </c>
      <c r="G1034" t="inlineStr">
        <is>
          <t>Ngân hàng</t>
        </is>
      </c>
      <c r="H1034" t="n">
        <v>23.85</v>
      </c>
      <c r="I1034" t="n">
        <v>1764.41</v>
      </c>
      <c r="J1034" t="n">
        <v>38.34</v>
      </c>
      <c r="K1034" t="n">
        <v>0.26</v>
      </c>
      <c r="L1034" t="n">
        <v>26.17</v>
      </c>
      <c r="M1034" t="n">
        <v>22.8</v>
      </c>
      <c r="N1034" t="n">
        <v>23.85</v>
      </c>
      <c r="O1034" t="n">
        <v>1764.41</v>
      </c>
      <c r="P1034" t="n">
        <v>0</v>
      </c>
      <c r="Q1034" t="n">
        <v>23.85</v>
      </c>
      <c r="R1034" t="n">
        <v>23.85</v>
      </c>
      <c r="S1034" t="inlineStr"/>
      <c r="T1034" t="inlineStr"/>
      <c r="U1034" t="inlineStr"/>
      <c r="V1034" t="inlineStr"/>
      <c r="W1034" t="inlineStr"/>
      <c r="X1034" t="inlineStr">
        <is>
          <t>⏳ Mới mua (T+0)</t>
        </is>
      </c>
      <c r="Y1034">
        <f>IF(ISNUMBER(S1034), ((S1034-H1034)/H1034)-0.004, "")</f>
        <v/>
      </c>
      <c r="Z1034">
        <f>IF(ISNUMBER(T1034), ((T1034-H1034)/H1034)-0.004, "")</f>
        <v/>
      </c>
      <c r="AA1034">
        <f>IF(ISNUMBER(W1034), ((W1034-H1034)/H1034)-0.004, IF(P1034&gt;0, ((N1034-H1034)/H1034)-0.004, 0))</f>
        <v/>
      </c>
      <c r="AB1034">
        <f>IF(AND(ISNUMBER(I1034), I1034&gt;0, ISNUMBER(O1034), O1034&gt;0), AA1034-((O1034-I1034)/I1034), AA1034)</f>
        <v/>
      </c>
      <c r="AC1034">
        <f>IF(ISNUMBER(Q1034), (Q1034-H1034)/H1034, 0)</f>
        <v/>
      </c>
      <c r="AD1034">
        <f>IF(ISNUMBER(R1034), (R1034-H1034)/H1034, 0)</f>
        <v/>
      </c>
      <c r="AE1034">
        <f>IF(ISNUMBER(Y1034), IF(Y1034&gt;0, "THẮNG", "THUA"), "CHỜ T+3")</f>
        <v/>
      </c>
      <c r="AF1034">
        <f>IF(AND(P1034=0, N1034=H1034, NOT(ISNUMBER(W1034))), "ĐANG CHỜ", IF(AA1034&gt;0, "THẮNG", "THUA"))</f>
        <v/>
      </c>
      <c r="AG1034" t="inlineStr">
        <is>
          <t>https://quickchart.io/chart/render/zf-4c70fdf1-9849-47ad-a687-988ee1e9c65a</t>
        </is>
      </c>
      <c r="AH1034">
        <f>IF(AG1034&lt;&gt;"", IMAGE(AG1034, 1), "Chưa có ảnh")</f>
        <v/>
      </c>
    </row>
    <row r="1035" ht="95" customHeight="1">
      <c r="A1035" t="inlineStr">
        <is>
          <t>2026-10-23</t>
        </is>
      </c>
      <c r="B1035" t="inlineStr">
        <is>
          <t>ALGO_26</t>
        </is>
      </c>
      <c r="C1035" t="inlineStr">
        <is>
          <t>🔇 BỘ 26: CẠN KIỆT NGUỒN CUNG TRƯỚC GIỜ NỔ (VSA NO-SUPPLY TEST)</t>
        </is>
      </c>
      <c r="D1035" t="inlineStr">
        <is>
          <t>#3</t>
        </is>
      </c>
      <c r="E1035" t="inlineStr">
        <is>
          <t>MCH</t>
        </is>
      </c>
      <c r="F1035" t="inlineStr">
        <is>
          <t>HOSE</t>
        </is>
      </c>
      <c r="G1035" t="inlineStr">
        <is>
          <t>Thực phẩm &amp; Tiêu dùng</t>
        </is>
      </c>
      <c r="H1035" t="n">
        <v>141.3</v>
      </c>
      <c r="I1035" t="n">
        <v>1764.41</v>
      </c>
      <c r="J1035" t="n">
        <v>31.25</v>
      </c>
      <c r="K1035" t="n">
        <v>0.05</v>
      </c>
      <c r="L1035" t="n">
        <v>151.37</v>
      </c>
      <c r="M1035" t="n">
        <v>136.72</v>
      </c>
      <c r="N1035" t="n">
        <v>141.3</v>
      </c>
      <c r="O1035" t="n">
        <v>1764.41</v>
      </c>
      <c r="P1035" t="n">
        <v>0</v>
      </c>
      <c r="Q1035" t="n">
        <v>141.3</v>
      </c>
      <c r="R1035" t="n">
        <v>141.3</v>
      </c>
      <c r="S1035" t="inlineStr"/>
      <c r="T1035" t="inlineStr"/>
      <c r="U1035" t="inlineStr"/>
      <c r="V1035" t="inlineStr"/>
      <c r="W1035" t="inlineStr"/>
      <c r="X1035" t="inlineStr">
        <is>
          <t>⏳ Mới mua (T+0)</t>
        </is>
      </c>
      <c r="Y1035">
        <f>IF(ISNUMBER(S1035), ((S1035-H1035)/H1035)-0.004, "")</f>
        <v/>
      </c>
      <c r="Z1035">
        <f>IF(ISNUMBER(T1035), ((T1035-H1035)/H1035)-0.004, "")</f>
        <v/>
      </c>
      <c r="AA1035">
        <f>IF(ISNUMBER(W1035), ((W1035-H1035)/H1035)-0.004, IF(P1035&gt;0, ((N1035-H1035)/H1035)-0.004, 0))</f>
        <v/>
      </c>
      <c r="AB1035">
        <f>IF(AND(ISNUMBER(I1035), I1035&gt;0, ISNUMBER(O1035), O1035&gt;0), AA1035-((O1035-I1035)/I1035), AA1035)</f>
        <v/>
      </c>
      <c r="AC1035">
        <f>IF(ISNUMBER(Q1035), (Q1035-H1035)/H1035, 0)</f>
        <v/>
      </c>
      <c r="AD1035">
        <f>IF(ISNUMBER(R1035), (R1035-H1035)/H1035, 0)</f>
        <v/>
      </c>
      <c r="AE1035">
        <f>IF(ISNUMBER(Y1035), IF(Y1035&gt;0, "THẮNG", "THUA"), "CHỜ T+3")</f>
        <v/>
      </c>
      <c r="AF1035">
        <f>IF(AND(P1035=0, N1035=H1035, NOT(ISNUMBER(W1035))), "ĐANG CHỜ", IF(AA1035&gt;0, "THẮNG", "THUA"))</f>
        <v/>
      </c>
      <c r="AG1035" t="inlineStr">
        <is>
          <t>https://quickchart.io/chart/render/zf-bfebde9d-da13-44a3-a763-785b9e581615</t>
        </is>
      </c>
      <c r="AH1035">
        <f>IF(AG1035&lt;&gt;"", IMAGE(AG1035, 1), "Chưa có ảnh")</f>
        <v/>
      </c>
    </row>
    <row r="1036" ht="95" customHeight="1">
      <c r="A1036" t="inlineStr">
        <is>
          <t>2026-10-23</t>
        </is>
      </c>
      <c r="B1036" t="inlineStr">
        <is>
          <t>ALGO_26</t>
        </is>
      </c>
      <c r="C1036" t="inlineStr">
        <is>
          <t>🔇 BỘ 26: CẠN KIỆT NGUỒN CUNG TRƯỚC GIỜ NỔ (VSA NO-SUPPLY TEST)</t>
        </is>
      </c>
      <c r="D1036" t="inlineStr">
        <is>
          <t>#4</t>
        </is>
      </c>
      <c r="E1036" t="inlineStr">
        <is>
          <t>TCB</t>
        </is>
      </c>
      <c r="F1036" t="inlineStr">
        <is>
          <t>HOSE</t>
        </is>
      </c>
      <c r="G1036" t="inlineStr">
        <is>
          <t>Ngân hàng</t>
        </is>
      </c>
      <c r="H1036" t="n">
        <v>34.05</v>
      </c>
      <c r="I1036" t="n">
        <v>1764.41</v>
      </c>
      <c r="J1036" t="n">
        <v>30.23</v>
      </c>
      <c r="K1036" t="n">
        <v>0.52</v>
      </c>
      <c r="L1036" t="n">
        <v>36.68</v>
      </c>
      <c r="M1036" t="n">
        <v>32.86</v>
      </c>
      <c r="N1036" t="n">
        <v>34.05</v>
      </c>
      <c r="O1036" t="n">
        <v>1764.41</v>
      </c>
      <c r="P1036" t="n">
        <v>0</v>
      </c>
      <c r="Q1036" t="n">
        <v>34.05</v>
      </c>
      <c r="R1036" t="n">
        <v>34.05</v>
      </c>
      <c r="S1036" t="inlineStr"/>
      <c r="T1036" t="inlineStr"/>
      <c r="U1036" t="inlineStr"/>
      <c r="V1036" t="inlineStr"/>
      <c r="W1036" t="inlineStr"/>
      <c r="X1036" t="inlineStr">
        <is>
          <t>⏳ Mới mua (T+0)</t>
        </is>
      </c>
      <c r="Y1036">
        <f>IF(ISNUMBER(S1036), ((S1036-H1036)/H1036)-0.004, "")</f>
        <v/>
      </c>
      <c r="Z1036">
        <f>IF(ISNUMBER(T1036), ((T1036-H1036)/H1036)-0.004, "")</f>
        <v/>
      </c>
      <c r="AA1036">
        <f>IF(ISNUMBER(W1036), ((W1036-H1036)/H1036)-0.004, IF(P1036&gt;0, ((N1036-H1036)/H1036)-0.004, 0))</f>
        <v/>
      </c>
      <c r="AB1036">
        <f>IF(AND(ISNUMBER(I1036), I1036&gt;0, ISNUMBER(O1036), O1036&gt;0), AA1036-((O1036-I1036)/I1036), AA1036)</f>
        <v/>
      </c>
      <c r="AC1036">
        <f>IF(ISNUMBER(Q1036), (Q1036-H1036)/H1036, 0)</f>
        <v/>
      </c>
      <c r="AD1036">
        <f>IF(ISNUMBER(R1036), (R1036-H1036)/H1036, 0)</f>
        <v/>
      </c>
      <c r="AE1036">
        <f>IF(ISNUMBER(Y1036), IF(Y1036&gt;0, "THẮNG", "THUA"), "CHỜ T+3")</f>
        <v/>
      </c>
      <c r="AF1036">
        <f>IF(AND(P1036=0, N1036=H1036, NOT(ISNUMBER(W1036))), "ĐANG CHỜ", IF(AA1036&gt;0, "THẮNG", "THUA"))</f>
        <v/>
      </c>
      <c r="AG1036" t="inlineStr">
        <is>
          <t>https://quickchart.io/chart/render/zf-71fd7ff3-ef70-4bc0-b97d-519d3ce7d916</t>
        </is>
      </c>
      <c r="AH1036">
        <f>IF(AG1036&lt;&gt;"", IMAGE(AG1036, 1), "Chưa có ảnh")</f>
        <v/>
      </c>
    </row>
    <row r="1037" ht="95" customHeight="1">
      <c r="A1037" t="inlineStr">
        <is>
          <t>2026-10-23</t>
        </is>
      </c>
      <c r="B1037" t="inlineStr">
        <is>
          <t>ALGO_26</t>
        </is>
      </c>
      <c r="C1037" t="inlineStr">
        <is>
          <t>🔇 BỘ 26: CẠN KIỆT NGUỒN CUNG TRƯỚC GIỜ NỔ (VSA NO-SUPPLY TEST)</t>
        </is>
      </c>
      <c r="D1037" t="inlineStr">
        <is>
          <t>#5</t>
        </is>
      </c>
      <c r="E1037" t="inlineStr">
        <is>
          <t>CTG</t>
        </is>
      </c>
      <c r="F1037" t="inlineStr">
        <is>
          <t>HOSE</t>
        </is>
      </c>
      <c r="G1037" t="inlineStr">
        <is>
          <t>Ngân hàng</t>
        </is>
      </c>
      <c r="H1037" t="n">
        <v>30.7</v>
      </c>
      <c r="I1037" t="n">
        <v>1764.41</v>
      </c>
      <c r="J1037" t="n">
        <v>18.81</v>
      </c>
      <c r="K1037" t="n">
        <v>0.55</v>
      </c>
      <c r="L1037" t="n">
        <v>32.94</v>
      </c>
      <c r="M1037" t="n">
        <v>29.68</v>
      </c>
      <c r="N1037" t="n">
        <v>30.7</v>
      </c>
      <c r="O1037" t="n">
        <v>1764.41</v>
      </c>
      <c r="P1037" t="n">
        <v>0</v>
      </c>
      <c r="Q1037" t="n">
        <v>30.7</v>
      </c>
      <c r="R1037" t="n">
        <v>30.7</v>
      </c>
      <c r="S1037" t="inlineStr"/>
      <c r="T1037" t="inlineStr"/>
      <c r="U1037" t="inlineStr"/>
      <c r="V1037" t="inlineStr"/>
      <c r="W1037" t="inlineStr"/>
      <c r="X1037" t="inlineStr">
        <is>
          <t>⏳ Mới mua (T+0)</t>
        </is>
      </c>
      <c r="Y1037">
        <f>IF(ISNUMBER(S1037), ((S1037-H1037)/H1037)-0.004, "")</f>
        <v/>
      </c>
      <c r="Z1037">
        <f>IF(ISNUMBER(T1037), ((T1037-H1037)/H1037)-0.004, "")</f>
        <v/>
      </c>
      <c r="AA1037">
        <f>IF(ISNUMBER(W1037), ((W1037-H1037)/H1037)-0.004, IF(P1037&gt;0, ((N1037-H1037)/H1037)-0.004, 0))</f>
        <v/>
      </c>
      <c r="AB1037">
        <f>IF(AND(ISNUMBER(I1037), I1037&gt;0, ISNUMBER(O1037), O1037&gt;0), AA1037-((O1037-I1037)/I1037), AA1037)</f>
        <v/>
      </c>
      <c r="AC1037">
        <f>IF(ISNUMBER(Q1037), (Q1037-H1037)/H1037, 0)</f>
        <v/>
      </c>
      <c r="AD1037">
        <f>IF(ISNUMBER(R1037), (R1037-H1037)/H1037, 0)</f>
        <v/>
      </c>
      <c r="AE1037">
        <f>IF(ISNUMBER(Y1037), IF(Y1037&gt;0, "THẮNG", "THUA"), "CHỜ T+3")</f>
        <v/>
      </c>
      <c r="AF1037">
        <f>IF(AND(P1037=0, N1037=H1037, NOT(ISNUMBER(W1037))), "ĐANG CHỜ", IF(AA1037&gt;0, "THẮNG", "THUA"))</f>
        <v/>
      </c>
      <c r="AG1037" t="inlineStr">
        <is>
          <t>https://quickchart.io/chart/render/zf-f33eb8d8-2c2a-475e-82d1-a6981051ba9b</t>
        </is>
      </c>
      <c r="AH1037">
        <f>IF(AG1037&lt;&gt;"", IMAGE(AG1037, 1), "Chưa có ảnh")</f>
        <v/>
      </c>
    </row>
    <row r="1038" ht="95" customHeight="1">
      <c r="A1038" t="inlineStr">
        <is>
          <t>2026-10-23</t>
        </is>
      </c>
      <c r="B1038" t="inlineStr">
        <is>
          <t>ALGO_27</t>
        </is>
      </c>
      <c r="C1038" t="inlineStr">
        <is>
          <t>💰 BỘ 27: ĐỊNH GIÁ HỢP LÝ P/E &amp; ROE CAO HÚT TIỀN (GARP VALUE)</t>
        </is>
      </c>
      <c r="D1038" t="inlineStr">
        <is>
          <t>#2</t>
        </is>
      </c>
      <c r="E1038" t="inlineStr">
        <is>
          <t>MSH</t>
        </is>
      </c>
      <c r="F1038" t="inlineStr">
        <is>
          <t>HOSE</t>
        </is>
      </c>
      <c r="G1038" t="inlineStr">
        <is>
          <t>Thủy sản &amp; Xuất khẩu</t>
        </is>
      </c>
      <c r="H1038" t="n">
        <v>34.45</v>
      </c>
      <c r="I1038" t="n">
        <v>1764.41</v>
      </c>
      <c r="J1038" t="n">
        <v>91.90000000000001</v>
      </c>
      <c r="K1038" t="n">
        <v>2.39</v>
      </c>
      <c r="L1038" t="n">
        <v>37.14</v>
      </c>
      <c r="M1038" t="n">
        <v>33.23</v>
      </c>
      <c r="N1038" t="n">
        <v>34.45</v>
      </c>
      <c r="O1038" t="n">
        <v>1764.41</v>
      </c>
      <c r="P1038" t="n">
        <v>0</v>
      </c>
      <c r="Q1038" t="n">
        <v>34.45</v>
      </c>
      <c r="R1038" t="n">
        <v>34.45</v>
      </c>
      <c r="S1038" t="inlineStr"/>
      <c r="T1038" t="inlineStr"/>
      <c r="U1038" t="inlineStr"/>
      <c r="V1038" t="inlineStr"/>
      <c r="W1038" t="inlineStr"/>
      <c r="X1038" t="inlineStr">
        <is>
          <t>⏳ Mới mua (T+0)</t>
        </is>
      </c>
      <c r="Y1038">
        <f>IF(ISNUMBER(S1038), ((S1038-H1038)/H1038)-0.004, "")</f>
        <v/>
      </c>
      <c r="Z1038">
        <f>IF(ISNUMBER(T1038), ((T1038-H1038)/H1038)-0.004, "")</f>
        <v/>
      </c>
      <c r="AA1038">
        <f>IF(ISNUMBER(W1038), ((W1038-H1038)/H1038)-0.004, IF(P1038&gt;0, ((N1038-H1038)/H1038)-0.004, 0))</f>
        <v/>
      </c>
      <c r="AB1038">
        <f>IF(AND(ISNUMBER(I1038), I1038&gt;0, ISNUMBER(O1038), O1038&gt;0), AA1038-((O1038-I1038)/I1038), AA1038)</f>
        <v/>
      </c>
      <c r="AC1038">
        <f>IF(ISNUMBER(Q1038), (Q1038-H1038)/H1038, 0)</f>
        <v/>
      </c>
      <c r="AD1038">
        <f>IF(ISNUMBER(R1038), (R1038-H1038)/H1038, 0)</f>
        <v/>
      </c>
      <c r="AE1038">
        <f>IF(ISNUMBER(Y1038), IF(Y1038&gt;0, "THẮNG", "THUA"), "CHỜ T+3")</f>
        <v/>
      </c>
      <c r="AF1038">
        <f>IF(AND(P1038=0, N1038=H1038, NOT(ISNUMBER(W1038))), "ĐANG CHỜ", IF(AA1038&gt;0, "THẮNG", "THUA"))</f>
        <v/>
      </c>
      <c r="AG1038" t="inlineStr">
        <is>
          <t>https://quickchart.io/chart/render/zf-aa9f2b88-28e1-49f5-a722-1e78c06a9d29</t>
        </is>
      </c>
      <c r="AH1038">
        <f>IF(AG1038&lt;&gt;"", IMAGE(AG1038, 1), "Chưa có ảnh")</f>
        <v/>
      </c>
    </row>
    <row r="1039" ht="95" customHeight="1">
      <c r="A1039" t="inlineStr">
        <is>
          <t>2026-10-23</t>
        </is>
      </c>
      <c r="B1039" t="inlineStr">
        <is>
          <t>ALGO_27</t>
        </is>
      </c>
      <c r="C1039" t="inlineStr">
        <is>
          <t>💰 BỘ 27: ĐỊNH GIÁ HỢP LÝ P/E &amp; ROE CAO HÚT TIỀN (GARP VALUE)</t>
        </is>
      </c>
      <c r="D1039" t="inlineStr">
        <is>
          <t>#3</t>
        </is>
      </c>
      <c r="E1039" t="inlineStr">
        <is>
          <t>HDC</t>
        </is>
      </c>
      <c r="F1039" t="inlineStr">
        <is>
          <t>HOSE</t>
        </is>
      </c>
      <c r="G1039" t="inlineStr">
        <is>
          <t>Bất động sản Dân dụng</t>
        </is>
      </c>
      <c r="H1039" t="n">
        <v>12.15</v>
      </c>
      <c r="I1039" t="n">
        <v>1764.41</v>
      </c>
      <c r="J1039" t="n">
        <v>73.56999999999999</v>
      </c>
      <c r="K1039" t="n">
        <v>2.63</v>
      </c>
      <c r="L1039" t="n">
        <v>13.78</v>
      </c>
      <c r="M1039" t="n">
        <v>11.41</v>
      </c>
      <c r="N1039" t="n">
        <v>12.15</v>
      </c>
      <c r="O1039" t="n">
        <v>1764.41</v>
      </c>
      <c r="P1039" t="n">
        <v>0</v>
      </c>
      <c r="Q1039" t="n">
        <v>12.15</v>
      </c>
      <c r="R1039" t="n">
        <v>12.15</v>
      </c>
      <c r="S1039" t="inlineStr"/>
      <c r="T1039" t="inlineStr"/>
      <c r="U1039" t="inlineStr"/>
      <c r="V1039" t="inlineStr"/>
      <c r="W1039" t="inlineStr"/>
      <c r="X1039" t="inlineStr">
        <is>
          <t>⏳ Mới mua (T+0)</t>
        </is>
      </c>
      <c r="Y1039">
        <f>IF(ISNUMBER(S1039), ((S1039-H1039)/H1039)-0.004, "")</f>
        <v/>
      </c>
      <c r="Z1039">
        <f>IF(ISNUMBER(T1039), ((T1039-H1039)/H1039)-0.004, "")</f>
        <v/>
      </c>
      <c r="AA1039">
        <f>IF(ISNUMBER(W1039), ((W1039-H1039)/H1039)-0.004, IF(P1039&gt;0, ((N1039-H1039)/H1039)-0.004, 0))</f>
        <v/>
      </c>
      <c r="AB1039">
        <f>IF(AND(ISNUMBER(I1039), I1039&gt;0, ISNUMBER(O1039), O1039&gt;0), AA1039-((O1039-I1039)/I1039), AA1039)</f>
        <v/>
      </c>
      <c r="AC1039">
        <f>IF(ISNUMBER(Q1039), (Q1039-H1039)/H1039, 0)</f>
        <v/>
      </c>
      <c r="AD1039">
        <f>IF(ISNUMBER(R1039), (R1039-H1039)/H1039, 0)</f>
        <v/>
      </c>
      <c r="AE1039">
        <f>IF(ISNUMBER(Y1039), IF(Y1039&gt;0, "THẮNG", "THUA"), "CHỜ T+3")</f>
        <v/>
      </c>
      <c r="AF1039">
        <f>IF(AND(P1039=0, N1039=H1039, NOT(ISNUMBER(W1039))), "ĐANG CHỜ", IF(AA1039&gt;0, "THẮNG", "THUA"))</f>
        <v/>
      </c>
      <c r="AG1039" t="inlineStr">
        <is>
          <t>https://quickchart.io/chart/render/zf-2740a5a1-1a22-444f-8d85-00f0fc7458ce</t>
        </is>
      </c>
      <c r="AH1039">
        <f>IF(AG1039&lt;&gt;"", IMAGE(AG1039, 1), "Chưa có ảnh")</f>
        <v/>
      </c>
    </row>
    <row r="1040" ht="95" customHeight="1">
      <c r="A1040" t="inlineStr">
        <is>
          <t>2026-10-23</t>
        </is>
      </c>
      <c r="B1040" t="inlineStr">
        <is>
          <t>ALGO_27</t>
        </is>
      </c>
      <c r="C1040" t="inlineStr">
        <is>
          <t>💰 BỘ 27: ĐỊNH GIÁ HỢP LÝ P/E &amp; ROE CAO HÚT TIỀN (GARP VALUE)</t>
        </is>
      </c>
      <c r="D1040" t="inlineStr">
        <is>
          <t>#4</t>
        </is>
      </c>
      <c r="E1040" t="inlineStr">
        <is>
          <t>DPG</t>
        </is>
      </c>
      <c r="F1040" t="inlineStr">
        <is>
          <t>HOSE</t>
        </is>
      </c>
      <c r="G1040" t="inlineStr">
        <is>
          <t>Đầu tư công &amp; Xây dựng</t>
        </is>
      </c>
      <c r="H1040" t="n">
        <v>30.7</v>
      </c>
      <c r="I1040" t="n">
        <v>1764.41</v>
      </c>
      <c r="J1040" t="n">
        <v>64.36</v>
      </c>
      <c r="K1040" t="n">
        <v>1.82</v>
      </c>
      <c r="L1040" t="n">
        <v>34.24</v>
      </c>
      <c r="M1040" t="n">
        <v>29.09</v>
      </c>
      <c r="N1040" t="n">
        <v>30.7</v>
      </c>
      <c r="O1040" t="n">
        <v>1764.41</v>
      </c>
      <c r="P1040" t="n">
        <v>0</v>
      </c>
      <c r="Q1040" t="n">
        <v>30.7</v>
      </c>
      <c r="R1040" t="n">
        <v>30.7</v>
      </c>
      <c r="S1040" t="inlineStr"/>
      <c r="T1040" t="inlineStr"/>
      <c r="U1040" t="inlineStr"/>
      <c r="V1040" t="inlineStr"/>
      <c r="W1040" t="inlineStr"/>
      <c r="X1040" t="inlineStr">
        <is>
          <t>⏳ Mới mua (T+0)</t>
        </is>
      </c>
      <c r="Y1040">
        <f>IF(ISNUMBER(S1040), ((S1040-H1040)/H1040)-0.004, "")</f>
        <v/>
      </c>
      <c r="Z1040">
        <f>IF(ISNUMBER(T1040), ((T1040-H1040)/H1040)-0.004, "")</f>
        <v/>
      </c>
      <c r="AA1040">
        <f>IF(ISNUMBER(W1040), ((W1040-H1040)/H1040)-0.004, IF(P1040&gt;0, ((N1040-H1040)/H1040)-0.004, 0))</f>
        <v/>
      </c>
      <c r="AB1040">
        <f>IF(AND(ISNUMBER(I1040), I1040&gt;0, ISNUMBER(O1040), O1040&gt;0), AA1040-((O1040-I1040)/I1040), AA1040)</f>
        <v/>
      </c>
      <c r="AC1040">
        <f>IF(ISNUMBER(Q1040), (Q1040-H1040)/H1040, 0)</f>
        <v/>
      </c>
      <c r="AD1040">
        <f>IF(ISNUMBER(R1040), (R1040-H1040)/H1040, 0)</f>
        <v/>
      </c>
      <c r="AE1040">
        <f>IF(ISNUMBER(Y1040), IF(Y1040&gt;0, "THẮNG", "THUA"), "CHỜ T+3")</f>
        <v/>
      </c>
      <c r="AF1040">
        <f>IF(AND(P1040=0, N1040=H1040, NOT(ISNUMBER(W1040))), "ĐANG CHỜ", IF(AA1040&gt;0, "THẮNG", "THUA"))</f>
        <v/>
      </c>
      <c r="AG1040" t="inlineStr">
        <is>
          <t>https://quickchart.io/chart/render/zf-a1c8560d-9943-4991-8e19-ac484ea63815</t>
        </is>
      </c>
      <c r="AH1040">
        <f>IF(AG1040&lt;&gt;"", IMAGE(AG1040, 1), "Chưa có ảnh")</f>
        <v/>
      </c>
    </row>
    <row r="1041" ht="95" customHeight="1">
      <c r="A1041" t="inlineStr">
        <is>
          <t>2026-10-23</t>
        </is>
      </c>
      <c r="B1041" t="inlineStr">
        <is>
          <t>ALGO_27</t>
        </is>
      </c>
      <c r="C1041" t="inlineStr">
        <is>
          <t>💰 BỘ 27: ĐỊNH GIÁ HỢP LÝ P/E &amp; ROE CAO HÚT TIỀN (GARP VALUE)</t>
        </is>
      </c>
      <c r="D1041" t="inlineStr">
        <is>
          <t>#5</t>
        </is>
      </c>
      <c r="E1041" t="inlineStr">
        <is>
          <t>ACB</t>
        </is>
      </c>
      <c r="F1041" t="inlineStr">
        <is>
          <t>HOSE</t>
        </is>
      </c>
      <c r="G1041" t="inlineStr">
        <is>
          <t>Ngân hàng</t>
        </is>
      </c>
      <c r="H1041" t="n">
        <v>20.9</v>
      </c>
      <c r="I1041" t="n">
        <v>1764.41</v>
      </c>
      <c r="J1041" t="n">
        <v>63.52</v>
      </c>
      <c r="K1041" t="n">
        <v>5.42</v>
      </c>
      <c r="L1041" t="n">
        <v>22.4</v>
      </c>
      <c r="M1041" t="n">
        <v>20.22</v>
      </c>
      <c r="N1041" t="n">
        <v>20.9</v>
      </c>
      <c r="O1041" t="n">
        <v>1764.41</v>
      </c>
      <c r="P1041" t="n">
        <v>0</v>
      </c>
      <c r="Q1041" t="n">
        <v>20.9</v>
      </c>
      <c r="R1041" t="n">
        <v>20.9</v>
      </c>
      <c r="S1041" t="inlineStr"/>
      <c r="T1041" t="inlineStr"/>
      <c r="U1041" t="inlineStr"/>
      <c r="V1041" t="inlineStr"/>
      <c r="W1041" t="inlineStr"/>
      <c r="X1041" t="inlineStr">
        <is>
          <t>⏳ Mới mua (T+0)</t>
        </is>
      </c>
      <c r="Y1041">
        <f>IF(ISNUMBER(S1041), ((S1041-H1041)/H1041)-0.004, "")</f>
        <v/>
      </c>
      <c r="Z1041">
        <f>IF(ISNUMBER(T1041), ((T1041-H1041)/H1041)-0.004, "")</f>
        <v/>
      </c>
      <c r="AA1041">
        <f>IF(ISNUMBER(W1041), ((W1041-H1041)/H1041)-0.004, IF(P1041&gt;0, ((N1041-H1041)/H1041)-0.004, 0))</f>
        <v/>
      </c>
      <c r="AB1041">
        <f>IF(AND(ISNUMBER(I1041), I1041&gt;0, ISNUMBER(O1041), O1041&gt;0), AA1041-((O1041-I1041)/I1041), AA1041)</f>
        <v/>
      </c>
      <c r="AC1041">
        <f>IF(ISNUMBER(Q1041), (Q1041-H1041)/H1041, 0)</f>
        <v/>
      </c>
      <c r="AD1041">
        <f>IF(ISNUMBER(R1041), (R1041-H1041)/H1041, 0)</f>
        <v/>
      </c>
      <c r="AE1041">
        <f>IF(ISNUMBER(Y1041), IF(Y1041&gt;0, "THẮNG", "THUA"), "CHỜ T+3")</f>
        <v/>
      </c>
      <c r="AF1041">
        <f>IF(AND(P1041=0, N1041=H1041, NOT(ISNUMBER(W1041))), "ĐANG CHỜ", IF(AA1041&gt;0, "THẮNG", "THUA"))</f>
        <v/>
      </c>
      <c r="AG1041" t="inlineStr">
        <is>
          <t>https://quickchart.io/chart/render/zf-44fe8fe6-a1e4-4a99-ad0d-5a833aedf2c5</t>
        </is>
      </c>
      <c r="AH1041">
        <f>IF(AG1041&lt;&gt;"", IMAGE(AG1041, 1), "Chưa có ảnh")</f>
        <v/>
      </c>
    </row>
    <row r="1042" ht="95" customHeight="1">
      <c r="A1042" t="inlineStr">
        <is>
          <t>2026-10-23</t>
        </is>
      </c>
      <c r="B1042" t="inlineStr">
        <is>
          <t>ALGO_28</t>
        </is>
      </c>
      <c r="C1042" t="inlineStr">
        <is>
          <t>🏛️ BỘ 28: TRỤ CỘT VỐN HÓA LỚN DẪN DẮT CHỈ SỐ (BLUECHIP PILLAR)</t>
        </is>
      </c>
      <c r="D1042" t="inlineStr">
        <is>
          <t>#1</t>
        </is>
      </c>
      <c r="E1042" t="inlineStr">
        <is>
          <t>VSC</t>
        </is>
      </c>
      <c r="F1042" t="inlineStr">
        <is>
          <t>HOSE</t>
        </is>
      </c>
      <c r="G1042" t="inlineStr">
        <is>
          <t>Cảng biển &amp; Vận tải</t>
        </is>
      </c>
      <c r="H1042" t="n">
        <v>15.25</v>
      </c>
      <c r="I1042" t="n">
        <v>1764.41</v>
      </c>
      <c r="J1042" t="n">
        <v>107.59</v>
      </c>
      <c r="K1042" t="n">
        <v>3.09</v>
      </c>
      <c r="L1042" t="n">
        <v>17.34</v>
      </c>
      <c r="M1042" t="n">
        <v>14.3</v>
      </c>
      <c r="N1042" t="n">
        <v>15.25</v>
      </c>
      <c r="O1042" t="n">
        <v>1764.41</v>
      </c>
      <c r="P1042" t="n">
        <v>0</v>
      </c>
      <c r="Q1042" t="n">
        <v>15.25</v>
      </c>
      <c r="R1042" t="n">
        <v>15.25</v>
      </c>
      <c r="S1042" t="inlineStr"/>
      <c r="T1042" t="inlineStr"/>
      <c r="U1042" t="inlineStr"/>
      <c r="V1042" t="inlineStr"/>
      <c r="W1042" t="inlineStr"/>
      <c r="X1042" t="inlineStr">
        <is>
          <t>⏳ Mới mua (T+0)</t>
        </is>
      </c>
      <c r="Y1042">
        <f>IF(ISNUMBER(S1042), ((S1042-H1042)/H1042)-0.004, "")</f>
        <v/>
      </c>
      <c r="Z1042">
        <f>IF(ISNUMBER(T1042), ((T1042-H1042)/H1042)-0.004, "")</f>
        <v/>
      </c>
      <c r="AA1042">
        <f>IF(ISNUMBER(W1042), ((W1042-H1042)/H1042)-0.004, IF(P1042&gt;0, ((N1042-H1042)/H1042)-0.004, 0))</f>
        <v/>
      </c>
      <c r="AB1042">
        <f>IF(AND(ISNUMBER(I1042), I1042&gt;0, ISNUMBER(O1042), O1042&gt;0), AA1042-((O1042-I1042)/I1042), AA1042)</f>
        <v/>
      </c>
      <c r="AC1042">
        <f>IF(ISNUMBER(Q1042), (Q1042-H1042)/H1042, 0)</f>
        <v/>
      </c>
      <c r="AD1042">
        <f>IF(ISNUMBER(R1042), (R1042-H1042)/H1042, 0)</f>
        <v/>
      </c>
      <c r="AE1042">
        <f>IF(ISNUMBER(Y1042), IF(Y1042&gt;0, "THẮNG", "THUA"), "CHỜ T+3")</f>
        <v/>
      </c>
      <c r="AF1042">
        <f>IF(AND(P1042=0, N1042=H1042, NOT(ISNUMBER(W1042))), "ĐANG CHỜ", IF(AA1042&gt;0, "THẮNG", "THUA"))</f>
        <v/>
      </c>
      <c r="AG1042" t="inlineStr">
        <is>
          <t>https://quickchart.io/chart/render/zf-0734af56-44ad-4601-a654-fbdbb25c0013</t>
        </is>
      </c>
      <c r="AH1042">
        <f>IF(AG1042&lt;&gt;"", IMAGE(AG1042, 1), "Chưa có ảnh")</f>
        <v/>
      </c>
    </row>
    <row r="1043" ht="95" customHeight="1">
      <c r="A1043" t="inlineStr">
        <is>
          <t>2026-10-23</t>
        </is>
      </c>
      <c r="B1043" t="inlineStr">
        <is>
          <t>ALGO_28</t>
        </is>
      </c>
      <c r="C1043" t="inlineStr">
        <is>
          <t>🏛️ BỘ 28: TRỤ CỘT VỐN HÓA LỚN DẪN DẮT CHỈ SỐ (BLUECHIP PILLAR)</t>
        </is>
      </c>
      <c r="D1043" t="inlineStr">
        <is>
          <t>#2</t>
        </is>
      </c>
      <c r="E1043" t="inlineStr">
        <is>
          <t>HDC</t>
        </is>
      </c>
      <c r="F1043" t="inlineStr">
        <is>
          <t>HOSE</t>
        </is>
      </c>
      <c r="G1043" t="inlineStr">
        <is>
          <t>Bất động sản Dân dụng</t>
        </is>
      </c>
      <c r="H1043" t="n">
        <v>12.15</v>
      </c>
      <c r="I1043" t="n">
        <v>1764.41</v>
      </c>
      <c r="J1043" t="n">
        <v>101.97</v>
      </c>
      <c r="K1043" t="n">
        <v>2.63</v>
      </c>
      <c r="L1043" t="n">
        <v>13.78</v>
      </c>
      <c r="M1043" t="n">
        <v>11.41</v>
      </c>
      <c r="N1043" t="n">
        <v>12.15</v>
      </c>
      <c r="O1043" t="n">
        <v>1764.41</v>
      </c>
      <c r="P1043" t="n">
        <v>0</v>
      </c>
      <c r="Q1043" t="n">
        <v>12.15</v>
      </c>
      <c r="R1043" t="n">
        <v>12.15</v>
      </c>
      <c r="S1043" t="inlineStr"/>
      <c r="T1043" t="inlineStr"/>
      <c r="U1043" t="inlineStr"/>
      <c r="V1043" t="inlineStr"/>
      <c r="W1043" t="inlineStr"/>
      <c r="X1043" t="inlineStr">
        <is>
          <t>⏳ Mới mua (T+0)</t>
        </is>
      </c>
      <c r="Y1043">
        <f>IF(ISNUMBER(S1043), ((S1043-H1043)/H1043)-0.004, "")</f>
        <v/>
      </c>
      <c r="Z1043">
        <f>IF(ISNUMBER(T1043), ((T1043-H1043)/H1043)-0.004, "")</f>
        <v/>
      </c>
      <c r="AA1043">
        <f>IF(ISNUMBER(W1043), ((W1043-H1043)/H1043)-0.004, IF(P1043&gt;0, ((N1043-H1043)/H1043)-0.004, 0))</f>
        <v/>
      </c>
      <c r="AB1043">
        <f>IF(AND(ISNUMBER(I1043), I1043&gt;0, ISNUMBER(O1043), O1043&gt;0), AA1043-((O1043-I1043)/I1043), AA1043)</f>
        <v/>
      </c>
      <c r="AC1043">
        <f>IF(ISNUMBER(Q1043), (Q1043-H1043)/H1043, 0)</f>
        <v/>
      </c>
      <c r="AD1043">
        <f>IF(ISNUMBER(R1043), (R1043-H1043)/H1043, 0)</f>
        <v/>
      </c>
      <c r="AE1043">
        <f>IF(ISNUMBER(Y1043), IF(Y1043&gt;0, "THẮNG", "THUA"), "CHỜ T+3")</f>
        <v/>
      </c>
      <c r="AF1043">
        <f>IF(AND(P1043=0, N1043=H1043, NOT(ISNUMBER(W1043))), "ĐANG CHỜ", IF(AA1043&gt;0, "THẮNG", "THUA"))</f>
        <v/>
      </c>
      <c r="AG1043" t="inlineStr">
        <is>
          <t>https://quickchart.io/chart/render/zf-2740a5a1-1a22-444f-8d85-00f0fc7458ce</t>
        </is>
      </c>
      <c r="AH1043">
        <f>IF(AG1043&lt;&gt;"", IMAGE(AG1043, 1), "Chưa có ảnh")</f>
        <v/>
      </c>
    </row>
    <row r="1044" ht="95" customHeight="1">
      <c r="A1044" t="inlineStr">
        <is>
          <t>2026-10-23</t>
        </is>
      </c>
      <c r="B1044" t="inlineStr">
        <is>
          <t>ALGO_28</t>
        </is>
      </c>
      <c r="C1044" t="inlineStr">
        <is>
          <t>🏛️ BỘ 28: TRỤ CỘT VỐN HÓA LỚN DẪN DẮT CHỈ SỐ (BLUECHIP PILLAR)</t>
        </is>
      </c>
      <c r="D1044" t="inlineStr">
        <is>
          <t>#3</t>
        </is>
      </c>
      <c r="E1044" t="inlineStr">
        <is>
          <t>ORS</t>
        </is>
      </c>
      <c r="F1044" t="inlineStr">
        <is>
          <t>HOSE</t>
        </is>
      </c>
      <c r="G1044" t="inlineStr">
        <is>
          <t>Chứng khoán</t>
        </is>
      </c>
      <c r="H1044" t="n">
        <v>15.75</v>
      </c>
      <c r="I1044" t="n">
        <v>1764.41</v>
      </c>
      <c r="J1044" t="n">
        <v>85.54000000000001</v>
      </c>
      <c r="K1044" t="n">
        <v>2.04</v>
      </c>
      <c r="L1044" t="n">
        <v>17.52</v>
      </c>
      <c r="M1044" t="n">
        <v>14.95</v>
      </c>
      <c r="N1044" t="n">
        <v>15.75</v>
      </c>
      <c r="O1044" t="n">
        <v>1764.41</v>
      </c>
      <c r="P1044" t="n">
        <v>0</v>
      </c>
      <c r="Q1044" t="n">
        <v>15.75</v>
      </c>
      <c r="R1044" t="n">
        <v>15.75</v>
      </c>
      <c r="S1044" t="inlineStr"/>
      <c r="T1044" t="inlineStr"/>
      <c r="U1044" t="inlineStr"/>
      <c r="V1044" t="inlineStr"/>
      <c r="W1044" t="inlineStr"/>
      <c r="X1044" t="inlineStr">
        <is>
          <t>⏳ Mới mua (T+0)</t>
        </is>
      </c>
      <c r="Y1044">
        <f>IF(ISNUMBER(S1044), ((S1044-H1044)/H1044)-0.004, "")</f>
        <v/>
      </c>
      <c r="Z1044">
        <f>IF(ISNUMBER(T1044), ((T1044-H1044)/H1044)-0.004, "")</f>
        <v/>
      </c>
      <c r="AA1044">
        <f>IF(ISNUMBER(W1044), ((W1044-H1044)/H1044)-0.004, IF(P1044&gt;0, ((N1044-H1044)/H1044)-0.004, 0))</f>
        <v/>
      </c>
      <c r="AB1044">
        <f>IF(AND(ISNUMBER(I1044), I1044&gt;0, ISNUMBER(O1044), O1044&gt;0), AA1044-((O1044-I1044)/I1044), AA1044)</f>
        <v/>
      </c>
      <c r="AC1044">
        <f>IF(ISNUMBER(Q1044), (Q1044-H1044)/H1044, 0)</f>
        <v/>
      </c>
      <c r="AD1044">
        <f>IF(ISNUMBER(R1044), (R1044-H1044)/H1044, 0)</f>
        <v/>
      </c>
      <c r="AE1044">
        <f>IF(ISNUMBER(Y1044), IF(Y1044&gt;0, "THẮNG", "THUA"), "CHỜ T+3")</f>
        <v/>
      </c>
      <c r="AF1044">
        <f>IF(AND(P1044=0, N1044=H1044, NOT(ISNUMBER(W1044))), "ĐANG CHỜ", IF(AA1044&gt;0, "THẮNG", "THUA"))</f>
        <v/>
      </c>
      <c r="AG1044" t="inlineStr">
        <is>
          <t>https://quickchart.io/chart/render/zf-b3277f84-7712-4033-973f-3e29cf368d02</t>
        </is>
      </c>
      <c r="AH1044">
        <f>IF(AG1044&lt;&gt;"", IMAGE(AG1044, 1), "Chưa có ảnh")</f>
        <v/>
      </c>
    </row>
    <row r="1045" ht="95" customHeight="1">
      <c r="A1045" t="inlineStr">
        <is>
          <t>2026-10-23</t>
        </is>
      </c>
      <c r="B1045" t="inlineStr">
        <is>
          <t>ALGO_29</t>
        </is>
      </c>
      <c r="C1045" t="inlineStr">
        <is>
          <t>🧭 BỘ 29: ĐỒNG THUẬN ĐA KHUNG 1D-1W-1M-3M (MTF SYNERGY)</t>
        </is>
      </c>
      <c r="D1045" t="inlineStr">
        <is>
          <t>#1</t>
        </is>
      </c>
      <c r="E1045" t="inlineStr">
        <is>
          <t>VSC</t>
        </is>
      </c>
      <c r="F1045" t="inlineStr">
        <is>
          <t>HOSE</t>
        </is>
      </c>
      <c r="G1045" t="inlineStr">
        <is>
          <t>Cảng biển &amp; Vận tải</t>
        </is>
      </c>
      <c r="H1045" t="n">
        <v>15.25</v>
      </c>
      <c r="I1045" t="n">
        <v>1764.41</v>
      </c>
      <c r="J1045" t="n">
        <v>82.29000000000001</v>
      </c>
      <c r="K1045" t="n">
        <v>3.09</v>
      </c>
      <c r="L1045" t="n">
        <v>17.34</v>
      </c>
      <c r="M1045" t="n">
        <v>14.3</v>
      </c>
      <c r="N1045" t="n">
        <v>15.25</v>
      </c>
      <c r="O1045" t="n">
        <v>1764.41</v>
      </c>
      <c r="P1045" t="n">
        <v>0</v>
      </c>
      <c r="Q1045" t="n">
        <v>15.25</v>
      </c>
      <c r="R1045" t="n">
        <v>15.25</v>
      </c>
      <c r="S1045" t="inlineStr"/>
      <c r="T1045" t="inlineStr"/>
      <c r="U1045" t="inlineStr"/>
      <c r="V1045" t="inlineStr"/>
      <c r="W1045" t="inlineStr"/>
      <c r="X1045" t="inlineStr">
        <is>
          <t>⏳ Mới mua (T+0)</t>
        </is>
      </c>
      <c r="Y1045">
        <f>IF(ISNUMBER(S1045), ((S1045-H1045)/H1045)-0.004, "")</f>
        <v/>
      </c>
      <c r="Z1045">
        <f>IF(ISNUMBER(T1045), ((T1045-H1045)/H1045)-0.004, "")</f>
        <v/>
      </c>
      <c r="AA1045">
        <f>IF(ISNUMBER(W1045), ((W1045-H1045)/H1045)-0.004, IF(P1045&gt;0, ((N1045-H1045)/H1045)-0.004, 0))</f>
        <v/>
      </c>
      <c r="AB1045">
        <f>IF(AND(ISNUMBER(I1045), I1045&gt;0, ISNUMBER(O1045), O1045&gt;0), AA1045-((O1045-I1045)/I1045), AA1045)</f>
        <v/>
      </c>
      <c r="AC1045">
        <f>IF(ISNUMBER(Q1045), (Q1045-H1045)/H1045, 0)</f>
        <v/>
      </c>
      <c r="AD1045">
        <f>IF(ISNUMBER(R1045), (R1045-H1045)/H1045, 0)</f>
        <v/>
      </c>
      <c r="AE1045">
        <f>IF(ISNUMBER(Y1045), IF(Y1045&gt;0, "THẮNG", "THUA"), "CHỜ T+3")</f>
        <v/>
      </c>
      <c r="AF1045">
        <f>IF(AND(P1045=0, N1045=H1045, NOT(ISNUMBER(W1045))), "ĐANG CHỜ", IF(AA1045&gt;0, "THẮNG", "THUA"))</f>
        <v/>
      </c>
      <c r="AG1045" t="inlineStr">
        <is>
          <t>https://quickchart.io/chart/render/zf-0734af56-44ad-4601-a654-fbdbb25c0013</t>
        </is>
      </c>
      <c r="AH1045">
        <f>IF(AG1045&lt;&gt;"", IMAGE(AG1045, 1), "Chưa có ảnh")</f>
        <v/>
      </c>
    </row>
    <row r="1046" ht="95" customHeight="1">
      <c r="A1046" t="inlineStr">
        <is>
          <t>2026-10-23</t>
        </is>
      </c>
      <c r="B1046" t="inlineStr">
        <is>
          <t>ALGO_29</t>
        </is>
      </c>
      <c r="C1046" t="inlineStr">
        <is>
          <t>🧭 BỘ 29: ĐỒNG THUẬN ĐA KHUNG 1D-1W-1M-3M (MTF SYNERGY)</t>
        </is>
      </c>
      <c r="D1046" t="inlineStr">
        <is>
          <t>#3</t>
        </is>
      </c>
      <c r="E1046" t="inlineStr">
        <is>
          <t>DPG</t>
        </is>
      </c>
      <c r="F1046" t="inlineStr">
        <is>
          <t>HOSE</t>
        </is>
      </c>
      <c r="G1046" t="inlineStr">
        <is>
          <t>Đầu tư công &amp; Xây dựng</t>
        </is>
      </c>
      <c r="H1046" t="n">
        <v>30.7</v>
      </c>
      <c r="I1046" t="n">
        <v>1764.41</v>
      </c>
      <c r="J1046" t="n">
        <v>54.51</v>
      </c>
      <c r="K1046" t="n">
        <v>1.82</v>
      </c>
      <c r="L1046" t="n">
        <v>34.24</v>
      </c>
      <c r="M1046" t="n">
        <v>29.09</v>
      </c>
      <c r="N1046" t="n">
        <v>30.7</v>
      </c>
      <c r="O1046" t="n">
        <v>1764.41</v>
      </c>
      <c r="P1046" t="n">
        <v>0</v>
      </c>
      <c r="Q1046" t="n">
        <v>30.7</v>
      </c>
      <c r="R1046" t="n">
        <v>30.7</v>
      </c>
      <c r="S1046" t="inlineStr"/>
      <c r="T1046" t="inlineStr"/>
      <c r="U1046" t="inlineStr"/>
      <c r="V1046" t="inlineStr"/>
      <c r="W1046" t="inlineStr"/>
      <c r="X1046" t="inlineStr">
        <is>
          <t>⏳ Mới mua (T+0)</t>
        </is>
      </c>
      <c r="Y1046">
        <f>IF(ISNUMBER(S1046), ((S1046-H1046)/H1046)-0.004, "")</f>
        <v/>
      </c>
      <c r="Z1046">
        <f>IF(ISNUMBER(T1046), ((T1046-H1046)/H1046)-0.004, "")</f>
        <v/>
      </c>
      <c r="AA1046">
        <f>IF(ISNUMBER(W1046), ((W1046-H1046)/H1046)-0.004, IF(P1046&gt;0, ((N1046-H1046)/H1046)-0.004, 0))</f>
        <v/>
      </c>
      <c r="AB1046">
        <f>IF(AND(ISNUMBER(I1046), I1046&gt;0, ISNUMBER(O1046), O1046&gt;0), AA1046-((O1046-I1046)/I1046), AA1046)</f>
        <v/>
      </c>
      <c r="AC1046">
        <f>IF(ISNUMBER(Q1046), (Q1046-H1046)/H1046, 0)</f>
        <v/>
      </c>
      <c r="AD1046">
        <f>IF(ISNUMBER(R1046), (R1046-H1046)/H1046, 0)</f>
        <v/>
      </c>
      <c r="AE1046">
        <f>IF(ISNUMBER(Y1046), IF(Y1046&gt;0, "THẮNG", "THUA"), "CHỜ T+3")</f>
        <v/>
      </c>
      <c r="AF1046">
        <f>IF(AND(P1046=0, N1046=H1046, NOT(ISNUMBER(W1046))), "ĐANG CHỜ", IF(AA1046&gt;0, "THẮNG", "THUA"))</f>
        <v/>
      </c>
      <c r="AG1046" t="inlineStr">
        <is>
          <t>https://quickchart.io/chart/render/zf-a1c8560d-9943-4991-8e19-ac484ea63815</t>
        </is>
      </c>
      <c r="AH1046">
        <f>IF(AG1046&lt;&gt;"", IMAGE(AG1046, 1), "Chưa có ảnh")</f>
        <v/>
      </c>
    </row>
    <row r="1047" ht="95" customHeight="1">
      <c r="A1047" t="inlineStr">
        <is>
          <t>2026-10-23</t>
        </is>
      </c>
      <c r="B1047" t="inlineStr">
        <is>
          <t>ALGO_29</t>
        </is>
      </c>
      <c r="C1047" t="inlineStr">
        <is>
          <t>🧭 BỘ 29: ĐỒNG THUẬN ĐA KHUNG 1D-1W-1M-3M (MTF SYNERGY)</t>
        </is>
      </c>
      <c r="D1047" t="inlineStr">
        <is>
          <t>#5</t>
        </is>
      </c>
      <c r="E1047" t="inlineStr">
        <is>
          <t>VPL</t>
        </is>
      </c>
      <c r="F1047" t="inlineStr">
        <is>
          <t>HOSE</t>
        </is>
      </c>
      <c r="G1047" t="inlineStr">
        <is>
          <t>Dịch vụ Tiêu dùng</t>
        </is>
      </c>
      <c r="H1047" t="n">
        <v>86</v>
      </c>
      <c r="I1047" t="n">
        <v>1764.41</v>
      </c>
      <c r="J1047" t="n">
        <v>53.45</v>
      </c>
      <c r="K1047" t="n">
        <v>2.17</v>
      </c>
      <c r="L1047" t="n">
        <v>95.42</v>
      </c>
      <c r="M1047" t="n">
        <v>81.72</v>
      </c>
      <c r="N1047" t="n">
        <v>86</v>
      </c>
      <c r="O1047" t="n">
        <v>1764.41</v>
      </c>
      <c r="P1047" t="n">
        <v>0</v>
      </c>
      <c r="Q1047" t="n">
        <v>86</v>
      </c>
      <c r="R1047" t="n">
        <v>86</v>
      </c>
      <c r="S1047" t="inlineStr"/>
      <c r="T1047" t="inlineStr"/>
      <c r="U1047" t="inlineStr"/>
      <c r="V1047" t="inlineStr"/>
      <c r="W1047" t="inlineStr"/>
      <c r="X1047" t="inlineStr">
        <is>
          <t>⏳ Mới mua (T+0)</t>
        </is>
      </c>
      <c r="Y1047">
        <f>IF(ISNUMBER(S1047), ((S1047-H1047)/H1047)-0.004, "")</f>
        <v/>
      </c>
      <c r="Z1047">
        <f>IF(ISNUMBER(T1047), ((T1047-H1047)/H1047)-0.004, "")</f>
        <v/>
      </c>
      <c r="AA1047">
        <f>IF(ISNUMBER(W1047), ((W1047-H1047)/H1047)-0.004, IF(P1047&gt;0, ((N1047-H1047)/H1047)-0.004, 0))</f>
        <v/>
      </c>
      <c r="AB1047">
        <f>IF(AND(ISNUMBER(I1047), I1047&gt;0, ISNUMBER(O1047), O1047&gt;0), AA1047-((O1047-I1047)/I1047), AA1047)</f>
        <v/>
      </c>
      <c r="AC1047">
        <f>IF(ISNUMBER(Q1047), (Q1047-H1047)/H1047, 0)</f>
        <v/>
      </c>
      <c r="AD1047">
        <f>IF(ISNUMBER(R1047), (R1047-H1047)/H1047, 0)</f>
        <v/>
      </c>
      <c r="AE1047">
        <f>IF(ISNUMBER(Y1047), IF(Y1047&gt;0, "THẮNG", "THUA"), "CHỜ T+3")</f>
        <v/>
      </c>
      <c r="AF1047">
        <f>IF(AND(P1047=0, N1047=H1047, NOT(ISNUMBER(W1047))), "ĐANG CHỜ", IF(AA1047&gt;0, "THẮNG", "THUA"))</f>
        <v/>
      </c>
      <c r="AG1047" t="inlineStr">
        <is>
          <t>https://quickchart.io/chart/render/zf-6b111920-76f5-4d68-84e8-1cae7a488b73</t>
        </is>
      </c>
      <c r="AH1047">
        <f>IF(AG1047&lt;&gt;"", IMAGE(AG1047, 1), "Chưa có ảnh")</f>
        <v/>
      </c>
    </row>
    <row r="1048" ht="95" customHeight="1">
      <c r="A1048" t="inlineStr">
        <is>
          <t>2026-10-23</t>
        </is>
      </c>
      <c r="B1048" t="inlineStr">
        <is>
          <t>ALGO_30</t>
        </is>
      </c>
      <c r="C1048" t="inlineStr">
        <is>
          <t>🌟 BỘ 30: ĐIỂM HỘI TỤ SIÊU ĐẲNG ĐA THUẬT TOÁN (MASTER CONFLUENCE)</t>
        </is>
      </c>
      <c r="D1048" t="inlineStr">
        <is>
          <t>#1</t>
        </is>
      </c>
      <c r="E1048" t="inlineStr">
        <is>
          <t>HDC</t>
        </is>
      </c>
      <c r="F1048" t="inlineStr">
        <is>
          <t>HOSE</t>
        </is>
      </c>
      <c r="G1048" t="inlineStr">
        <is>
          <t>Bất động sản Dân dụng</t>
        </is>
      </c>
      <c r="H1048" t="n">
        <v>12.15</v>
      </c>
      <c r="I1048" t="n">
        <v>1764.41</v>
      </c>
      <c r="J1048" t="n">
        <v>142.03</v>
      </c>
      <c r="K1048" t="n">
        <v>2.63</v>
      </c>
      <c r="L1048" t="n">
        <v>13.78</v>
      </c>
      <c r="M1048" t="n">
        <v>11.41</v>
      </c>
      <c r="N1048" t="n">
        <v>12.15</v>
      </c>
      <c r="O1048" t="n">
        <v>1764.41</v>
      </c>
      <c r="P1048" t="n">
        <v>0</v>
      </c>
      <c r="Q1048" t="n">
        <v>12.15</v>
      </c>
      <c r="R1048" t="n">
        <v>12.15</v>
      </c>
      <c r="S1048" t="inlineStr"/>
      <c r="T1048" t="inlineStr"/>
      <c r="U1048" t="inlineStr"/>
      <c r="V1048" t="inlineStr"/>
      <c r="W1048" t="inlineStr"/>
      <c r="X1048" t="inlineStr">
        <is>
          <t>⏳ Mới mua (T+0)</t>
        </is>
      </c>
      <c r="Y1048">
        <f>IF(ISNUMBER(S1048), ((S1048-H1048)/H1048)-0.004, "")</f>
        <v/>
      </c>
      <c r="Z1048">
        <f>IF(ISNUMBER(T1048), ((T1048-H1048)/H1048)-0.004, "")</f>
        <v/>
      </c>
      <c r="AA1048">
        <f>IF(ISNUMBER(W1048), ((W1048-H1048)/H1048)-0.004, IF(P1048&gt;0, ((N1048-H1048)/H1048)-0.004, 0))</f>
        <v/>
      </c>
      <c r="AB1048">
        <f>IF(AND(ISNUMBER(I1048), I1048&gt;0, ISNUMBER(O1048), O1048&gt;0), AA1048-((O1048-I1048)/I1048), AA1048)</f>
        <v/>
      </c>
      <c r="AC1048">
        <f>IF(ISNUMBER(Q1048), (Q1048-H1048)/H1048, 0)</f>
        <v/>
      </c>
      <c r="AD1048">
        <f>IF(ISNUMBER(R1048), (R1048-H1048)/H1048, 0)</f>
        <v/>
      </c>
      <c r="AE1048">
        <f>IF(ISNUMBER(Y1048), IF(Y1048&gt;0, "THẮNG", "THUA"), "CHỜ T+3")</f>
        <v/>
      </c>
      <c r="AF1048">
        <f>IF(AND(P1048=0, N1048=H1048, NOT(ISNUMBER(W1048))), "ĐANG CHỜ", IF(AA1048&gt;0, "THẮNG", "THUA"))</f>
        <v/>
      </c>
      <c r="AG1048" t="inlineStr">
        <is>
          <t>https://quickchart.io/chart/render/zf-2740a5a1-1a22-444f-8d85-00f0fc7458ce</t>
        </is>
      </c>
      <c r="AH1048">
        <f>IF(AG1048&lt;&gt;"", IMAGE(AG1048, 1), "Chưa có ảnh")</f>
        <v/>
      </c>
    </row>
    <row r="1049" ht="95" customHeight="1">
      <c r="A1049" t="inlineStr">
        <is>
          <t>2026-10-23</t>
        </is>
      </c>
      <c r="B1049" t="inlineStr">
        <is>
          <t>ALGO_30</t>
        </is>
      </c>
      <c r="C1049" t="inlineStr">
        <is>
          <t>🌟 BỘ 30: ĐIỂM HỘI TỤ SIÊU ĐẲNG ĐA THUẬT TOÁN (MASTER CONFLUENCE)</t>
        </is>
      </c>
      <c r="D1049" t="inlineStr">
        <is>
          <t>#2</t>
        </is>
      </c>
      <c r="E1049" t="inlineStr">
        <is>
          <t>OCB</t>
        </is>
      </c>
      <c r="F1049" t="inlineStr">
        <is>
          <t>HOSE</t>
        </is>
      </c>
      <c r="G1049" t="inlineStr">
        <is>
          <t>Ngân hàng</t>
        </is>
      </c>
      <c r="H1049" t="n">
        <v>10.7</v>
      </c>
      <c r="I1049" t="n">
        <v>1764.41</v>
      </c>
      <c r="J1049" t="n">
        <v>130.03</v>
      </c>
      <c r="K1049" t="n">
        <v>3.28</v>
      </c>
      <c r="L1049" t="n">
        <v>11.46</v>
      </c>
      <c r="M1049" t="n">
        <v>10.35</v>
      </c>
      <c r="N1049" t="n">
        <v>10.7</v>
      </c>
      <c r="O1049" t="n">
        <v>1764.41</v>
      </c>
      <c r="P1049" t="n">
        <v>0</v>
      </c>
      <c r="Q1049" t="n">
        <v>10.7</v>
      </c>
      <c r="R1049" t="n">
        <v>10.7</v>
      </c>
      <c r="S1049" t="inlineStr"/>
      <c r="T1049" t="inlineStr"/>
      <c r="U1049" t="inlineStr"/>
      <c r="V1049" t="inlineStr"/>
      <c r="W1049" t="inlineStr"/>
      <c r="X1049" t="inlineStr">
        <is>
          <t>⏳ Mới mua (T+0)</t>
        </is>
      </c>
      <c r="Y1049">
        <f>IF(ISNUMBER(S1049), ((S1049-H1049)/H1049)-0.004, "")</f>
        <v/>
      </c>
      <c r="Z1049">
        <f>IF(ISNUMBER(T1049), ((T1049-H1049)/H1049)-0.004, "")</f>
        <v/>
      </c>
      <c r="AA1049">
        <f>IF(ISNUMBER(W1049), ((W1049-H1049)/H1049)-0.004, IF(P1049&gt;0, ((N1049-H1049)/H1049)-0.004, 0))</f>
        <v/>
      </c>
      <c r="AB1049">
        <f>IF(AND(ISNUMBER(I1049), I1049&gt;0, ISNUMBER(O1049), O1049&gt;0), AA1049-((O1049-I1049)/I1049), AA1049)</f>
        <v/>
      </c>
      <c r="AC1049">
        <f>IF(ISNUMBER(Q1049), (Q1049-H1049)/H1049, 0)</f>
        <v/>
      </c>
      <c r="AD1049">
        <f>IF(ISNUMBER(R1049), (R1049-H1049)/H1049, 0)</f>
        <v/>
      </c>
      <c r="AE1049">
        <f>IF(ISNUMBER(Y1049), IF(Y1049&gt;0, "THẮNG", "THUA"), "CHỜ T+3")</f>
        <v/>
      </c>
      <c r="AF1049">
        <f>IF(AND(P1049=0, N1049=H1049, NOT(ISNUMBER(W1049))), "ĐANG CHỜ", IF(AA1049&gt;0, "THẮNG", "THUA"))</f>
        <v/>
      </c>
      <c r="AG1049" t="inlineStr">
        <is>
          <t>https://quickchart.io/chart/render/zf-8bbca01f-4437-4579-8b2f-970b0f540feb</t>
        </is>
      </c>
      <c r="AH1049">
        <f>IF(AG1049&lt;&gt;"", IMAGE(AG1049, 1), "Chưa có ảnh")</f>
        <v/>
      </c>
    </row>
    <row r="1050" ht="95" customHeight="1">
      <c r="A1050" t="inlineStr">
        <is>
          <t>2026-10-23</t>
        </is>
      </c>
      <c r="B1050" t="inlineStr">
        <is>
          <t>ALGO_30</t>
        </is>
      </c>
      <c r="C1050" t="inlineStr">
        <is>
          <t>🌟 BỘ 30: ĐIỂM HỘI TỤ SIÊU ĐẲNG ĐA THUẬT TOÁN (MASTER CONFLUENCE)</t>
        </is>
      </c>
      <c r="D1050" t="inlineStr">
        <is>
          <t>#3</t>
        </is>
      </c>
      <c r="E1050" t="inlineStr">
        <is>
          <t>MSH</t>
        </is>
      </c>
      <c r="F1050" t="inlineStr">
        <is>
          <t>HOSE</t>
        </is>
      </c>
      <c r="G1050" t="inlineStr">
        <is>
          <t>Thủy sản &amp; Xuất khẩu</t>
        </is>
      </c>
      <c r="H1050" t="n">
        <v>34.45</v>
      </c>
      <c r="I1050" t="n">
        <v>1764.41</v>
      </c>
      <c r="J1050" t="n">
        <v>129.29</v>
      </c>
      <c r="K1050" t="n">
        <v>2.39</v>
      </c>
      <c r="L1050" t="n">
        <v>37.14</v>
      </c>
      <c r="M1050" t="n">
        <v>33.23</v>
      </c>
      <c r="N1050" t="n">
        <v>34.45</v>
      </c>
      <c r="O1050" t="n">
        <v>1764.41</v>
      </c>
      <c r="P1050" t="n">
        <v>0</v>
      </c>
      <c r="Q1050" t="n">
        <v>34.45</v>
      </c>
      <c r="R1050" t="n">
        <v>34.45</v>
      </c>
      <c r="S1050" t="inlineStr"/>
      <c r="T1050" t="inlineStr"/>
      <c r="U1050" t="inlineStr"/>
      <c r="V1050" t="inlineStr"/>
      <c r="W1050" t="inlineStr"/>
      <c r="X1050" t="inlineStr">
        <is>
          <t>⏳ Mới mua (T+0)</t>
        </is>
      </c>
      <c r="Y1050">
        <f>IF(ISNUMBER(S1050), ((S1050-H1050)/H1050)-0.004, "")</f>
        <v/>
      </c>
      <c r="Z1050">
        <f>IF(ISNUMBER(T1050), ((T1050-H1050)/H1050)-0.004, "")</f>
        <v/>
      </c>
      <c r="AA1050">
        <f>IF(ISNUMBER(W1050), ((W1050-H1050)/H1050)-0.004, IF(P1050&gt;0, ((N1050-H1050)/H1050)-0.004, 0))</f>
        <v/>
      </c>
      <c r="AB1050">
        <f>IF(AND(ISNUMBER(I1050), I1050&gt;0, ISNUMBER(O1050), O1050&gt;0), AA1050-((O1050-I1050)/I1050), AA1050)</f>
        <v/>
      </c>
      <c r="AC1050">
        <f>IF(ISNUMBER(Q1050), (Q1050-H1050)/H1050, 0)</f>
        <v/>
      </c>
      <c r="AD1050">
        <f>IF(ISNUMBER(R1050), (R1050-H1050)/H1050, 0)</f>
        <v/>
      </c>
      <c r="AE1050">
        <f>IF(ISNUMBER(Y1050), IF(Y1050&gt;0, "THẮNG", "THUA"), "CHỜ T+3")</f>
        <v/>
      </c>
      <c r="AF1050">
        <f>IF(AND(P1050=0, N1050=H1050, NOT(ISNUMBER(W1050))), "ĐANG CHỜ", IF(AA1050&gt;0, "THẮNG", "THUA"))</f>
        <v/>
      </c>
      <c r="AG1050" t="inlineStr">
        <is>
          <t>https://quickchart.io/chart/render/zf-aa9f2b88-28e1-49f5-a722-1e78c06a9d29</t>
        </is>
      </c>
      <c r="AH1050">
        <f>IF(AG1050&lt;&gt;"", IMAGE(AG1050, 1), "Chưa có ảnh")</f>
        <v/>
      </c>
    </row>
    <row r="1051" ht="95" customHeight="1">
      <c r="A1051" t="inlineStr">
        <is>
          <t>2026-10-23</t>
        </is>
      </c>
      <c r="B1051" t="inlineStr">
        <is>
          <t>ALGO_30</t>
        </is>
      </c>
      <c r="C1051" t="inlineStr">
        <is>
          <t>🌟 BỘ 30: ĐIỂM HỘI TỤ SIÊU ĐẲNG ĐA THUẬT TOÁN (MASTER CONFLUENCE)</t>
        </is>
      </c>
      <c r="D1051" t="inlineStr">
        <is>
          <t>#4</t>
        </is>
      </c>
      <c r="E1051" t="inlineStr">
        <is>
          <t>VSC</t>
        </is>
      </c>
      <c r="F1051" t="inlineStr">
        <is>
          <t>HOSE</t>
        </is>
      </c>
      <c r="G1051" t="inlineStr">
        <is>
          <t>Cảng biển &amp; Vận tải</t>
        </is>
      </c>
      <c r="H1051" t="n">
        <v>15.25</v>
      </c>
      <c r="I1051" t="n">
        <v>1764.41</v>
      </c>
      <c r="J1051" t="n">
        <v>124.29</v>
      </c>
      <c r="K1051" t="n">
        <v>3.09</v>
      </c>
      <c r="L1051" t="n">
        <v>17.34</v>
      </c>
      <c r="M1051" t="n">
        <v>14.3</v>
      </c>
      <c r="N1051" t="n">
        <v>15.25</v>
      </c>
      <c r="O1051" t="n">
        <v>1764.41</v>
      </c>
      <c r="P1051" t="n">
        <v>0</v>
      </c>
      <c r="Q1051" t="n">
        <v>15.25</v>
      </c>
      <c r="R1051" t="n">
        <v>15.25</v>
      </c>
      <c r="S1051" t="inlineStr"/>
      <c r="T1051" t="inlineStr"/>
      <c r="U1051" t="inlineStr"/>
      <c r="V1051" t="inlineStr"/>
      <c r="W1051" t="inlineStr"/>
      <c r="X1051" t="inlineStr">
        <is>
          <t>⏳ Mới mua (T+0)</t>
        </is>
      </c>
      <c r="Y1051">
        <f>IF(ISNUMBER(S1051), ((S1051-H1051)/H1051)-0.004, "")</f>
        <v/>
      </c>
      <c r="Z1051">
        <f>IF(ISNUMBER(T1051), ((T1051-H1051)/H1051)-0.004, "")</f>
        <v/>
      </c>
      <c r="AA1051">
        <f>IF(ISNUMBER(W1051), ((W1051-H1051)/H1051)-0.004, IF(P1051&gt;0, ((N1051-H1051)/H1051)-0.004, 0))</f>
        <v/>
      </c>
      <c r="AB1051">
        <f>IF(AND(ISNUMBER(I1051), I1051&gt;0, ISNUMBER(O1051), O1051&gt;0), AA1051-((O1051-I1051)/I1051), AA1051)</f>
        <v/>
      </c>
      <c r="AC1051">
        <f>IF(ISNUMBER(Q1051), (Q1051-H1051)/H1051, 0)</f>
        <v/>
      </c>
      <c r="AD1051">
        <f>IF(ISNUMBER(R1051), (R1051-H1051)/H1051, 0)</f>
        <v/>
      </c>
      <c r="AE1051">
        <f>IF(ISNUMBER(Y1051), IF(Y1051&gt;0, "THẮNG", "THUA"), "CHỜ T+3")</f>
        <v/>
      </c>
      <c r="AF1051">
        <f>IF(AND(P1051=0, N1051=H1051, NOT(ISNUMBER(W1051))), "ĐANG CHỜ", IF(AA1051&gt;0, "THẮNG", "THUA"))</f>
        <v/>
      </c>
      <c r="AG1051" t="inlineStr">
        <is>
          <t>https://quickchart.io/chart/render/zf-0734af56-44ad-4601-a654-fbdbb25c0013</t>
        </is>
      </c>
      <c r="AH1051">
        <f>IF(AG1051&lt;&gt;"", IMAGE(AG1051,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COUNTIF('2_Nhat_Ky_Theo_Doi_Tuong_Lai'!$G$2:$G$1100, B2)</f>
        <v/>
      </c>
      <c r="D2">
        <f>E2+F2</f>
        <v/>
      </c>
      <c r="E2">
        <f>COUNTIFS('2_Nhat_Ky_Theo_Doi_Tuong_Lai'!$G$2:$G$1100, B2, '2_Nhat_Ky_Theo_Doi_Tuong_Lai'!$AF$2:$AF$1100, "THẮNG")</f>
        <v/>
      </c>
      <c r="F2">
        <f>COUNTIFS('2_Nhat_Ky_Theo_Doi_Tuong_Lai'!$G$2:$G$1100, B2, '2_Nhat_Ky_Theo_Doi_Tuong_Lai'!$AF$2:$AF$1100, "THUA")</f>
        <v/>
      </c>
      <c r="G2">
        <f>IF(D2&gt;0, E2/D2, 0)</f>
        <v/>
      </c>
      <c r="H2">
        <f>IFERROR(AVERAGEIFS('2_Nhat_Ky_Theo_Doi_Tuong_Lai'!$AA$2:$AA$1100, '2_Nhat_Ky_Theo_Doi_Tuong_Lai'!$G$2:$G$1100, B2, '2_Nhat_Ky_Theo_Doi_Tuong_Lai'!$AF$2:$AF$1100, "&lt;&gt;ĐANG CHỜ"), 0)</f>
        <v/>
      </c>
      <c r="I2">
        <f>IFERROR(AVERAGEIFS('2_Nhat_Ky_Theo_Doi_Tuong_Lai'!$AB$2:$AB$1100, '2_Nhat_Ky_Theo_Doi_Tuong_Lai'!$G$2:$G$1100, B2, '2_Nhat_Ky_Theo_Doi_Tuong_Lai'!$AF$2:$AF$1100,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COUNTIF('2_Nhat_Ky_Theo_Doi_Tuong_Lai'!$G$2:$G$1100, B3)</f>
        <v/>
      </c>
      <c r="D3">
        <f>E3+F3</f>
        <v/>
      </c>
      <c r="E3">
        <f>COUNTIFS('2_Nhat_Ky_Theo_Doi_Tuong_Lai'!$G$2:$G$1100, B3, '2_Nhat_Ky_Theo_Doi_Tuong_Lai'!$AF$2:$AF$1100, "THẮNG")</f>
        <v/>
      </c>
      <c r="F3">
        <f>COUNTIFS('2_Nhat_Ky_Theo_Doi_Tuong_Lai'!$G$2:$G$1100, B3, '2_Nhat_Ky_Theo_Doi_Tuong_Lai'!$AF$2:$AF$1100, "THUA")</f>
        <v/>
      </c>
      <c r="G3">
        <f>IF(D3&gt;0, E3/D3, 0)</f>
        <v/>
      </c>
      <c r="H3">
        <f>IFERROR(AVERAGEIFS('2_Nhat_Ky_Theo_Doi_Tuong_Lai'!$AA$2:$AA$1100, '2_Nhat_Ky_Theo_Doi_Tuong_Lai'!$G$2:$G$1100, B3, '2_Nhat_Ky_Theo_Doi_Tuong_Lai'!$AF$2:$AF$1100, "&lt;&gt;ĐANG CHỜ"), 0)</f>
        <v/>
      </c>
      <c r="I3">
        <f>IFERROR(AVERAGEIFS('2_Nhat_Ky_Theo_Doi_Tuong_Lai'!$AB$2:$AB$1100, '2_Nhat_Ky_Theo_Doi_Tuong_Lai'!$G$2:$G$1100, B3, '2_Nhat_Ky_Theo_Doi_Tuong_Lai'!$AF$2:$AF$1100,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COUNTIF('2_Nhat_Ky_Theo_Doi_Tuong_Lai'!$G$2:$G$1100, B4)</f>
        <v/>
      </c>
      <c r="D4">
        <f>E4+F4</f>
        <v/>
      </c>
      <c r="E4">
        <f>COUNTIFS('2_Nhat_Ky_Theo_Doi_Tuong_Lai'!$G$2:$G$1100, B4, '2_Nhat_Ky_Theo_Doi_Tuong_Lai'!$AF$2:$AF$1100, "THẮNG")</f>
        <v/>
      </c>
      <c r="F4">
        <f>COUNTIFS('2_Nhat_Ky_Theo_Doi_Tuong_Lai'!$G$2:$G$1100, B4, '2_Nhat_Ky_Theo_Doi_Tuong_Lai'!$AF$2:$AF$1100, "THUA")</f>
        <v/>
      </c>
      <c r="G4">
        <f>IF(D4&gt;0, E4/D4, 0)</f>
        <v/>
      </c>
      <c r="H4">
        <f>IFERROR(AVERAGEIFS('2_Nhat_Ky_Theo_Doi_Tuong_Lai'!$AA$2:$AA$1100, '2_Nhat_Ky_Theo_Doi_Tuong_Lai'!$G$2:$G$1100, B4, '2_Nhat_Ky_Theo_Doi_Tuong_Lai'!$AF$2:$AF$1100, "&lt;&gt;ĐANG CHỜ"), 0)</f>
        <v/>
      </c>
      <c r="I4">
        <f>IFERROR(AVERAGEIFS('2_Nhat_Ky_Theo_Doi_Tuong_Lai'!$AB$2:$AB$1100, '2_Nhat_Ky_Theo_Doi_Tuong_Lai'!$G$2:$G$1100, B4, '2_Nhat_Ky_Theo_Doi_Tuong_Lai'!$AF$2:$AF$1100,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COUNTIF('2_Nhat_Ky_Theo_Doi_Tuong_Lai'!$G$2:$G$1100, B5)</f>
        <v/>
      </c>
      <c r="D5">
        <f>E5+F5</f>
        <v/>
      </c>
      <c r="E5">
        <f>COUNTIFS('2_Nhat_Ky_Theo_Doi_Tuong_Lai'!$G$2:$G$1100, B5, '2_Nhat_Ky_Theo_Doi_Tuong_Lai'!$AF$2:$AF$1100, "THẮNG")</f>
        <v/>
      </c>
      <c r="F5">
        <f>COUNTIFS('2_Nhat_Ky_Theo_Doi_Tuong_Lai'!$G$2:$G$1100, B5, '2_Nhat_Ky_Theo_Doi_Tuong_Lai'!$AF$2:$AF$1100, "THUA")</f>
        <v/>
      </c>
      <c r="G5">
        <f>IF(D5&gt;0, E5/D5, 0)</f>
        <v/>
      </c>
      <c r="H5">
        <f>IFERROR(AVERAGEIFS('2_Nhat_Ky_Theo_Doi_Tuong_Lai'!$AA$2:$AA$1100, '2_Nhat_Ky_Theo_Doi_Tuong_Lai'!$G$2:$G$1100, B5, '2_Nhat_Ky_Theo_Doi_Tuong_Lai'!$AF$2:$AF$1100, "&lt;&gt;ĐANG CHỜ"), 0)</f>
        <v/>
      </c>
      <c r="I5">
        <f>IFERROR(AVERAGEIFS('2_Nhat_Ky_Theo_Doi_Tuong_Lai'!$AB$2:$AB$1100, '2_Nhat_Ky_Theo_Doi_Tuong_Lai'!$G$2:$G$1100, B5, '2_Nhat_Ky_Theo_Doi_Tuong_Lai'!$AF$2:$AF$1100,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COUNTIF('2_Nhat_Ky_Theo_Doi_Tuong_Lai'!$G$2:$G$1100, B6)</f>
        <v/>
      </c>
      <c r="D6">
        <f>E6+F6</f>
        <v/>
      </c>
      <c r="E6">
        <f>COUNTIFS('2_Nhat_Ky_Theo_Doi_Tuong_Lai'!$G$2:$G$1100, B6, '2_Nhat_Ky_Theo_Doi_Tuong_Lai'!$AF$2:$AF$1100, "THẮNG")</f>
        <v/>
      </c>
      <c r="F6">
        <f>COUNTIFS('2_Nhat_Ky_Theo_Doi_Tuong_Lai'!$G$2:$G$1100, B6, '2_Nhat_Ky_Theo_Doi_Tuong_Lai'!$AF$2:$AF$1100, "THUA")</f>
        <v/>
      </c>
      <c r="G6">
        <f>IF(D6&gt;0, E6/D6, 0)</f>
        <v/>
      </c>
      <c r="H6">
        <f>IFERROR(AVERAGEIFS('2_Nhat_Ky_Theo_Doi_Tuong_Lai'!$AA$2:$AA$1100, '2_Nhat_Ky_Theo_Doi_Tuong_Lai'!$G$2:$G$1100, B6, '2_Nhat_Ky_Theo_Doi_Tuong_Lai'!$AF$2:$AF$1100, "&lt;&gt;ĐANG CHỜ"), 0)</f>
        <v/>
      </c>
      <c r="I6">
        <f>IFERROR(AVERAGEIFS('2_Nhat_Ky_Theo_Doi_Tuong_Lai'!$AB$2:$AB$1100, '2_Nhat_Ky_Theo_Doi_Tuong_Lai'!$G$2:$G$1100, B6, '2_Nhat_Ky_Theo_Doi_Tuong_Lai'!$AF$2:$AF$1100,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COUNTIF('2_Nhat_Ky_Theo_Doi_Tuong_Lai'!$G$2:$G$1100, B7)</f>
        <v/>
      </c>
      <c r="D7">
        <f>E7+F7</f>
        <v/>
      </c>
      <c r="E7">
        <f>COUNTIFS('2_Nhat_Ky_Theo_Doi_Tuong_Lai'!$G$2:$G$1100, B7, '2_Nhat_Ky_Theo_Doi_Tuong_Lai'!$AF$2:$AF$1100, "THẮNG")</f>
        <v/>
      </c>
      <c r="F7">
        <f>COUNTIFS('2_Nhat_Ky_Theo_Doi_Tuong_Lai'!$G$2:$G$1100, B7, '2_Nhat_Ky_Theo_Doi_Tuong_Lai'!$AF$2:$AF$1100, "THUA")</f>
        <v/>
      </c>
      <c r="G7">
        <f>IF(D7&gt;0, E7/D7, 0)</f>
        <v/>
      </c>
      <c r="H7">
        <f>IFERROR(AVERAGEIFS('2_Nhat_Ky_Theo_Doi_Tuong_Lai'!$AA$2:$AA$1100, '2_Nhat_Ky_Theo_Doi_Tuong_Lai'!$G$2:$G$1100, B7, '2_Nhat_Ky_Theo_Doi_Tuong_Lai'!$AF$2:$AF$1100, "&lt;&gt;ĐANG CHỜ"), 0)</f>
        <v/>
      </c>
      <c r="I7">
        <f>IFERROR(AVERAGEIFS('2_Nhat_Ky_Theo_Doi_Tuong_Lai'!$AB$2:$AB$1100, '2_Nhat_Ky_Theo_Doi_Tuong_Lai'!$G$2:$G$1100, B7, '2_Nhat_Ky_Theo_Doi_Tuong_Lai'!$AF$2:$AF$1100,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COUNTIF('2_Nhat_Ky_Theo_Doi_Tuong_Lai'!$G$2:$G$1100, B8)</f>
        <v/>
      </c>
      <c r="D8">
        <f>E8+F8</f>
        <v/>
      </c>
      <c r="E8">
        <f>COUNTIFS('2_Nhat_Ky_Theo_Doi_Tuong_Lai'!$G$2:$G$1100, B8, '2_Nhat_Ky_Theo_Doi_Tuong_Lai'!$AF$2:$AF$1100, "THẮNG")</f>
        <v/>
      </c>
      <c r="F8">
        <f>COUNTIFS('2_Nhat_Ky_Theo_Doi_Tuong_Lai'!$G$2:$G$1100, B8, '2_Nhat_Ky_Theo_Doi_Tuong_Lai'!$AF$2:$AF$1100, "THUA")</f>
        <v/>
      </c>
      <c r="G8">
        <f>IF(D8&gt;0, E8/D8, 0)</f>
        <v/>
      </c>
      <c r="H8">
        <f>IFERROR(AVERAGEIFS('2_Nhat_Ky_Theo_Doi_Tuong_Lai'!$AA$2:$AA$1100, '2_Nhat_Ky_Theo_Doi_Tuong_Lai'!$G$2:$G$1100, B8, '2_Nhat_Ky_Theo_Doi_Tuong_Lai'!$AF$2:$AF$1100, "&lt;&gt;ĐANG CHỜ"), 0)</f>
        <v/>
      </c>
      <c r="I8">
        <f>IFERROR(AVERAGEIFS('2_Nhat_Ky_Theo_Doi_Tuong_Lai'!$AB$2:$AB$1100, '2_Nhat_Ky_Theo_Doi_Tuong_Lai'!$G$2:$G$1100, B8, '2_Nhat_Ky_Theo_Doi_Tuong_Lai'!$AF$2:$AF$1100,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COUNTIF('2_Nhat_Ky_Theo_Doi_Tuong_Lai'!$G$2:$G$1100, B9)</f>
        <v/>
      </c>
      <c r="D9">
        <f>E9+F9</f>
        <v/>
      </c>
      <c r="E9">
        <f>COUNTIFS('2_Nhat_Ky_Theo_Doi_Tuong_Lai'!$G$2:$G$1100, B9, '2_Nhat_Ky_Theo_Doi_Tuong_Lai'!$AF$2:$AF$1100, "THẮNG")</f>
        <v/>
      </c>
      <c r="F9">
        <f>COUNTIFS('2_Nhat_Ky_Theo_Doi_Tuong_Lai'!$G$2:$G$1100, B9, '2_Nhat_Ky_Theo_Doi_Tuong_Lai'!$AF$2:$AF$1100, "THUA")</f>
        <v/>
      </c>
      <c r="G9">
        <f>IF(D9&gt;0, E9/D9, 0)</f>
        <v/>
      </c>
      <c r="H9">
        <f>IFERROR(AVERAGEIFS('2_Nhat_Ky_Theo_Doi_Tuong_Lai'!$AA$2:$AA$1100, '2_Nhat_Ky_Theo_Doi_Tuong_Lai'!$G$2:$G$1100, B9, '2_Nhat_Ky_Theo_Doi_Tuong_Lai'!$AF$2:$AF$1100, "&lt;&gt;ĐANG CHỜ"), 0)</f>
        <v/>
      </c>
      <c r="I9">
        <f>IFERROR(AVERAGEIFS('2_Nhat_Ky_Theo_Doi_Tuong_Lai'!$AB$2:$AB$1100, '2_Nhat_Ky_Theo_Doi_Tuong_Lai'!$G$2:$G$1100, B9, '2_Nhat_Ky_Theo_Doi_Tuong_Lai'!$AF$2:$AF$1100,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COUNTIF('2_Nhat_Ky_Theo_Doi_Tuong_Lai'!$G$2:$G$1100, B10)</f>
        <v/>
      </c>
      <c r="D10">
        <f>E10+F10</f>
        <v/>
      </c>
      <c r="E10">
        <f>COUNTIFS('2_Nhat_Ky_Theo_Doi_Tuong_Lai'!$G$2:$G$1100, B10, '2_Nhat_Ky_Theo_Doi_Tuong_Lai'!$AF$2:$AF$1100, "THẮNG")</f>
        <v/>
      </c>
      <c r="F10">
        <f>COUNTIFS('2_Nhat_Ky_Theo_Doi_Tuong_Lai'!$G$2:$G$1100, B10, '2_Nhat_Ky_Theo_Doi_Tuong_Lai'!$AF$2:$AF$1100, "THUA")</f>
        <v/>
      </c>
      <c r="G10">
        <f>IF(D10&gt;0, E10/D10, 0)</f>
        <v/>
      </c>
      <c r="H10">
        <f>IFERROR(AVERAGEIFS('2_Nhat_Ky_Theo_Doi_Tuong_Lai'!$AA$2:$AA$1100, '2_Nhat_Ky_Theo_Doi_Tuong_Lai'!$G$2:$G$1100, B10, '2_Nhat_Ky_Theo_Doi_Tuong_Lai'!$AF$2:$AF$1100, "&lt;&gt;ĐANG CHỜ"), 0)</f>
        <v/>
      </c>
      <c r="I10">
        <f>IFERROR(AVERAGEIFS('2_Nhat_Ky_Theo_Doi_Tuong_Lai'!$AB$2:$AB$1100, '2_Nhat_Ky_Theo_Doi_Tuong_Lai'!$G$2:$G$1100, B10, '2_Nhat_Ky_Theo_Doi_Tuong_Lai'!$AF$2:$AF$1100,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COUNTIF('2_Nhat_Ky_Theo_Doi_Tuong_Lai'!$G$2:$G$1100, B11)</f>
        <v/>
      </c>
      <c r="D11">
        <f>E11+F11</f>
        <v/>
      </c>
      <c r="E11">
        <f>COUNTIFS('2_Nhat_Ky_Theo_Doi_Tuong_Lai'!$G$2:$G$1100, B11, '2_Nhat_Ky_Theo_Doi_Tuong_Lai'!$AF$2:$AF$1100, "THẮNG")</f>
        <v/>
      </c>
      <c r="F11">
        <f>COUNTIFS('2_Nhat_Ky_Theo_Doi_Tuong_Lai'!$G$2:$G$1100, B11, '2_Nhat_Ky_Theo_Doi_Tuong_Lai'!$AF$2:$AF$1100, "THUA")</f>
        <v/>
      </c>
      <c r="G11">
        <f>IF(D11&gt;0, E11/D11, 0)</f>
        <v/>
      </c>
      <c r="H11">
        <f>IFERROR(AVERAGEIFS('2_Nhat_Ky_Theo_Doi_Tuong_Lai'!$AA$2:$AA$1100, '2_Nhat_Ky_Theo_Doi_Tuong_Lai'!$G$2:$G$1100, B11, '2_Nhat_Ky_Theo_Doi_Tuong_Lai'!$AF$2:$AF$1100, "&lt;&gt;ĐANG CHỜ"), 0)</f>
        <v/>
      </c>
      <c r="I11">
        <f>IFERROR(AVERAGEIFS('2_Nhat_Ky_Theo_Doi_Tuong_Lai'!$AB$2:$AB$1100, '2_Nhat_Ky_Theo_Doi_Tuong_Lai'!$G$2:$G$1100, B11, '2_Nhat_Ky_Theo_Doi_Tuong_Lai'!$AF$2:$AF$1100,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COUNTIF('2_Nhat_Ky_Theo_Doi_Tuong_Lai'!$G$2:$G$1100, B12)</f>
        <v/>
      </c>
      <c r="D12">
        <f>E12+F12</f>
        <v/>
      </c>
      <c r="E12">
        <f>COUNTIFS('2_Nhat_Ky_Theo_Doi_Tuong_Lai'!$G$2:$G$1100, B12, '2_Nhat_Ky_Theo_Doi_Tuong_Lai'!$AF$2:$AF$1100, "THẮNG")</f>
        <v/>
      </c>
      <c r="F12">
        <f>COUNTIFS('2_Nhat_Ky_Theo_Doi_Tuong_Lai'!$G$2:$G$1100, B12, '2_Nhat_Ky_Theo_Doi_Tuong_Lai'!$AF$2:$AF$1100, "THUA")</f>
        <v/>
      </c>
      <c r="G12">
        <f>IF(D12&gt;0, E12/D12, 0)</f>
        <v/>
      </c>
      <c r="H12">
        <f>IFERROR(AVERAGEIFS('2_Nhat_Ky_Theo_Doi_Tuong_Lai'!$AA$2:$AA$1100, '2_Nhat_Ky_Theo_Doi_Tuong_Lai'!$G$2:$G$1100, B12, '2_Nhat_Ky_Theo_Doi_Tuong_Lai'!$AF$2:$AF$1100, "&lt;&gt;ĐANG CHỜ"), 0)</f>
        <v/>
      </c>
      <c r="I12">
        <f>IFERROR(AVERAGEIFS('2_Nhat_Ky_Theo_Doi_Tuong_Lai'!$AB$2:$AB$1100, '2_Nhat_Ky_Theo_Doi_Tuong_Lai'!$G$2:$G$1100, B12, '2_Nhat_Ky_Theo_Doi_Tuong_Lai'!$AF$2:$AF$1100,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COUNTIF('2_Nhat_Ky_Theo_Doi_Tuong_Lai'!$G$2:$G$1100, B13)</f>
        <v/>
      </c>
      <c r="D13">
        <f>E13+F13</f>
        <v/>
      </c>
      <c r="E13">
        <f>COUNTIFS('2_Nhat_Ky_Theo_Doi_Tuong_Lai'!$G$2:$G$1100, B13, '2_Nhat_Ky_Theo_Doi_Tuong_Lai'!$AF$2:$AF$1100, "THẮNG")</f>
        <v/>
      </c>
      <c r="F13">
        <f>COUNTIFS('2_Nhat_Ky_Theo_Doi_Tuong_Lai'!$G$2:$G$1100, B13, '2_Nhat_Ky_Theo_Doi_Tuong_Lai'!$AF$2:$AF$1100, "THUA")</f>
        <v/>
      </c>
      <c r="G13">
        <f>IF(D13&gt;0, E13/D13, 0)</f>
        <v/>
      </c>
      <c r="H13">
        <f>IFERROR(AVERAGEIFS('2_Nhat_Ky_Theo_Doi_Tuong_Lai'!$AA$2:$AA$1100, '2_Nhat_Ky_Theo_Doi_Tuong_Lai'!$G$2:$G$1100, B13, '2_Nhat_Ky_Theo_Doi_Tuong_Lai'!$AF$2:$AF$1100, "&lt;&gt;ĐANG CHỜ"), 0)</f>
        <v/>
      </c>
      <c r="I13">
        <f>IFERROR(AVERAGEIFS('2_Nhat_Ky_Theo_Doi_Tuong_Lai'!$AB$2:$AB$1100, '2_Nhat_Ky_Theo_Doi_Tuong_Lai'!$G$2:$G$1100, B13, '2_Nhat_Ky_Theo_Doi_Tuong_Lai'!$AF$2:$AF$1100,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COUNTIF('2_Nhat_Ky_Theo_Doi_Tuong_Lai'!$G$2:$G$1100, B14)</f>
        <v/>
      </c>
      <c r="D14">
        <f>E14+F14</f>
        <v/>
      </c>
      <c r="E14">
        <f>COUNTIFS('2_Nhat_Ky_Theo_Doi_Tuong_Lai'!$G$2:$G$1100, B14, '2_Nhat_Ky_Theo_Doi_Tuong_Lai'!$AF$2:$AF$1100, "THẮNG")</f>
        <v/>
      </c>
      <c r="F14">
        <f>COUNTIFS('2_Nhat_Ky_Theo_Doi_Tuong_Lai'!$G$2:$G$1100, B14, '2_Nhat_Ky_Theo_Doi_Tuong_Lai'!$AF$2:$AF$1100, "THUA")</f>
        <v/>
      </c>
      <c r="G14">
        <f>IF(D14&gt;0, E14/D14, 0)</f>
        <v/>
      </c>
      <c r="H14">
        <f>IFERROR(AVERAGEIFS('2_Nhat_Ky_Theo_Doi_Tuong_Lai'!$AA$2:$AA$1100, '2_Nhat_Ky_Theo_Doi_Tuong_Lai'!$G$2:$G$1100, B14, '2_Nhat_Ky_Theo_Doi_Tuong_Lai'!$AF$2:$AF$1100, "&lt;&gt;ĐANG CHỜ"), 0)</f>
        <v/>
      </c>
      <c r="I14">
        <f>IFERROR(AVERAGEIFS('2_Nhat_Ky_Theo_Doi_Tuong_Lai'!$AB$2:$AB$1100, '2_Nhat_Ky_Theo_Doi_Tuong_Lai'!$G$2:$G$1100, B14, '2_Nhat_Ky_Theo_Doi_Tuong_Lai'!$AF$2:$AF$1100,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COUNTIF('2_Nhat_Ky_Theo_Doi_Tuong_Lai'!$G$2:$G$1100, B15)</f>
        <v/>
      </c>
      <c r="D15">
        <f>E15+F15</f>
        <v/>
      </c>
      <c r="E15">
        <f>COUNTIFS('2_Nhat_Ky_Theo_Doi_Tuong_Lai'!$G$2:$G$1100, B15, '2_Nhat_Ky_Theo_Doi_Tuong_Lai'!$AF$2:$AF$1100, "THẮNG")</f>
        <v/>
      </c>
      <c r="F15">
        <f>COUNTIFS('2_Nhat_Ky_Theo_Doi_Tuong_Lai'!$G$2:$G$1100, B15, '2_Nhat_Ky_Theo_Doi_Tuong_Lai'!$AF$2:$AF$1100, "THUA")</f>
        <v/>
      </c>
      <c r="G15">
        <f>IF(D15&gt;0, E15/D15, 0)</f>
        <v/>
      </c>
      <c r="H15">
        <f>IFERROR(AVERAGEIFS('2_Nhat_Ky_Theo_Doi_Tuong_Lai'!$AA$2:$AA$1100, '2_Nhat_Ky_Theo_Doi_Tuong_Lai'!$G$2:$G$1100, B15, '2_Nhat_Ky_Theo_Doi_Tuong_Lai'!$AF$2:$AF$1100, "&lt;&gt;ĐANG CHỜ"), 0)</f>
        <v/>
      </c>
      <c r="I15">
        <f>IFERROR(AVERAGEIFS('2_Nhat_Ky_Theo_Doi_Tuong_Lai'!$AB$2:$AB$1100, '2_Nhat_Ky_Theo_Doi_Tuong_Lai'!$G$2:$G$1100, B15, '2_Nhat_Ky_Theo_Doi_Tuong_Lai'!$AF$2:$AF$1100,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COUNTIF('2_Nhat_Ky_Theo_Doi_Tuong_Lai'!$G$2:$G$1100, B16)</f>
        <v/>
      </c>
      <c r="D16">
        <f>E16+F16</f>
        <v/>
      </c>
      <c r="E16">
        <f>COUNTIFS('2_Nhat_Ky_Theo_Doi_Tuong_Lai'!$G$2:$G$1100, B16, '2_Nhat_Ky_Theo_Doi_Tuong_Lai'!$AF$2:$AF$1100, "THẮNG")</f>
        <v/>
      </c>
      <c r="F16">
        <f>COUNTIFS('2_Nhat_Ky_Theo_Doi_Tuong_Lai'!$G$2:$G$1100, B16, '2_Nhat_Ky_Theo_Doi_Tuong_Lai'!$AF$2:$AF$1100, "THUA")</f>
        <v/>
      </c>
      <c r="G16">
        <f>IF(D16&gt;0, E16/D16, 0)</f>
        <v/>
      </c>
      <c r="H16">
        <f>IFERROR(AVERAGEIFS('2_Nhat_Ky_Theo_Doi_Tuong_Lai'!$AA$2:$AA$1100, '2_Nhat_Ky_Theo_Doi_Tuong_Lai'!$G$2:$G$1100, B16, '2_Nhat_Ky_Theo_Doi_Tuong_Lai'!$AF$2:$AF$1100, "&lt;&gt;ĐANG CHỜ"), 0)</f>
        <v/>
      </c>
      <c r="I16">
        <f>IFERROR(AVERAGEIFS('2_Nhat_Ky_Theo_Doi_Tuong_Lai'!$AB$2:$AB$1100, '2_Nhat_Ky_Theo_Doi_Tuong_Lai'!$G$2:$G$1100, B16, '2_Nhat_Ky_Theo_Doi_Tuong_Lai'!$AF$2:$AF$1100,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COUNTIF('2_Nhat_Ky_Theo_Doi_Tuong_Lai'!$G$2:$G$1100, B17)</f>
        <v/>
      </c>
      <c r="D17">
        <f>E17+F17</f>
        <v/>
      </c>
      <c r="E17">
        <f>COUNTIFS('2_Nhat_Ky_Theo_Doi_Tuong_Lai'!$G$2:$G$1100, B17, '2_Nhat_Ky_Theo_Doi_Tuong_Lai'!$AF$2:$AF$1100, "THẮNG")</f>
        <v/>
      </c>
      <c r="F17">
        <f>COUNTIFS('2_Nhat_Ky_Theo_Doi_Tuong_Lai'!$G$2:$G$1100, B17, '2_Nhat_Ky_Theo_Doi_Tuong_Lai'!$AF$2:$AF$1100, "THUA")</f>
        <v/>
      </c>
      <c r="G17">
        <f>IF(D17&gt;0, E17/D17, 0)</f>
        <v/>
      </c>
      <c r="H17">
        <f>IFERROR(AVERAGEIFS('2_Nhat_Ky_Theo_Doi_Tuong_Lai'!$AA$2:$AA$1100, '2_Nhat_Ky_Theo_Doi_Tuong_Lai'!$G$2:$G$1100, B17, '2_Nhat_Ky_Theo_Doi_Tuong_Lai'!$AF$2:$AF$1100, "&lt;&gt;ĐANG CHỜ"), 0)</f>
        <v/>
      </c>
      <c r="I17">
        <f>IFERROR(AVERAGEIFS('2_Nhat_Ky_Theo_Doi_Tuong_Lai'!$AB$2:$AB$1100, '2_Nhat_Ky_Theo_Doi_Tuong_Lai'!$G$2:$G$1100, B17, '2_Nhat_Ky_Theo_Doi_Tuong_Lai'!$AF$2:$AF$1100,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COUNTIF('2_Nhat_Ky_Theo_Doi_Tuong_Lai'!$G$2:$G$1100, B18)</f>
        <v/>
      </c>
      <c r="D18">
        <f>E18+F18</f>
        <v/>
      </c>
      <c r="E18">
        <f>COUNTIFS('2_Nhat_Ky_Theo_Doi_Tuong_Lai'!$G$2:$G$1100, B18, '2_Nhat_Ky_Theo_Doi_Tuong_Lai'!$AF$2:$AF$1100, "THẮNG")</f>
        <v/>
      </c>
      <c r="F18">
        <f>COUNTIFS('2_Nhat_Ky_Theo_Doi_Tuong_Lai'!$G$2:$G$1100, B18, '2_Nhat_Ky_Theo_Doi_Tuong_Lai'!$AF$2:$AF$1100, "THUA")</f>
        <v/>
      </c>
      <c r="G18">
        <f>IF(D18&gt;0, E18/D18, 0)</f>
        <v/>
      </c>
      <c r="H18">
        <f>IFERROR(AVERAGEIFS('2_Nhat_Ky_Theo_Doi_Tuong_Lai'!$AA$2:$AA$1100, '2_Nhat_Ky_Theo_Doi_Tuong_Lai'!$G$2:$G$1100, B18, '2_Nhat_Ky_Theo_Doi_Tuong_Lai'!$AF$2:$AF$1100, "&lt;&gt;ĐANG CHỜ"), 0)</f>
        <v/>
      </c>
      <c r="I18">
        <f>IFERROR(AVERAGEIFS('2_Nhat_Ky_Theo_Doi_Tuong_Lai'!$AB$2:$AB$1100, '2_Nhat_Ky_Theo_Doi_Tuong_Lai'!$G$2:$G$1100, B18, '2_Nhat_Ky_Theo_Doi_Tuong_Lai'!$AF$2:$AF$1100,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COUNTIF('2_Nhat_Ky_Theo_Doi_Tuong_Lai'!$G$2:$G$1100, B19)</f>
        <v/>
      </c>
      <c r="D19">
        <f>E19+F19</f>
        <v/>
      </c>
      <c r="E19">
        <f>COUNTIFS('2_Nhat_Ky_Theo_Doi_Tuong_Lai'!$G$2:$G$1100, B19, '2_Nhat_Ky_Theo_Doi_Tuong_Lai'!$AF$2:$AF$1100, "THẮNG")</f>
        <v/>
      </c>
      <c r="F19">
        <f>COUNTIFS('2_Nhat_Ky_Theo_Doi_Tuong_Lai'!$G$2:$G$1100, B19, '2_Nhat_Ky_Theo_Doi_Tuong_Lai'!$AF$2:$AF$1100, "THUA")</f>
        <v/>
      </c>
      <c r="G19">
        <f>IF(D19&gt;0, E19/D19, 0)</f>
        <v/>
      </c>
      <c r="H19">
        <f>IFERROR(AVERAGEIFS('2_Nhat_Ky_Theo_Doi_Tuong_Lai'!$AA$2:$AA$1100, '2_Nhat_Ky_Theo_Doi_Tuong_Lai'!$G$2:$G$1100, B19, '2_Nhat_Ky_Theo_Doi_Tuong_Lai'!$AF$2:$AF$1100, "&lt;&gt;ĐANG CHỜ"), 0)</f>
        <v/>
      </c>
      <c r="I19">
        <f>IFERROR(AVERAGEIFS('2_Nhat_Ky_Theo_Doi_Tuong_Lai'!$AB$2:$AB$1100, '2_Nhat_Ky_Theo_Doi_Tuong_Lai'!$G$2:$G$1100, B19, '2_Nhat_Ky_Theo_Doi_Tuong_Lai'!$AF$2:$AF$1100,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COUNTIF('2_Nhat_Ky_Theo_Doi_Tuong_Lai'!$G$2:$G$1100, B20)</f>
        <v/>
      </c>
      <c r="D20">
        <f>E20+F20</f>
        <v/>
      </c>
      <c r="E20">
        <f>COUNTIFS('2_Nhat_Ky_Theo_Doi_Tuong_Lai'!$G$2:$G$1100, B20, '2_Nhat_Ky_Theo_Doi_Tuong_Lai'!$AF$2:$AF$1100, "THẮNG")</f>
        <v/>
      </c>
      <c r="F20">
        <f>COUNTIFS('2_Nhat_Ky_Theo_Doi_Tuong_Lai'!$G$2:$G$1100, B20, '2_Nhat_Ky_Theo_Doi_Tuong_Lai'!$AF$2:$AF$1100, "THUA")</f>
        <v/>
      </c>
      <c r="G20">
        <f>IF(D20&gt;0, E20/D20, 0)</f>
        <v/>
      </c>
      <c r="H20">
        <f>IFERROR(AVERAGEIFS('2_Nhat_Ky_Theo_Doi_Tuong_Lai'!$AA$2:$AA$1100, '2_Nhat_Ky_Theo_Doi_Tuong_Lai'!$G$2:$G$1100, B20, '2_Nhat_Ky_Theo_Doi_Tuong_Lai'!$AF$2:$AF$1100, "&lt;&gt;ĐANG CHỜ"), 0)</f>
        <v/>
      </c>
      <c r="I20">
        <f>IFERROR(AVERAGEIFS('2_Nhat_Ky_Theo_Doi_Tuong_Lai'!$AB$2:$AB$1100, '2_Nhat_Ky_Theo_Doi_Tuong_Lai'!$G$2:$G$1100, B20, '2_Nhat_Ky_Theo_Doi_Tuong_Lai'!$AF$2:$AF$1100,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COUNTIF('2_Nhat_Ky_Theo_Doi_Tuong_Lai'!$G$2:$G$1100, B21)</f>
        <v/>
      </c>
      <c r="D21">
        <f>E21+F21</f>
        <v/>
      </c>
      <c r="E21">
        <f>COUNTIFS('2_Nhat_Ky_Theo_Doi_Tuong_Lai'!$G$2:$G$1100, B21, '2_Nhat_Ky_Theo_Doi_Tuong_Lai'!$AF$2:$AF$1100, "THẮNG")</f>
        <v/>
      </c>
      <c r="F21">
        <f>COUNTIFS('2_Nhat_Ky_Theo_Doi_Tuong_Lai'!$G$2:$G$1100, B21, '2_Nhat_Ky_Theo_Doi_Tuong_Lai'!$AF$2:$AF$1100, "THUA")</f>
        <v/>
      </c>
      <c r="G21">
        <f>IF(D21&gt;0, E21/D21, 0)</f>
        <v/>
      </c>
      <c r="H21">
        <f>IFERROR(AVERAGEIFS('2_Nhat_Ky_Theo_Doi_Tuong_Lai'!$AA$2:$AA$1100, '2_Nhat_Ky_Theo_Doi_Tuong_Lai'!$G$2:$G$1100, B21, '2_Nhat_Ky_Theo_Doi_Tuong_Lai'!$AF$2:$AF$1100, "&lt;&gt;ĐANG CHỜ"), 0)</f>
        <v/>
      </c>
      <c r="I21">
        <f>IFERROR(AVERAGEIFS('2_Nhat_Ky_Theo_Doi_Tuong_Lai'!$AB$2:$AB$1100, '2_Nhat_Ky_Theo_Doi_Tuong_Lai'!$G$2:$G$1100, B21, '2_Nhat_Ky_Theo_Doi_Tuong_Lai'!$AF$2:$AF$1100,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COUNTIF('2_Nhat_Ky_Theo_Doi_Tuong_Lai'!$G$2:$G$1100, B22)</f>
        <v/>
      </c>
      <c r="D22">
        <f>E22+F22</f>
        <v/>
      </c>
      <c r="E22">
        <f>COUNTIFS('2_Nhat_Ky_Theo_Doi_Tuong_Lai'!$G$2:$G$1100, B22, '2_Nhat_Ky_Theo_Doi_Tuong_Lai'!$AF$2:$AF$1100, "THẮNG")</f>
        <v/>
      </c>
      <c r="F22">
        <f>COUNTIFS('2_Nhat_Ky_Theo_Doi_Tuong_Lai'!$G$2:$G$1100, B22, '2_Nhat_Ky_Theo_Doi_Tuong_Lai'!$AF$2:$AF$1100, "THUA")</f>
        <v/>
      </c>
      <c r="G22">
        <f>IF(D22&gt;0, E22/D22, 0)</f>
        <v/>
      </c>
      <c r="H22">
        <f>IFERROR(AVERAGEIFS('2_Nhat_Ky_Theo_Doi_Tuong_Lai'!$AA$2:$AA$1100, '2_Nhat_Ky_Theo_Doi_Tuong_Lai'!$G$2:$G$1100, B22, '2_Nhat_Ky_Theo_Doi_Tuong_Lai'!$AF$2:$AF$1100, "&lt;&gt;ĐANG CHỜ"), 0)</f>
        <v/>
      </c>
      <c r="I22">
        <f>IFERROR(AVERAGEIFS('2_Nhat_Ky_Theo_Doi_Tuong_Lai'!$AB$2:$AB$1100, '2_Nhat_Ky_Theo_Doi_Tuong_Lai'!$G$2:$G$1100, B22, '2_Nhat_Ky_Theo_Doi_Tuong_Lai'!$AF$2:$AF$1100,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COUNTIF('2_Nhat_Ky_Theo_Doi_Tuong_Lai'!$G$2:$G$1100, B23)</f>
        <v/>
      </c>
      <c r="D23">
        <f>E23+F23</f>
        <v/>
      </c>
      <c r="E23">
        <f>COUNTIFS('2_Nhat_Ky_Theo_Doi_Tuong_Lai'!$G$2:$G$1100, B23, '2_Nhat_Ky_Theo_Doi_Tuong_Lai'!$AF$2:$AF$1100, "THẮNG")</f>
        <v/>
      </c>
      <c r="F23">
        <f>COUNTIFS('2_Nhat_Ky_Theo_Doi_Tuong_Lai'!$G$2:$G$1100, B23, '2_Nhat_Ky_Theo_Doi_Tuong_Lai'!$AF$2:$AF$1100, "THUA")</f>
        <v/>
      </c>
      <c r="G23">
        <f>IF(D23&gt;0, E23/D23, 0)</f>
        <v/>
      </c>
      <c r="H23">
        <f>IFERROR(AVERAGEIFS('2_Nhat_Ky_Theo_Doi_Tuong_Lai'!$AA$2:$AA$1100, '2_Nhat_Ky_Theo_Doi_Tuong_Lai'!$G$2:$G$1100, B23, '2_Nhat_Ky_Theo_Doi_Tuong_Lai'!$AF$2:$AF$1100, "&lt;&gt;ĐANG CHỜ"), 0)</f>
        <v/>
      </c>
      <c r="I23">
        <f>IFERROR(AVERAGEIFS('2_Nhat_Ky_Theo_Doi_Tuong_Lai'!$AB$2:$AB$1100, '2_Nhat_Ky_Theo_Doi_Tuong_Lai'!$G$2:$G$1100, B23, '2_Nhat_Ky_Theo_Doi_Tuong_Lai'!$AF$2:$AF$1100,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COUNTIF('2_Nhat_Ky_Theo_Doi_Tuong_Lai'!$G$2:$G$1100, B24)</f>
        <v/>
      </c>
      <c r="D24">
        <f>E24+F24</f>
        <v/>
      </c>
      <c r="E24">
        <f>COUNTIFS('2_Nhat_Ky_Theo_Doi_Tuong_Lai'!$G$2:$G$1100, B24, '2_Nhat_Ky_Theo_Doi_Tuong_Lai'!$AF$2:$AF$1100, "THẮNG")</f>
        <v/>
      </c>
      <c r="F24">
        <f>COUNTIFS('2_Nhat_Ky_Theo_Doi_Tuong_Lai'!$G$2:$G$1100, B24, '2_Nhat_Ky_Theo_Doi_Tuong_Lai'!$AF$2:$AF$1100, "THUA")</f>
        <v/>
      </c>
      <c r="G24">
        <f>IF(D24&gt;0, E24/D24, 0)</f>
        <v/>
      </c>
      <c r="H24">
        <f>IFERROR(AVERAGEIFS('2_Nhat_Ky_Theo_Doi_Tuong_Lai'!$AA$2:$AA$1100, '2_Nhat_Ky_Theo_Doi_Tuong_Lai'!$G$2:$G$1100, B24, '2_Nhat_Ky_Theo_Doi_Tuong_Lai'!$AF$2:$AF$1100, "&lt;&gt;ĐANG CHỜ"), 0)</f>
        <v/>
      </c>
      <c r="I24">
        <f>IFERROR(AVERAGEIFS('2_Nhat_Ky_Theo_Doi_Tuong_Lai'!$AB$2:$AB$1100, '2_Nhat_Ky_Theo_Doi_Tuong_Lai'!$G$2:$G$1100, B24, '2_Nhat_Ky_Theo_Doi_Tuong_Lai'!$AF$2:$AF$1100,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COUNTIF('2_Nhat_Ky_Theo_Doi_Tuong_Lai'!$G$2:$G$1100, B25)</f>
        <v/>
      </c>
      <c r="D25">
        <f>E25+F25</f>
        <v/>
      </c>
      <c r="E25">
        <f>COUNTIFS('2_Nhat_Ky_Theo_Doi_Tuong_Lai'!$G$2:$G$1100, B25, '2_Nhat_Ky_Theo_Doi_Tuong_Lai'!$AF$2:$AF$1100, "THẮNG")</f>
        <v/>
      </c>
      <c r="F25">
        <f>COUNTIFS('2_Nhat_Ky_Theo_Doi_Tuong_Lai'!$G$2:$G$1100, B25, '2_Nhat_Ky_Theo_Doi_Tuong_Lai'!$AF$2:$AF$1100, "THUA")</f>
        <v/>
      </c>
      <c r="G25">
        <f>IF(D25&gt;0, E25/D25, 0)</f>
        <v/>
      </c>
      <c r="H25">
        <f>IFERROR(AVERAGEIFS('2_Nhat_Ky_Theo_Doi_Tuong_Lai'!$AA$2:$AA$1100, '2_Nhat_Ky_Theo_Doi_Tuong_Lai'!$G$2:$G$1100, B25, '2_Nhat_Ky_Theo_Doi_Tuong_Lai'!$AF$2:$AF$1100, "&lt;&gt;ĐANG CHỜ"), 0)</f>
        <v/>
      </c>
      <c r="I25">
        <f>IFERROR(AVERAGEIFS('2_Nhat_Ky_Theo_Doi_Tuong_Lai'!$AB$2:$AB$1100, '2_Nhat_Ky_Theo_Doi_Tuong_Lai'!$G$2:$G$1100, B25, '2_Nhat_Ky_Theo_Doi_Tuong_Lai'!$AF$2:$AF$1100,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COUNTIF('2_Nhat_Ky_Theo_Doi_Tuong_Lai'!$G$2:$G$1100, B26)</f>
        <v/>
      </c>
      <c r="D26">
        <f>E26+F26</f>
        <v/>
      </c>
      <c r="E26">
        <f>COUNTIFS('2_Nhat_Ky_Theo_Doi_Tuong_Lai'!$G$2:$G$1100, B26, '2_Nhat_Ky_Theo_Doi_Tuong_Lai'!$AF$2:$AF$1100, "THẮNG")</f>
        <v/>
      </c>
      <c r="F26">
        <f>COUNTIFS('2_Nhat_Ky_Theo_Doi_Tuong_Lai'!$G$2:$G$1100, B26, '2_Nhat_Ky_Theo_Doi_Tuong_Lai'!$AF$2:$AF$1100, "THUA")</f>
        <v/>
      </c>
      <c r="G26">
        <f>IF(D26&gt;0, E26/D26, 0)</f>
        <v/>
      </c>
      <c r="H26">
        <f>IFERROR(AVERAGEIFS('2_Nhat_Ky_Theo_Doi_Tuong_Lai'!$AA$2:$AA$1100, '2_Nhat_Ky_Theo_Doi_Tuong_Lai'!$G$2:$G$1100, B26, '2_Nhat_Ky_Theo_Doi_Tuong_Lai'!$AF$2:$AF$1100, "&lt;&gt;ĐANG CHỜ"), 0)</f>
        <v/>
      </c>
      <c r="I26">
        <f>IFERROR(AVERAGEIFS('2_Nhat_Ky_Theo_Doi_Tuong_Lai'!$AB$2:$AB$1100, '2_Nhat_Ky_Theo_Doi_Tuong_Lai'!$G$2:$G$1100, B26, '2_Nhat_Ky_Theo_Doi_Tuong_Lai'!$AF$2:$AF$1100,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PET</t>
        </is>
      </c>
      <c r="B2" t="inlineStr">
        <is>
          <t>HOSE</t>
        </is>
      </c>
      <c r="C2" t="inlineStr">
        <is>
          <t>Dầu khí &amp; Năng lượng</t>
        </is>
      </c>
      <c r="D2" t="inlineStr">
        <is>
          <t>Large-Cap (Bluechip)</t>
        </is>
      </c>
      <c r="E2" t="n">
        <v>56.6</v>
      </c>
      <c r="F2" t="n">
        <v>119.944456</v>
      </c>
      <c r="G2" t="n">
        <v>5.992509363295881</v>
      </c>
      <c r="H2" t="n">
        <v>9.902912621359222</v>
      </c>
      <c r="I2" t="n">
        <v>29.07639680729761</v>
      </c>
      <c r="J2" t="n">
        <v>63.8205499276411</v>
      </c>
      <c r="K2" t="n">
        <v>6.013255012503558</v>
      </c>
      <c r="L2" t="n">
        <v>4.347021845622738</v>
      </c>
      <c r="M2" t="n">
        <v>73.26471628004687</v>
      </c>
      <c r="N2" t="n">
        <v>29.84479493857588</v>
      </c>
      <c r="O2" t="n">
        <v>12.39112780507</v>
      </c>
      <c r="P2" t="n">
        <v>64.69</v>
      </c>
      <c r="Q2" t="n">
        <v>52.92</v>
      </c>
      <c r="R2" t="inlineStr">
        <is>
          <t>⚠️ KÉO CAO (&gt;5%)</t>
        </is>
      </c>
      <c r="S2" t="b">
        <v>0</v>
      </c>
      <c r="T2" t="n">
        <v>0</v>
      </c>
      <c r="U2" t="n">
        <v>13</v>
      </c>
      <c r="V2" t="inlineStr">
        <is>
          <t>TỔNG CÔNG TY CỔ PHẦN DỊCH VỤ TỔNG HỢP DẦU KHÍ</t>
        </is>
      </c>
    </row>
    <row r="3">
      <c r="A3" t="inlineStr">
        <is>
          <t>OCB</t>
        </is>
      </c>
      <c r="B3" t="inlineStr">
        <is>
          <t>HOSE</t>
        </is>
      </c>
      <c r="C3" t="inlineStr">
        <is>
          <t>Ngân hàng</t>
        </is>
      </c>
      <c r="D3" t="inlineStr">
        <is>
          <t>Large-Cap (Bluechip)</t>
        </is>
      </c>
      <c r="E3" t="n">
        <v>10.7</v>
      </c>
      <c r="F3" t="n">
        <v>55.2766066</v>
      </c>
      <c r="G3" t="n">
        <v>3.381642512077295</v>
      </c>
      <c r="H3" t="n">
        <v>6.467661691542289</v>
      </c>
      <c r="I3" t="n">
        <v>2.392344497607656</v>
      </c>
      <c r="J3" t="n">
        <v>3.381642512077295</v>
      </c>
      <c r="K3" t="n">
        <v>2.578004082686625</v>
      </c>
      <c r="L3" t="n">
        <v>3.284261371530298</v>
      </c>
      <c r="M3" t="n">
        <v>72.44383341732711</v>
      </c>
      <c r="N3" t="n">
        <v>7.32823708093442</v>
      </c>
      <c r="O3" t="n">
        <v>12.9732320041851</v>
      </c>
      <c r="P3" t="n">
        <v>11.46</v>
      </c>
      <c r="Q3" t="n">
        <v>10.35</v>
      </c>
      <c r="R3" t="inlineStr">
        <is>
          <t>🟢 VÙNG MUA CHUẨN</t>
        </is>
      </c>
      <c r="S3" t="b">
        <v>0</v>
      </c>
      <c r="T3" t="n">
        <v>0</v>
      </c>
      <c r="U3" t="n">
        <v>10</v>
      </c>
      <c r="V3" t="inlineStr">
        <is>
          <t>Orient Commercial Joint Stock Bank</t>
        </is>
      </c>
    </row>
    <row r="4">
      <c r="A4" t="inlineStr">
        <is>
          <t>MSH</t>
        </is>
      </c>
      <c r="B4" t="inlineStr">
        <is>
          <t>HOSE</t>
        </is>
      </c>
      <c r="C4" t="inlineStr">
        <is>
          <t>Thủy sản &amp; Xuất khẩu</t>
        </is>
      </c>
      <c r="D4" t="inlineStr">
        <is>
          <t>Mid-Cap (Dòng tiền)</t>
        </is>
      </c>
      <c r="E4" t="n">
        <v>34.45</v>
      </c>
      <c r="F4" t="n">
        <v>9.731504899999999</v>
      </c>
      <c r="G4" t="n">
        <v>2.835820895522388</v>
      </c>
      <c r="H4" t="n">
        <v>9.018987341772151</v>
      </c>
      <c r="I4" t="n">
        <v>12.95081967213115</v>
      </c>
      <c r="J4" t="n">
        <v>11.12903225806452</v>
      </c>
      <c r="K4" t="n">
        <v>5.129329732916487</v>
      </c>
      <c r="L4" t="n">
        <v>2.388987714006428</v>
      </c>
      <c r="M4" t="n">
        <v>81.14758871635823</v>
      </c>
      <c r="N4" t="n">
        <v>6.122258934055186</v>
      </c>
      <c r="O4" t="n">
        <v>31.5456022279107</v>
      </c>
      <c r="P4" t="n">
        <v>37.14</v>
      </c>
      <c r="Q4" t="n">
        <v>33.23</v>
      </c>
      <c r="R4" t="inlineStr">
        <is>
          <t>🟢 VÙNG MUA CHUẨN</t>
        </is>
      </c>
      <c r="S4" t="b">
        <v>0</v>
      </c>
      <c r="T4" t="n">
        <v>0</v>
      </c>
      <c r="U4" t="n">
        <v>10</v>
      </c>
      <c r="V4" t="inlineStr">
        <is>
          <t>Song Hong Garment JSC</t>
        </is>
      </c>
    </row>
    <row r="5">
      <c r="A5" t="inlineStr">
        <is>
          <t>EIB</t>
        </is>
      </c>
      <c r="B5" t="inlineStr">
        <is>
          <t>HOSE</t>
        </is>
      </c>
      <c r="C5" t="inlineStr">
        <is>
          <t>Ngân hàng</t>
        </is>
      </c>
      <c r="D5" t="inlineStr">
        <is>
          <t>Large-Cap (Bluechip)</t>
        </is>
      </c>
      <c r="E5" t="n">
        <v>17.75</v>
      </c>
      <c r="F5" t="n">
        <v>246.2552285</v>
      </c>
      <c r="G5" t="n">
        <v>4.71976401179941</v>
      </c>
      <c r="H5" t="n">
        <v>7.575757575757576</v>
      </c>
      <c r="I5" t="n">
        <v>7.575757575757576</v>
      </c>
      <c r="J5" t="n">
        <v>0</v>
      </c>
      <c r="K5" t="n">
        <v>3.686099966901912</v>
      </c>
      <c r="L5" t="n">
        <v>2.292146654515987</v>
      </c>
      <c r="M5" t="n">
        <v>71.70488110475522</v>
      </c>
      <c r="N5" t="n">
        <v>67.22135328892305</v>
      </c>
      <c r="O5" t="n">
        <v>1.87178716311355</v>
      </c>
      <c r="P5" t="n">
        <v>19.38</v>
      </c>
      <c r="Q5" t="n">
        <v>17.01</v>
      </c>
      <c r="R5" t="inlineStr">
        <is>
          <t>🟢 VÙNG MUA CHUẨN</t>
        </is>
      </c>
      <c r="S5" t="b">
        <v>0</v>
      </c>
      <c r="T5" t="n">
        <v>0</v>
      </c>
      <c r="U5" t="n">
        <v>9</v>
      </c>
      <c r="V5" t="inlineStr">
        <is>
          <t>NGÂN HÀNG THƯƠNG MẠI CỔ PHẦN XUẤT NHẬP KHẨU VIỆT NAM</t>
        </is>
      </c>
    </row>
    <row r="6">
      <c r="A6" t="inlineStr">
        <is>
          <t>HDC</t>
        </is>
      </c>
      <c r="B6" t="inlineStr">
        <is>
          <t>HOSE</t>
        </is>
      </c>
      <c r="C6" t="inlineStr">
        <is>
          <t>Bất động sản Dân dụng</t>
        </is>
      </c>
      <c r="D6" t="inlineStr">
        <is>
          <t>Mid-Cap (Dòng tiền)</t>
        </is>
      </c>
      <c r="E6" t="n">
        <v>12.15</v>
      </c>
      <c r="F6" t="n">
        <v>59.7609657</v>
      </c>
      <c r="G6" t="n">
        <v>4.291845493562231</v>
      </c>
      <c r="H6" t="n">
        <v>17.96116504854369</v>
      </c>
      <c r="I6" t="n">
        <v>2.966101694915254</v>
      </c>
      <c r="J6" t="n">
        <v>0</v>
      </c>
      <c r="K6" t="n">
        <v>14.07150743968802</v>
      </c>
      <c r="L6" t="n">
        <v>2.63183047245412</v>
      </c>
      <c r="M6" t="n">
        <v>73.84829903697332</v>
      </c>
      <c r="N6" t="n">
        <v>4.136075171038623</v>
      </c>
      <c r="O6" t="n">
        <v>25.5540996927616</v>
      </c>
      <c r="P6" t="n">
        <v>13.78</v>
      </c>
      <c r="Q6" t="n">
        <v>11.41</v>
      </c>
      <c r="R6" t="inlineStr">
        <is>
          <t>🟢 VÙNG MUA CHUẨN</t>
        </is>
      </c>
      <c r="S6" t="b">
        <v>0</v>
      </c>
      <c r="T6" t="n">
        <v>0</v>
      </c>
      <c r="U6" t="n">
        <v>9</v>
      </c>
      <c r="V6" t="inlineStr">
        <is>
          <t>CÔNG TY CỔ PHẦN PHÁT TRIỂN NHÀ BÀ RỊA – VŨNG TÀU</t>
        </is>
      </c>
    </row>
    <row r="7">
      <c r="A7" t="inlineStr">
        <is>
          <t>NAB</t>
        </is>
      </c>
      <c r="B7" t="inlineStr">
        <is>
          <t>HOSE</t>
        </is>
      </c>
      <c r="C7" t="inlineStr">
        <is>
          <t>Ngân hàng</t>
        </is>
      </c>
      <c r="D7" t="inlineStr">
        <is>
          <t>Large-Cap (Bluechip)</t>
        </is>
      </c>
      <c r="E7" t="n">
        <v>12.6</v>
      </c>
      <c r="F7" t="n">
        <v>40.7788038</v>
      </c>
      <c r="G7" t="n">
        <v>2.857142857142857</v>
      </c>
      <c r="H7" t="n">
        <v>4.564315352697095</v>
      </c>
      <c r="I7" t="n">
        <v>4.132231404958677</v>
      </c>
      <c r="J7" t="n">
        <v>0.398406374501992</v>
      </c>
      <c r="K7" t="n">
        <v>0.674657743841431</v>
      </c>
      <c r="L7" t="n">
        <v>1.28711537620254</v>
      </c>
      <c r="M7" t="n">
        <v>61.20557978623086</v>
      </c>
      <c r="N7" t="n">
        <v>5.528648733748571</v>
      </c>
      <c r="O7" t="n">
        <v>19.9104949430761</v>
      </c>
      <c r="P7" t="n">
        <v>14.08</v>
      </c>
      <c r="Q7" t="n">
        <v>11.93</v>
      </c>
      <c r="R7" t="inlineStr">
        <is>
          <t>🟢 VÙNG MUA CHUẨN</t>
        </is>
      </c>
      <c r="S7" t="b">
        <v>0</v>
      </c>
      <c r="T7" t="n">
        <v>0</v>
      </c>
      <c r="U7" t="n">
        <v>9</v>
      </c>
      <c r="V7" t="inlineStr">
        <is>
          <t>Nam A Commercial Joint Stock Bank</t>
        </is>
      </c>
    </row>
    <row r="8">
      <c r="A8" t="inlineStr">
        <is>
          <t>TOS</t>
        </is>
      </c>
      <c r="B8" t="inlineStr">
        <is>
          <t>UPCOM</t>
        </is>
      </c>
      <c r="C8" t="inlineStr">
        <is>
          <t>Đầu tư công &amp; Xây dựng</t>
        </is>
      </c>
      <c r="D8" t="inlineStr">
        <is>
          <t>Mid-Cap (Dòng tiền)</t>
        </is>
      </c>
      <c r="E8" t="n">
        <v>97</v>
      </c>
      <c r="F8" t="n">
        <v>11.418452</v>
      </c>
      <c r="G8" t="n">
        <v>5.434782608695652</v>
      </c>
      <c r="H8" t="n">
        <v>18.29268292682927</v>
      </c>
      <c r="I8" t="n">
        <v>18.29268292682927</v>
      </c>
      <c r="J8" t="n">
        <v>-4.901960784313726</v>
      </c>
      <c r="K8" t="n">
        <v>14.4030253179736</v>
      </c>
      <c r="L8" t="n">
        <v>2.092202118888733</v>
      </c>
      <c r="M8" t="n">
        <v>68.64463400932347</v>
      </c>
      <c r="N8" t="n">
        <v>0</v>
      </c>
      <c r="O8" t="n">
        <v>0</v>
      </c>
      <c r="P8" t="n">
        <v>110.87</v>
      </c>
      <c r="Q8" t="n">
        <v>90.7</v>
      </c>
      <c r="R8" t="inlineStr">
        <is>
          <t>⚠️ KÉO CAO (&gt;5%)</t>
        </is>
      </c>
      <c r="S8" t="b">
        <v>0</v>
      </c>
      <c r="T8" t="n">
        <v>0</v>
      </c>
      <c r="U8" t="n">
        <v>8</v>
      </c>
      <c r="V8" t="inlineStr">
        <is>
          <t>Tan Cang Offshore Services Joint Stock Co</t>
        </is>
      </c>
    </row>
    <row r="9">
      <c r="A9" t="inlineStr">
        <is>
          <t>DBC</t>
        </is>
      </c>
      <c r="B9" t="inlineStr">
        <is>
          <t>HOSE</t>
        </is>
      </c>
      <c r="C9" t="inlineStr">
        <is>
          <t>Hóa chất &amp; Chế biến</t>
        </is>
      </c>
      <c r="D9" t="inlineStr">
        <is>
          <t>Mid-Cap (Dòng tiền)</t>
        </is>
      </c>
      <c r="E9" t="n">
        <v>16.45</v>
      </c>
      <c r="F9" t="n">
        <v>46.02132605</v>
      </c>
      <c r="G9" t="n">
        <v>2.49221183800623</v>
      </c>
      <c r="H9" t="n">
        <v>4.444444444444445</v>
      </c>
      <c r="I9" t="n">
        <v>3.134796238244514</v>
      </c>
      <c r="J9" t="n">
        <v>2.8125</v>
      </c>
      <c r="K9" t="n">
        <v>0.5547868355887804</v>
      </c>
      <c r="L9" t="n">
        <v>1.518634048533651</v>
      </c>
      <c r="M9" t="n">
        <v>63.69193130932712</v>
      </c>
      <c r="N9" t="n">
        <v>6.140219088242787</v>
      </c>
      <c r="O9" t="n">
        <v>14.3470012868209</v>
      </c>
      <c r="P9" t="n">
        <v>18.02</v>
      </c>
      <c r="Q9" t="n">
        <v>15.73</v>
      </c>
      <c r="R9" t="inlineStr">
        <is>
          <t>🟢 VÙNG MUA CHUẨN</t>
        </is>
      </c>
      <c r="S9" t="b">
        <v>0</v>
      </c>
      <c r="T9" t="n">
        <v>0</v>
      </c>
      <c r="U9" t="n">
        <v>8</v>
      </c>
      <c r="V9" t="inlineStr">
        <is>
          <t>DABACO Group</t>
        </is>
      </c>
    </row>
    <row r="10">
      <c r="A10" t="inlineStr">
        <is>
          <t>BCM</t>
        </is>
      </c>
      <c r="B10" t="inlineStr">
        <is>
          <t>HOSE</t>
        </is>
      </c>
      <c r="C10" t="inlineStr">
        <is>
          <t>BĐS Khu Công Nghiệp</t>
        </is>
      </c>
      <c r="D10" t="inlineStr">
        <is>
          <t>Large-Cap (Bluechip)</t>
        </is>
      </c>
      <c r="E10" t="n">
        <v>41.75</v>
      </c>
      <c r="F10" t="n">
        <v>49.54556</v>
      </c>
      <c r="G10" t="n">
        <v>2.32843137254902</v>
      </c>
      <c r="H10" t="n">
        <v>8.865710560625814</v>
      </c>
      <c r="I10" t="n">
        <v>3.341584158415841</v>
      </c>
      <c r="J10" t="n">
        <v>9.724047306176084</v>
      </c>
      <c r="K10" t="n">
        <v>4.97605295177015</v>
      </c>
      <c r="L10" t="n">
        <v>2.791825889408258</v>
      </c>
      <c r="M10" t="n">
        <v>62.57659474671351</v>
      </c>
      <c r="N10" t="n">
        <v>20.20522703173842</v>
      </c>
      <c r="O10" t="n">
        <v>9.982027380355181</v>
      </c>
      <c r="P10" t="n">
        <v>46.96</v>
      </c>
      <c r="Q10" t="n">
        <v>39.38</v>
      </c>
      <c r="R10" t="inlineStr">
        <is>
          <t>🟢 VÙNG MUA CHUẨN</t>
        </is>
      </c>
      <c r="S10" t="b">
        <v>0</v>
      </c>
      <c r="T10" t="n">
        <v>0</v>
      </c>
      <c r="U10" t="n">
        <v>7</v>
      </c>
      <c r="V10" t="inlineStr">
        <is>
          <t>Becamex Investment And Industrial Development Group</t>
        </is>
      </c>
    </row>
    <row r="11">
      <c r="A11" t="inlineStr">
        <is>
          <t>VSC</t>
        </is>
      </c>
      <c r="B11" t="inlineStr">
        <is>
          <t>HOSE</t>
        </is>
      </c>
      <c r="C11" t="inlineStr">
        <is>
          <t>Cảng biển &amp; Vận tải</t>
        </is>
      </c>
      <c r="D11" t="inlineStr">
        <is>
          <t>Large-Cap (Bluechip)</t>
        </is>
      </c>
      <c r="E11" t="n">
        <v>15.25</v>
      </c>
      <c r="F11" t="n">
        <v>368.96583525</v>
      </c>
      <c r="G11" t="n">
        <v>4.810996563573884</v>
      </c>
      <c r="H11" t="n">
        <v>17.30769230769231</v>
      </c>
      <c r="I11" t="n">
        <v>12.96296296296296</v>
      </c>
      <c r="J11" t="n">
        <v>7.773851590106007</v>
      </c>
      <c r="K11" t="n">
        <v>13.41803469883664</v>
      </c>
      <c r="L11" t="n">
        <v>3.085980558170103</v>
      </c>
      <c r="M11" t="n">
        <v>72.41000319538978</v>
      </c>
      <c r="N11" t="n">
        <v>16.63291366765235</v>
      </c>
      <c r="O11" t="n">
        <v>6.6975579733151</v>
      </c>
      <c r="P11" t="n">
        <v>17.34</v>
      </c>
      <c r="Q11" t="n">
        <v>14.3</v>
      </c>
      <c r="R11" t="inlineStr">
        <is>
          <t>🟢 VÙNG MUA CHUẨN</t>
        </is>
      </c>
      <c r="S11" t="b">
        <v>0</v>
      </c>
      <c r="T11" t="n">
        <v>0</v>
      </c>
      <c r="U11" t="n">
        <v>7</v>
      </c>
      <c r="V11" t="inlineStr">
        <is>
          <t>CÔNG TY CỔ PHẦN CONTAINER VIỆT NAM</t>
        </is>
      </c>
    </row>
    <row r="12">
      <c r="A12" t="inlineStr">
        <is>
          <t>STB</t>
        </is>
      </c>
      <c r="B12" t="inlineStr">
        <is>
          <t>HOSE</t>
        </is>
      </c>
      <c r="C12" t="inlineStr">
        <is>
          <t>Ngân hàng</t>
        </is>
      </c>
      <c r="D12" t="inlineStr">
        <is>
          <t>Large-Cap (Bluechip)</t>
        </is>
      </c>
      <c r="E12" t="n">
        <v>68</v>
      </c>
      <c r="F12" t="n">
        <v>407.807084</v>
      </c>
      <c r="G12" t="n">
        <v>6.084243369734789</v>
      </c>
      <c r="H12" t="n">
        <v>8.626198083067093</v>
      </c>
      <c r="I12" t="n">
        <v>-11.57347204161248</v>
      </c>
      <c r="J12" t="n">
        <v>-6.849315068493151</v>
      </c>
      <c r="K12" t="n">
        <v>4.736540474211429</v>
      </c>
      <c r="L12" t="n">
        <v>2.049449554964445</v>
      </c>
      <c r="M12" t="n">
        <v>49.34301564503896</v>
      </c>
      <c r="N12" t="n">
        <v>124.7560148452319</v>
      </c>
      <c r="O12" t="n">
        <v>1.67589649828095</v>
      </c>
      <c r="P12" t="n">
        <v>76.36</v>
      </c>
      <c r="Q12" t="n">
        <v>64.2</v>
      </c>
      <c r="R12" t="inlineStr">
        <is>
          <t>⚠️ KÉO CAO (&gt;5%)</t>
        </is>
      </c>
      <c r="S12" t="b">
        <v>0</v>
      </c>
      <c r="T12" t="n">
        <v>0</v>
      </c>
      <c r="U12" t="n">
        <v>7</v>
      </c>
      <c r="V12" t="inlineStr">
        <is>
          <t>NGÂN HÀNG THƯƠNG MẠI CỔ PHẦN SÀI GÒN THƯƠNG TÍN</t>
        </is>
      </c>
    </row>
    <row r="13">
      <c r="A13" t="inlineStr">
        <is>
          <t>TPB</t>
        </is>
      </c>
      <c r="B13" t="inlineStr">
        <is>
          <t>HOSE</t>
        </is>
      </c>
      <c r="C13" t="inlineStr">
        <is>
          <t>Ngân hàng</t>
        </is>
      </c>
      <c r="D13" t="inlineStr">
        <is>
          <t>Large-Cap (Bluechip)</t>
        </is>
      </c>
      <c r="E13" t="n">
        <v>12.9</v>
      </c>
      <c r="F13" t="n">
        <v>381.482283</v>
      </c>
      <c r="G13" t="n">
        <v>1.176470588235294</v>
      </c>
      <c r="H13" t="n">
        <v>8.860759493670885</v>
      </c>
      <c r="I13" t="n">
        <v>3.741258430034969</v>
      </c>
      <c r="J13" t="n">
        <v>6.344085702473119</v>
      </c>
      <c r="K13" t="n">
        <v>4.971101884815221</v>
      </c>
      <c r="L13" t="n">
        <v>2.409735316761856</v>
      </c>
      <c r="M13" t="n">
        <v>67.47914242225495</v>
      </c>
      <c r="N13" t="n">
        <v>5.445940408155925</v>
      </c>
      <c r="O13" t="n">
        <v>17.9825373580451</v>
      </c>
      <c r="P13" t="n">
        <v>14.31</v>
      </c>
      <c r="Q13" t="n">
        <v>12.26</v>
      </c>
      <c r="R13" t="inlineStr">
        <is>
          <t>🟢 VÙNG MUA CHUẨN</t>
        </is>
      </c>
      <c r="S13" t="b">
        <v>0</v>
      </c>
      <c r="T13" t="n">
        <v>0</v>
      </c>
      <c r="U13" t="n">
        <v>6</v>
      </c>
      <c r="V13" t="inlineStr">
        <is>
          <t>NGÂN HÀNG THƯƠNG MẠI CỔ PHẦN TIÊN PHONG</t>
        </is>
      </c>
    </row>
    <row r="14">
      <c r="A14" t="inlineStr">
        <is>
          <t>VPL</t>
        </is>
      </c>
      <c r="B14" t="inlineStr">
        <is>
          <t>HOSE</t>
        </is>
      </c>
      <c r="C14" t="inlineStr">
        <is>
          <t>Dịch vụ Tiêu dùng</t>
        </is>
      </c>
      <c r="D14" t="inlineStr">
        <is>
          <t>Large-Cap (Bluechip)</t>
        </is>
      </c>
      <c r="E14" t="n">
        <v>86</v>
      </c>
      <c r="F14" t="n">
        <v>122.733352</v>
      </c>
      <c r="G14" t="n">
        <v>0.5847953216374269</v>
      </c>
      <c r="H14" t="n">
        <v>11.97916666666667</v>
      </c>
      <c r="I14" t="n">
        <v>5.263157894736842</v>
      </c>
      <c r="J14" t="n">
        <v>18.13186813186813</v>
      </c>
      <c r="K14" t="n">
        <v>8.089509057811002</v>
      </c>
      <c r="L14" t="n">
        <v>2.167263558153601</v>
      </c>
      <c r="M14" t="n">
        <v>65.23389327289054</v>
      </c>
      <c r="N14" t="n">
        <v>51.20483183082876</v>
      </c>
      <c r="O14" t="n">
        <v>7.42923587463774</v>
      </c>
      <c r="P14" t="n">
        <v>95.42</v>
      </c>
      <c r="Q14" t="n">
        <v>81.72</v>
      </c>
      <c r="R14" t="inlineStr">
        <is>
          <t>🟢 VÙNG MUA CHUẨN</t>
        </is>
      </c>
      <c r="S14" t="b">
        <v>0</v>
      </c>
      <c r="T14" t="n">
        <v>0</v>
      </c>
      <c r="U14" t="n">
        <v>6</v>
      </c>
      <c r="V14" t="inlineStr">
        <is>
          <t>Vinpearl Joint Stock Company</t>
        </is>
      </c>
    </row>
    <row r="15">
      <c r="A15" t="inlineStr">
        <is>
          <t>SZC</t>
        </is>
      </c>
      <c r="B15" t="inlineStr">
        <is>
          <t>HOSE</t>
        </is>
      </c>
      <c r="C15" t="inlineStr">
        <is>
          <t>BĐS Khu Công Nghiệp</t>
        </is>
      </c>
      <c r="D15" t="inlineStr">
        <is>
          <t>Mid-Cap (Dòng tiền)</t>
        </is>
      </c>
      <c r="E15" t="n">
        <v>20.15</v>
      </c>
      <c r="F15" t="n">
        <v>22.1629447</v>
      </c>
      <c r="G15" t="n">
        <v>2.806122448979592</v>
      </c>
      <c r="H15" t="n">
        <v>14.48863636363636</v>
      </c>
      <c r="I15" t="n">
        <v>12.56983240223464</v>
      </c>
      <c r="J15" t="n">
        <v>7.466666666666667</v>
      </c>
      <c r="K15" t="n">
        <v>10.5989787547807</v>
      </c>
      <c r="L15" t="n">
        <v>2.438595595632046</v>
      </c>
      <c r="M15" t="n">
        <v>74.50648602857243</v>
      </c>
      <c r="N15" t="n">
        <v>22.6782609791764</v>
      </c>
      <c r="O15" t="n">
        <v>5.19889469571815</v>
      </c>
      <c r="P15" t="n">
        <v>22.29</v>
      </c>
      <c r="Q15" t="n">
        <v>19.18</v>
      </c>
      <c r="R15" t="inlineStr">
        <is>
          <t>🟢 VÙNG MUA CHUẨN</t>
        </is>
      </c>
      <c r="S15" t="b">
        <v>0</v>
      </c>
      <c r="T15" t="n">
        <v>0</v>
      </c>
      <c r="U15" t="n">
        <v>6</v>
      </c>
      <c r="V15" t="inlineStr">
        <is>
          <t>Sonadezi Chau Duc Shareholding Company</t>
        </is>
      </c>
    </row>
    <row r="16">
      <c r="A16" t="inlineStr">
        <is>
          <t>ORS</t>
        </is>
      </c>
      <c r="B16" t="inlineStr">
        <is>
          <t>HOSE</t>
        </is>
      </c>
      <c r="C16" t="inlineStr">
        <is>
          <t>Chứng khoán</t>
        </is>
      </c>
      <c r="D16" t="inlineStr">
        <is>
          <t>Large-Cap (Bluechip)</t>
        </is>
      </c>
      <c r="E16" t="n">
        <v>15.75</v>
      </c>
      <c r="F16" t="n">
        <v>118.10866725</v>
      </c>
      <c r="G16" t="n">
        <v>0.9615384615384616</v>
      </c>
      <c r="H16" t="n">
        <v>16.66666666666667</v>
      </c>
      <c r="I16" t="n">
        <v>18.42105263157895</v>
      </c>
      <c r="J16" t="n">
        <v>18.42105263157895</v>
      </c>
      <c r="K16" t="n">
        <v>12.777009057811</v>
      </c>
      <c r="L16" t="n">
        <v>2.036866190122777</v>
      </c>
      <c r="M16" t="n">
        <v>84.59879927314577</v>
      </c>
      <c r="N16" t="n">
        <v>19.30781898018675</v>
      </c>
      <c r="O16" t="n">
        <v>6.79420071504</v>
      </c>
      <c r="P16" t="n">
        <v>17.52</v>
      </c>
      <c r="Q16" t="n">
        <v>14.95</v>
      </c>
      <c r="R16" t="inlineStr">
        <is>
          <t>🟢 VÙNG MUA CHUẨN</t>
        </is>
      </c>
      <c r="S16" t="b">
        <v>0</v>
      </c>
      <c r="T16" t="n">
        <v>0</v>
      </c>
      <c r="U16" t="n">
        <v>5</v>
      </c>
      <c r="V16" t="inlineStr">
        <is>
          <t>Orient Securities Corp.</t>
        </is>
      </c>
    </row>
    <row r="17">
      <c r="A17" t="inlineStr">
        <is>
          <t>ACB</t>
        </is>
      </c>
      <c r="B17" t="inlineStr">
        <is>
          <t>HOSE</t>
        </is>
      </c>
      <c r="C17" t="inlineStr">
        <is>
          <t>Ngân hàng</t>
        </is>
      </c>
      <c r="D17" t="inlineStr">
        <is>
          <t>Large-Cap (Bluechip)</t>
        </is>
      </c>
      <c r="E17" t="n">
        <v>20.9</v>
      </c>
      <c r="F17" t="n">
        <v>875.2659795</v>
      </c>
      <c r="G17" t="n">
        <v>1.951219512195122</v>
      </c>
      <c r="H17" t="n">
        <v>0.966183574879227</v>
      </c>
      <c r="I17" t="n">
        <v>-5</v>
      </c>
      <c r="J17" t="n">
        <v>-5.429864253393665</v>
      </c>
      <c r="K17" t="n">
        <v>-2.923474033976437</v>
      </c>
      <c r="L17" t="n">
        <v>5.417392094857607</v>
      </c>
      <c r="M17" t="n">
        <v>49.23541370524919</v>
      </c>
      <c r="N17" t="n">
        <v>7.737677766667773</v>
      </c>
      <c r="O17" t="n">
        <v>16.8107520644388</v>
      </c>
      <c r="P17" t="n">
        <v>22.4</v>
      </c>
      <c r="Q17" t="n">
        <v>20.22</v>
      </c>
      <c r="R17" t="inlineStr">
        <is>
          <t>🟢 VÙNG MUA CHUẨN</t>
        </is>
      </c>
      <c r="S17" t="b">
        <v>0</v>
      </c>
      <c r="T17" t="n">
        <v>0</v>
      </c>
      <c r="U17" t="n">
        <v>5</v>
      </c>
      <c r="V17" t="inlineStr">
        <is>
          <t>Asia Commercial Joint Stock Bank</t>
        </is>
      </c>
    </row>
    <row r="18">
      <c r="A18" t="inlineStr">
        <is>
          <t>AAS</t>
        </is>
      </c>
      <c r="B18" t="inlineStr">
        <is>
          <t>UPCOM</t>
        </is>
      </c>
      <c r="C18" t="inlineStr">
        <is>
          <t>Chứng khoán</t>
        </is>
      </c>
      <c r="D18" t="inlineStr">
        <is>
          <t>Mid-Cap (Dòng tiền)</t>
        </is>
      </c>
      <c r="E18" t="n">
        <v>10.5</v>
      </c>
      <c r="F18" t="n">
        <v>21.7192395</v>
      </c>
      <c r="G18" t="n">
        <v>1.941747572815534</v>
      </c>
      <c r="H18" t="n">
        <v>2.941176470588236</v>
      </c>
      <c r="I18" t="n">
        <v>14.1304347826087</v>
      </c>
      <c r="J18" t="n">
        <v>38.1578947368421</v>
      </c>
      <c r="K18" t="n">
        <v>-0.9484811382674287</v>
      </c>
      <c r="L18" t="n">
        <v>0.7755147111153347</v>
      </c>
      <c r="M18" t="n">
        <v>69.70270058179457</v>
      </c>
      <c r="N18" t="n">
        <v>19.16709655726088</v>
      </c>
      <c r="O18" t="n">
        <v>4.83841712043622</v>
      </c>
      <c r="P18" t="n">
        <v>11.86</v>
      </c>
      <c r="Q18" t="n">
        <v>9.880000000000001</v>
      </c>
      <c r="R18" t="inlineStr">
        <is>
          <t>🟢 VÙNG MUA CHUẨN</t>
        </is>
      </c>
      <c r="S18" t="b">
        <v>0</v>
      </c>
      <c r="T18" t="n">
        <v>0</v>
      </c>
      <c r="U18" t="n">
        <v>4</v>
      </c>
      <c r="V18" t="inlineStr">
        <is>
          <t>SmartInvest Securities Joint Stock Co</t>
        </is>
      </c>
    </row>
    <row r="19">
      <c r="A19" t="inlineStr">
        <is>
          <t>KDH</t>
        </is>
      </c>
      <c r="B19" t="inlineStr">
        <is>
          <t>HOSE</t>
        </is>
      </c>
      <c r="C19" t="inlineStr">
        <is>
          <t>Bất động sản Dân dụng</t>
        </is>
      </c>
      <c r="D19" t="inlineStr">
        <is>
          <t>Large-Cap (Bluechip)</t>
        </is>
      </c>
      <c r="E19" t="n">
        <v>15.15</v>
      </c>
      <c r="F19" t="n">
        <v>115.30805895</v>
      </c>
      <c r="G19" t="n">
        <v>1.677852348993289</v>
      </c>
      <c r="H19" t="n">
        <v>10.58394160583942</v>
      </c>
      <c r="I19" t="n">
        <v>3.831775597102798</v>
      </c>
      <c r="J19" t="n">
        <v>-7.158774466100274</v>
      </c>
      <c r="K19" t="n">
        <v>6.694283996983751</v>
      </c>
      <c r="L19" t="n">
        <v>1.790000063176047</v>
      </c>
      <c r="M19" t="n">
        <v>66.14090639841714</v>
      </c>
      <c r="N19" t="n">
        <v>11.40333591608229</v>
      </c>
      <c r="O19" t="n">
        <v>9.04469613039741</v>
      </c>
      <c r="P19" t="n">
        <v>16.89</v>
      </c>
      <c r="Q19" t="n">
        <v>14.36</v>
      </c>
      <c r="R19" t="inlineStr">
        <is>
          <t>🟢 VÙNG MUA CHUẨN</t>
        </is>
      </c>
      <c r="S19" t="b">
        <v>0</v>
      </c>
      <c r="T19" t="n">
        <v>0</v>
      </c>
      <c r="U19" t="n">
        <v>4</v>
      </c>
      <c r="V19" t="inlineStr">
        <is>
          <t>CÔNG TY CỔ PHẦN ĐẦU TƯ VÀ KINH DOANH NHÀ KHANG ĐIỀN</t>
        </is>
      </c>
    </row>
    <row r="20">
      <c r="A20" t="inlineStr">
        <is>
          <t>VPI</t>
        </is>
      </c>
      <c r="B20" t="inlineStr">
        <is>
          <t>HOSE</t>
        </is>
      </c>
      <c r="C20" t="inlineStr">
        <is>
          <t>Bất động sản Dân dụng</t>
        </is>
      </c>
      <c r="D20" t="inlineStr">
        <is>
          <t>Large-Cap (Bluechip)</t>
        </is>
      </c>
      <c r="E20" t="n">
        <v>56.2</v>
      </c>
      <c r="F20" t="n">
        <v>127.5872632</v>
      </c>
      <c r="G20" t="n">
        <v>0.7168458781362007</v>
      </c>
      <c r="H20" t="n">
        <v>13.76518218623482</v>
      </c>
      <c r="I20" t="n">
        <v>-4.745762711864407</v>
      </c>
      <c r="J20" t="n">
        <v>-3.556942374134168</v>
      </c>
      <c r="K20" t="n">
        <v>9.875524577379153</v>
      </c>
      <c r="L20" t="n">
        <v>1.334885441838634</v>
      </c>
      <c r="M20" t="n">
        <v>51.73891118425703</v>
      </c>
      <c r="N20" t="n">
        <v>49.23386585628774</v>
      </c>
      <c r="O20" t="n">
        <v>7.72892314441605</v>
      </c>
      <c r="P20" t="n">
        <v>64.23999999999999</v>
      </c>
      <c r="Q20" t="n">
        <v>52.55</v>
      </c>
      <c r="R20" t="inlineStr">
        <is>
          <t>🟢 VÙNG MUA CHUẨN</t>
        </is>
      </c>
      <c r="S20" t="b">
        <v>0</v>
      </c>
      <c r="T20" t="n">
        <v>0</v>
      </c>
      <c r="U20" t="n">
        <v>4</v>
      </c>
      <c r="V20" t="inlineStr">
        <is>
          <t>Van Phu - Invest Investment JSC</t>
        </is>
      </c>
    </row>
    <row r="21">
      <c r="A21" t="inlineStr">
        <is>
          <t>MSB</t>
        </is>
      </c>
      <c r="B21" t="inlineStr">
        <is>
          <t>HOSE</t>
        </is>
      </c>
      <c r="C21" t="inlineStr">
        <is>
          <t>Ngân hàng</t>
        </is>
      </c>
      <c r="D21" t="inlineStr">
        <is>
          <t>Large-Cap (Bluechip)</t>
        </is>
      </c>
      <c r="E21" t="n">
        <v>15.45</v>
      </c>
      <c r="F21" t="n">
        <v>109.5832038</v>
      </c>
      <c r="G21" t="n">
        <v>0.3246753246753247</v>
      </c>
      <c r="H21" t="n">
        <v>5.102040816326531</v>
      </c>
      <c r="I21" t="n">
        <v>14.02214022140221</v>
      </c>
      <c r="J21" t="n">
        <v>15.51401915364486</v>
      </c>
      <c r="K21" t="n">
        <v>1.212383207470866</v>
      </c>
      <c r="L21" t="n">
        <v>0.3577282133797889</v>
      </c>
      <c r="M21" t="n">
        <v>74.62410557809692</v>
      </c>
      <c r="N21" t="n">
        <v>9.883954695022421</v>
      </c>
      <c r="O21" t="n">
        <v>13.9317586846371</v>
      </c>
      <c r="P21" t="n">
        <v>16.84</v>
      </c>
      <c r="Q21" t="n">
        <v>14.82</v>
      </c>
      <c r="R21" t="inlineStr">
        <is>
          <t>🟢 VÙNG MUA CHUẨN</t>
        </is>
      </c>
      <c r="S21" t="b">
        <v>0</v>
      </c>
      <c r="T21" t="n">
        <v>0</v>
      </c>
      <c r="U21" t="n">
        <v>4</v>
      </c>
      <c r="V21" t="inlineStr">
        <is>
          <t>Vietnam Maritime Commercial Joint Stock Bank</t>
        </is>
      </c>
    </row>
    <row r="22">
      <c r="A22" t="inlineStr">
        <is>
          <t>MDG</t>
        </is>
      </c>
      <c r="B22" t="inlineStr">
        <is>
          <t>HOSE</t>
        </is>
      </c>
      <c r="C22" t="inlineStr">
        <is>
          <t>Khai khoáng &amp; VLXD</t>
        </is>
      </c>
      <c r="D22" t="inlineStr">
        <is>
          <t>Small-Cap (Penny)</t>
        </is>
      </c>
      <c r="E22" t="n">
        <v>48.6</v>
      </c>
      <c r="F22" t="n">
        <v>5.04468</v>
      </c>
      <c r="G22" t="n">
        <v>1.25</v>
      </c>
      <c r="H22" t="n">
        <v>21.5</v>
      </c>
      <c r="I22" t="n">
        <v>27.39187418086501</v>
      </c>
      <c r="J22" t="n">
        <v>26.72750977835724</v>
      </c>
      <c r="K22" t="n">
        <v>17.61034239114434</v>
      </c>
      <c r="L22" t="n">
        <v>2.447463821509623</v>
      </c>
      <c r="M22" t="n">
        <v>80.2608489263489</v>
      </c>
      <c r="N22" t="n">
        <v>4.71978665476633</v>
      </c>
      <c r="O22" t="n">
        <v>58.5638671478818</v>
      </c>
      <c r="P22" t="n">
        <v>55.54</v>
      </c>
      <c r="Q22" t="n">
        <v>45.44</v>
      </c>
      <c r="R22" t="inlineStr">
        <is>
          <t>🟢 VÙNG MUA CHUẨN</t>
        </is>
      </c>
      <c r="S22" t="b">
        <v>0</v>
      </c>
      <c r="T22" t="n">
        <v>0</v>
      </c>
      <c r="U22" t="n">
        <v>4</v>
      </c>
      <c r="V22" t="inlineStr">
        <is>
          <t>CÔNG TY CỔ PHẦN MIỀN ĐÔNG</t>
        </is>
      </c>
    </row>
    <row r="23">
      <c r="A23" t="inlineStr">
        <is>
          <t>DPG</t>
        </is>
      </c>
      <c r="B23" t="inlineStr">
        <is>
          <t>HOSE</t>
        </is>
      </c>
      <c r="C23" t="inlineStr">
        <is>
          <t>Đầu tư công &amp; Xây dựng</t>
        </is>
      </c>
      <c r="D23" t="inlineStr">
        <is>
          <t>Mid-Cap (Dòng tiền)</t>
        </is>
      </c>
      <c r="E23" t="n">
        <v>30.7</v>
      </c>
      <c r="F23" t="n">
        <v>26.9676782</v>
      </c>
      <c r="G23" t="n">
        <v>0.9868421052631579</v>
      </c>
      <c r="H23" t="n">
        <v>9.642857142857142</v>
      </c>
      <c r="I23" t="n">
        <v>12.6605504587156</v>
      </c>
      <c r="J23" t="n">
        <v>14.12639405204461</v>
      </c>
      <c r="K23" t="n">
        <v>5.753199534001478</v>
      </c>
      <c r="L23" t="n">
        <v>1.816867869588988</v>
      </c>
      <c r="M23" t="n">
        <v>73.41096675962525</v>
      </c>
      <c r="N23" t="n">
        <v>8.933189230612637</v>
      </c>
      <c r="O23" t="n">
        <v>14.6284537940951</v>
      </c>
      <c r="P23" t="n">
        <v>34.24</v>
      </c>
      <c r="Q23" t="n">
        <v>29.09</v>
      </c>
      <c r="R23" t="inlineStr">
        <is>
          <t>🟢 VÙNG MUA CHUẨN</t>
        </is>
      </c>
      <c r="S23" t="b">
        <v>0</v>
      </c>
      <c r="T23" t="n">
        <v>0</v>
      </c>
      <c r="U23" t="n">
        <v>3</v>
      </c>
      <c r="V23" t="inlineStr">
        <is>
          <t>CÔNG TY CỔ PHẦN ĐẠT PHƯƠNG</t>
        </is>
      </c>
    </row>
    <row r="24">
      <c r="A24" t="inlineStr">
        <is>
          <t>HT1</t>
        </is>
      </c>
      <c r="B24" t="inlineStr">
        <is>
          <t>HOSE</t>
        </is>
      </c>
      <c r="C24" t="inlineStr">
        <is>
          <t>Thép &amp; VLXD</t>
        </is>
      </c>
      <c r="D24" t="inlineStr">
        <is>
          <t>Mid-Cap (Dòng tiền)</t>
        </is>
      </c>
      <c r="E24" t="n">
        <v>13.55</v>
      </c>
      <c r="F24" t="n">
        <v>9.239446900000001</v>
      </c>
      <c r="G24" t="n">
        <v>1.119402985074627</v>
      </c>
      <c r="H24" t="n">
        <v>7.114624505928854</v>
      </c>
      <c r="I24" t="n">
        <v>7.968127490039841</v>
      </c>
      <c r="J24" t="n">
        <v>10.16260162601626</v>
      </c>
      <c r="K24" t="n">
        <v>3.224966897073189</v>
      </c>
      <c r="L24" t="n">
        <v>1.247505143620599</v>
      </c>
      <c r="M24" t="n">
        <v>72.38481124123948</v>
      </c>
      <c r="N24" t="n">
        <v>13.37279706607741</v>
      </c>
      <c r="O24" t="n">
        <v>7.66415556632923</v>
      </c>
      <c r="P24" t="n">
        <v>15.13</v>
      </c>
      <c r="Q24" t="n">
        <v>12.83</v>
      </c>
      <c r="R24" t="inlineStr">
        <is>
          <t>🟢 VÙNG MUA CHUẨN</t>
        </is>
      </c>
      <c r="S24" t="b">
        <v>0</v>
      </c>
      <c r="T24" t="n">
        <v>0</v>
      </c>
      <c r="U24" t="n">
        <v>3</v>
      </c>
      <c r="V24" t="inlineStr">
        <is>
          <t>CÔNG TY CỔ PHẦN XI MĂNG HÀ TIÊN 1</t>
        </is>
      </c>
    </row>
    <row r="25">
      <c r="A25" t="inlineStr">
        <is>
          <t>MSN</t>
        </is>
      </c>
      <c r="B25" t="inlineStr">
        <is>
          <t>HOSE</t>
        </is>
      </c>
      <c r="C25" t="inlineStr">
        <is>
          <t>Thực phẩm &amp; Tiêu dùng</t>
        </is>
      </c>
      <c r="D25" t="inlineStr">
        <is>
          <t>Large-Cap (Bluechip)</t>
        </is>
      </c>
      <c r="E25" t="n">
        <v>74.3</v>
      </c>
      <c r="F25" t="n">
        <v>288.6742236</v>
      </c>
      <c r="G25" t="n">
        <v>0.5412719891745602</v>
      </c>
      <c r="H25" t="n">
        <v>5.091937765205092</v>
      </c>
      <c r="I25" t="n">
        <v>5.390070921985815</v>
      </c>
      <c r="J25" t="n">
        <v>16.2754303599374</v>
      </c>
      <c r="K25" t="n">
        <v>1.202280156349428</v>
      </c>
      <c r="L25" t="n">
        <v>0.9079799141695626</v>
      </c>
      <c r="M25" t="n">
        <v>62.36758498804708</v>
      </c>
      <c r="N25" t="n">
        <v>16.01635107772582</v>
      </c>
      <c r="O25" t="n">
        <v>19.4696248142836</v>
      </c>
      <c r="P25" t="n">
        <v>80.81</v>
      </c>
      <c r="Q25" t="n">
        <v>71.34</v>
      </c>
      <c r="R25" t="inlineStr">
        <is>
          <t>🟢 VÙNG MUA CHUẨN</t>
        </is>
      </c>
      <c r="S25" t="b">
        <v>0</v>
      </c>
      <c r="T25" t="n">
        <v>0</v>
      </c>
      <c r="U25" t="n">
        <v>2</v>
      </c>
      <c r="V25" t="inlineStr">
        <is>
          <t>CÔNG TY CỔ PHẦN TẬP ĐOÀN MASAN</t>
        </is>
      </c>
    </row>
    <row r="26">
      <c r="A26" t="inlineStr">
        <is>
          <t>DGW</t>
        </is>
      </c>
      <c r="B26" t="inlineStr">
        <is>
          <t>HOSE</t>
        </is>
      </c>
      <c r="C26" t="inlineStr">
        <is>
          <t>Bán lẻ &amp; Phân phối</t>
        </is>
      </c>
      <c r="D26" t="inlineStr">
        <is>
          <t>Large-Cap (Bluechip)</t>
        </is>
      </c>
      <c r="E26" t="n">
        <v>46.1</v>
      </c>
      <c r="F26" t="n">
        <v>45.9456111</v>
      </c>
      <c r="G26" t="n">
        <v>0.87527352297593</v>
      </c>
      <c r="H26" t="n">
        <v>2.67260579064588</v>
      </c>
      <c r="I26" t="n">
        <v>2.67260579064588</v>
      </c>
      <c r="J26" t="n">
        <v>33.81712626995646</v>
      </c>
      <c r="K26" t="n">
        <v>-1.217051818209784</v>
      </c>
      <c r="L26" t="n">
        <v>0.8896014738458621</v>
      </c>
      <c r="M26" t="n">
        <v>53.7938386646913</v>
      </c>
      <c r="N26" t="n">
        <v>12.16283904408528</v>
      </c>
      <c r="O26" t="n">
        <v>24.5661861897584</v>
      </c>
      <c r="P26" t="n">
        <v>51.79</v>
      </c>
      <c r="Q26" t="n">
        <v>43.52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CÔNG TY CỔ PHẦN THẾ GIỚI SỐ</t>
        </is>
      </c>
    </row>
    <row r="27">
      <c r="A27" t="inlineStr">
        <is>
          <t>CTD</t>
        </is>
      </c>
      <c r="B27" t="inlineStr">
        <is>
          <t>HOSE</t>
        </is>
      </c>
      <c r="C27" t="inlineStr">
        <is>
          <t>Đầu tư công &amp; Xây dựng</t>
        </is>
      </c>
      <c r="D27" t="inlineStr">
        <is>
          <t>Mid-Cap (Dòng tiền)</t>
        </is>
      </c>
      <c r="E27" t="n">
        <v>67</v>
      </c>
      <c r="F27" t="n">
        <v>27.4164</v>
      </c>
      <c r="G27" t="n">
        <v>2.290076335877862</v>
      </c>
      <c r="H27" t="n">
        <v>6.85805422647528</v>
      </c>
      <c r="I27" t="n">
        <v>15.3184165232358</v>
      </c>
      <c r="J27" t="n">
        <v>18.1657848324515</v>
      </c>
      <c r="K27" t="n">
        <v>2.968396617619615</v>
      </c>
      <c r="L27" t="n">
        <v>0.9433027392922561</v>
      </c>
      <c r="M27" t="n">
        <v>69.16078040842628</v>
      </c>
      <c r="N27" t="n">
        <v>9.305011987771936</v>
      </c>
      <c r="O27" t="n">
        <v>8.464104956719421</v>
      </c>
      <c r="P27" t="n">
        <v>73.8</v>
      </c>
      <c r="Q27" t="n">
        <v>63.91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CÔNG TY CỔ PHẦN XÂY DỰNG COTECCONS</t>
        </is>
      </c>
    </row>
    <row r="28">
      <c r="A28" t="inlineStr">
        <is>
          <t>TVN</t>
        </is>
      </c>
      <c r="B28" t="inlineStr">
        <is>
          <t>UPCOM</t>
        </is>
      </c>
      <c r="C28" t="inlineStr">
        <is>
          <t>Thép &amp; VLXD</t>
        </is>
      </c>
      <c r="D28" t="inlineStr">
        <is>
          <t>Small-Cap (Penny)</t>
        </is>
      </c>
      <c r="E28" t="n">
        <v>10.1</v>
      </c>
      <c r="F28" t="n">
        <v>5.7070252</v>
      </c>
      <c r="G28" t="n">
        <v>1</v>
      </c>
      <c r="H28" t="n">
        <v>5.208333333333333</v>
      </c>
      <c r="I28" t="n">
        <v>10.98901098901099</v>
      </c>
      <c r="J28" t="n">
        <v>13.48314606741573</v>
      </c>
      <c r="K28" t="n">
        <v>1.318675724477669</v>
      </c>
      <c r="L28" t="n">
        <v>0.693140659598499</v>
      </c>
      <c r="M28" t="n">
        <v>60.8739115838241</v>
      </c>
      <c r="N28" t="n">
        <v>0</v>
      </c>
      <c r="O28" t="n">
        <v>0</v>
      </c>
      <c r="P28" t="n">
        <v>11.54</v>
      </c>
      <c r="Q28" t="n">
        <v>9.44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Viet Nam Steel Corporation</t>
        </is>
      </c>
    </row>
    <row r="29">
      <c r="A29" t="inlineStr">
        <is>
          <t>SSB</t>
        </is>
      </c>
      <c r="B29" t="inlineStr">
        <is>
          <t>HOSE</t>
        </is>
      </c>
      <c r="C29" t="inlineStr">
        <is>
          <t>Ngân hàng</t>
        </is>
      </c>
      <c r="D29" t="inlineStr">
        <is>
          <t>Large-Cap (Bluechip)</t>
        </is>
      </c>
      <c r="E29" t="n">
        <v>16.5</v>
      </c>
      <c r="F29" t="n">
        <v>169.5427965</v>
      </c>
      <c r="G29" t="n">
        <v>2.803738317757009</v>
      </c>
      <c r="H29" t="n">
        <v>3.125</v>
      </c>
      <c r="I29" t="n">
        <v>-20.86330935251799</v>
      </c>
      <c r="J29" t="n">
        <v>6.796116504854369</v>
      </c>
      <c r="K29" t="n">
        <v>-0.7646576088556643</v>
      </c>
      <c r="L29" t="n">
        <v>2.380905353265137</v>
      </c>
      <c r="M29" t="n">
        <v>44.71324404879412</v>
      </c>
      <c r="N29" t="n">
        <v>20.02620641508573</v>
      </c>
      <c r="O29" t="n">
        <v>6.91093882996482</v>
      </c>
      <c r="P29" t="n">
        <v>18.86</v>
      </c>
      <c r="Q29" t="n">
        <v>15.43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Southeast Asia Commercial Joint Stock Bank</t>
        </is>
      </c>
    </row>
    <row r="30">
      <c r="A30" t="inlineStr">
        <is>
          <t>CDC</t>
        </is>
      </c>
      <c r="B30" t="inlineStr">
        <is>
          <t>HOSE</t>
        </is>
      </c>
      <c r="C30" t="inlineStr">
        <is>
          <t>Bất động sản Dân dụng</t>
        </is>
      </c>
      <c r="D30" t="inlineStr">
        <is>
          <t>Mid-Cap (Dòng tiền)</t>
        </is>
      </c>
      <c r="E30" t="n">
        <v>22.4</v>
      </c>
      <c r="F30" t="n">
        <v>15.3418048</v>
      </c>
      <c r="G30" t="n">
        <v>-0.8849557522123894</v>
      </c>
      <c r="H30" t="n">
        <v>1.357466063348416</v>
      </c>
      <c r="I30" t="n">
        <v>8.212560386473429</v>
      </c>
      <c r="J30" t="n">
        <v>23.07692307692308</v>
      </c>
      <c r="K30" t="n">
        <v>-2.532191545507248</v>
      </c>
      <c r="L30" t="n">
        <v>0.9104694374155458</v>
      </c>
      <c r="M30" t="n">
        <v>58.53413358343012</v>
      </c>
      <c r="N30" t="n">
        <v>65.84352462738886</v>
      </c>
      <c r="O30" t="n">
        <v>4.177122442318</v>
      </c>
      <c r="P30" t="n">
        <v>25.6</v>
      </c>
      <c r="Q30" t="n">
        <v>20.94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CÔNG TY CỔ PHẦN CHƯƠNG DƯƠNG</t>
        </is>
      </c>
    </row>
    <row r="31">
      <c r="A31" t="inlineStr">
        <is>
          <t>MSR</t>
        </is>
      </c>
      <c r="B31" t="inlineStr">
        <is>
          <t>UPCOM</t>
        </is>
      </c>
      <c r="C31" t="inlineStr">
        <is>
          <t>Bán lẻ &amp; Phân phối</t>
        </is>
      </c>
      <c r="D31" t="inlineStr">
        <is>
          <t>Large-Cap (Bluechip)</t>
        </is>
      </c>
      <c r="E31" t="n">
        <v>64.2</v>
      </c>
      <c r="F31" t="n">
        <v>62.0493642</v>
      </c>
      <c r="G31" t="n">
        <v>1.904761904761905</v>
      </c>
      <c r="H31" t="n">
        <v>-2.727272727272727</v>
      </c>
      <c r="I31" t="n">
        <v>18.45018450184502</v>
      </c>
      <c r="J31" t="n">
        <v>92.7927927927928</v>
      </c>
      <c r="K31" t="n">
        <v>-6.616930336128391</v>
      </c>
      <c r="L31" t="n">
        <v>0.5786144586743309</v>
      </c>
      <c r="M31" t="n">
        <v>62.04601430005315</v>
      </c>
      <c r="N31" t="n">
        <v>91.70211553352419</v>
      </c>
      <c r="O31" t="n">
        <v>6.24475311082388</v>
      </c>
      <c r="P31" t="n">
        <v>73.38</v>
      </c>
      <c r="Q31" t="n">
        <v>60.03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Masan High-Tech Materials Corp.</t>
        </is>
      </c>
    </row>
    <row r="32">
      <c r="A32" t="inlineStr">
        <is>
          <t>GEX</t>
        </is>
      </c>
      <c r="B32" t="inlineStr">
        <is>
          <t>HOSE</t>
        </is>
      </c>
      <c r="C32" t="inlineStr">
        <is>
          <t>Dầu khí &amp; Năng lượng</t>
        </is>
      </c>
      <c r="D32" t="inlineStr">
        <is>
          <t>Large-Cap (Bluechip)</t>
        </is>
      </c>
      <c r="E32" t="n">
        <v>24</v>
      </c>
      <c r="F32" t="n">
        <v>166.032744</v>
      </c>
      <c r="G32" t="n">
        <v>1.479915433403805</v>
      </c>
      <c r="H32" t="n">
        <v>6.666666666666667</v>
      </c>
      <c r="I32" t="n">
        <v>-2.240325865580448</v>
      </c>
      <c r="J32" t="n">
        <v>8.108108108108109</v>
      </c>
      <c r="K32" t="n">
        <v>2.777009057811003</v>
      </c>
      <c r="L32" t="n">
        <v>0.8737443645702612</v>
      </c>
      <c r="M32" t="n">
        <v>57.11366972744461</v>
      </c>
      <c r="N32" t="n">
        <v>22.07168109510853</v>
      </c>
      <c r="O32" t="n">
        <v>8.260641509291631</v>
      </c>
      <c r="P32" t="n">
        <v>27.26</v>
      </c>
      <c r="Q32" t="n">
        <v>22.52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TỔNG CÔNG TY CỔ PHẦN THIẾT BỊ ĐIỆN VIỆT NAM</t>
        </is>
      </c>
    </row>
    <row r="33">
      <c r="A33" t="inlineStr">
        <is>
          <t>C69</t>
        </is>
      </c>
      <c r="B33" t="inlineStr">
        <is>
          <t>HNX</t>
        </is>
      </c>
      <c r="C33" t="inlineStr">
        <is>
          <t>Đầu tư công &amp; Xây dựng</t>
        </is>
      </c>
      <c r="D33" t="inlineStr">
        <is>
          <t>Small-Cap (Penny)</t>
        </is>
      </c>
      <c r="E33" t="n">
        <v>17.8</v>
      </c>
      <c r="F33" t="n">
        <v>4.43042</v>
      </c>
      <c r="G33" t="n">
        <v>0.5649717514124294</v>
      </c>
      <c r="H33" t="n">
        <v>0</v>
      </c>
      <c r="I33" t="n">
        <v>9.202453987730062</v>
      </c>
      <c r="J33" t="n">
        <v>-3.783783783783784</v>
      </c>
      <c r="K33" t="n">
        <v>-3.889657608855664</v>
      </c>
      <c r="L33" t="n">
        <v>0.9935569488460866</v>
      </c>
      <c r="M33" t="n">
        <v>57.07864142398102</v>
      </c>
      <c r="N33" t="n">
        <v>29.36426853524595</v>
      </c>
      <c r="O33" t="n">
        <v>5.33818908910881</v>
      </c>
      <c r="P33" t="n">
        <v>19.9</v>
      </c>
      <c r="Q33" t="n">
        <v>16.85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1369 Construction JSC</t>
        </is>
      </c>
    </row>
    <row r="34">
      <c r="A34" t="inlineStr">
        <is>
          <t>TCH</t>
        </is>
      </c>
      <c r="B34" t="inlineStr">
        <is>
          <t>HOSE</t>
        </is>
      </c>
      <c r="C34" t="inlineStr">
        <is>
          <t>Bất động sản Dân dụng</t>
        </is>
      </c>
      <c r="D34" t="inlineStr">
        <is>
          <t>Large-Cap (Bluechip)</t>
        </is>
      </c>
      <c r="E34" t="n">
        <v>12.05</v>
      </c>
      <c r="F34" t="n">
        <v>57.08115125</v>
      </c>
      <c r="G34" t="n">
        <v>0.4166666666666667</v>
      </c>
      <c r="H34" t="n">
        <v>6.63716814159292</v>
      </c>
      <c r="I34" t="n">
        <v>2.553191489361702</v>
      </c>
      <c r="J34" t="n">
        <v>12.33050836224577</v>
      </c>
      <c r="K34" t="n">
        <v>2.747510532737256</v>
      </c>
      <c r="L34" t="n">
        <v>0.9457745910047493</v>
      </c>
      <c r="M34" t="n">
        <v>65.28368470732599</v>
      </c>
      <c r="N34" t="n">
        <v>42.88537042994986</v>
      </c>
      <c r="O34" t="n">
        <v>2.70256889955285</v>
      </c>
      <c r="P34" t="n">
        <v>13.69</v>
      </c>
      <c r="Q34" t="n">
        <v>11.3</v>
      </c>
      <c r="R34" t="inlineStr">
        <is>
          <t>🟢 VÙNG MUA CHUẨN</t>
        </is>
      </c>
      <c r="S34" t="b">
        <v>0</v>
      </c>
      <c r="T34" t="n">
        <v>0</v>
      </c>
      <c r="U34" t="n">
        <v>1</v>
      </c>
      <c r="V34" t="inlineStr">
        <is>
          <t>CÔNG TY CỔ PHẦN ĐẦU TƯ DỊCH VỤ TÀI CHÍNH HOÀNG HUY</t>
        </is>
      </c>
    </row>
    <row r="35">
      <c r="A35" t="inlineStr">
        <is>
          <t>FRT</t>
        </is>
      </c>
      <c r="B35" t="inlineStr">
        <is>
          <t>HOSE</t>
        </is>
      </c>
      <c r="C35" t="inlineStr">
        <is>
          <t>Bán lẻ &amp; Phân phối</t>
        </is>
      </c>
      <c r="D35" t="inlineStr">
        <is>
          <t>Large-Cap (Bluechip)</t>
        </is>
      </c>
      <c r="E35" t="n">
        <v>150.9</v>
      </c>
      <c r="F35" t="n">
        <v>59.8882866</v>
      </c>
      <c r="G35" t="n">
        <v>-0.3960396039603961</v>
      </c>
      <c r="H35" t="n">
        <v>7.402135231316726</v>
      </c>
      <c r="I35" t="n">
        <v>15.01524390243902</v>
      </c>
      <c r="J35" t="n">
        <v>42.35849056603774</v>
      </c>
      <c r="K35" t="n">
        <v>3.512477622461062</v>
      </c>
      <c r="L35" t="n">
        <v>0.4324568761088972</v>
      </c>
      <c r="M35" t="n">
        <v>60.67344652722262</v>
      </c>
      <c r="N35" t="n">
        <v>23.73030186406475</v>
      </c>
      <c r="O35" t="n">
        <v>29.6619920770225</v>
      </c>
      <c r="P35" t="n">
        <v>170.85</v>
      </c>
      <c r="Q35" t="n">
        <v>141.83</v>
      </c>
      <c r="R35" t="inlineStr">
        <is>
          <t>🟢 VÙNG MUA CHUẨN</t>
        </is>
      </c>
      <c r="S35" t="b">
        <v>0</v>
      </c>
      <c r="T35" t="n">
        <v>0</v>
      </c>
      <c r="U35" t="n">
        <v>1</v>
      </c>
      <c r="V35" t="inlineStr">
        <is>
          <t>CÔNG TY CỔ PHẦN BÁN LẺ KỸ THUẬT SỐ FPT</t>
        </is>
      </c>
    </row>
    <row r="36">
      <c r="A36" t="inlineStr">
        <is>
          <t>GEL</t>
        </is>
      </c>
      <c r="B36" t="inlineStr">
        <is>
          <t>HOSE</t>
        </is>
      </c>
      <c r="C36" t="inlineStr">
        <is>
          <t>Bất động sản Dân dụng</t>
        </is>
      </c>
      <c r="D36" t="inlineStr">
        <is>
          <t>Large-Cap (Bluechip)</t>
        </is>
      </c>
      <c r="E36" t="n">
        <v>28.55</v>
      </c>
      <c r="F36" t="n">
        <v>52.7768448</v>
      </c>
      <c r="G36" t="n">
        <v>0</v>
      </c>
      <c r="H36" t="n">
        <v>4.197080291970803</v>
      </c>
      <c r="I36" t="n">
        <v>-1.551724137931034</v>
      </c>
      <c r="J36" t="n">
        <v>15.82150101419878</v>
      </c>
      <c r="K36" t="n">
        <v>0.3074226831151385</v>
      </c>
      <c r="L36" t="n">
        <v>1.61070274724839</v>
      </c>
      <c r="M36" t="n">
        <v>54.46084355679938</v>
      </c>
      <c r="N36" t="n">
        <v>0</v>
      </c>
      <c r="O36" t="n">
        <v>0</v>
      </c>
      <c r="P36" t="n">
        <v>32.15</v>
      </c>
      <c r="Q36" t="n">
        <v>26.92</v>
      </c>
      <c r="R36" t="inlineStr">
        <is>
          <t>🟢 VÙNG MUA CHUẨN</t>
        </is>
      </c>
      <c r="S36" t="b">
        <v>0</v>
      </c>
      <c r="T36" t="n">
        <v>0</v>
      </c>
      <c r="U36" t="n">
        <v>1</v>
      </c>
      <c r="V36" t="inlineStr">
        <is>
          <t>GELEX Infrastructure Joint Stock Company</t>
        </is>
      </c>
    </row>
    <row r="37">
      <c r="A37" t="inlineStr">
        <is>
          <t>VIC</t>
        </is>
      </c>
      <c r="B37" t="inlineStr">
        <is>
          <t>HOSE</t>
        </is>
      </c>
      <c r="C37" t="inlineStr">
        <is>
          <t>Bất động sản Dân dụng</t>
        </is>
      </c>
      <c r="D37" t="inlineStr">
        <is>
          <t>Large-Cap (Bluechip)</t>
        </is>
      </c>
      <c r="E37" t="n">
        <v>233</v>
      </c>
      <c r="F37" t="n">
        <v>239.46575</v>
      </c>
      <c r="G37" t="n">
        <v>0.04293688278231</v>
      </c>
      <c r="H37" t="n">
        <v>6.733852496564361</v>
      </c>
      <c r="I37" t="n">
        <v>-4.625460499386</v>
      </c>
      <c r="J37" t="n">
        <v>11.21718377088306</v>
      </c>
      <c r="K37" t="n">
        <v>2.844194887708697</v>
      </c>
      <c r="L37" t="n">
        <v>0.4159561886732758</v>
      </c>
      <c r="M37" t="n">
        <v>56.62162424991073</v>
      </c>
      <c r="N37" t="n">
        <v>0</v>
      </c>
      <c r="O37" t="n">
        <v>15.6912143707356</v>
      </c>
      <c r="P37" t="n">
        <v>263.52</v>
      </c>
      <c r="Q37" t="n">
        <v>219.13</v>
      </c>
      <c r="R37" t="inlineStr">
        <is>
          <t>🟢 VÙNG MUA CHUẨN</t>
        </is>
      </c>
      <c r="S37" t="b">
        <v>0</v>
      </c>
      <c r="T37" t="n">
        <v>0</v>
      </c>
      <c r="U37" t="n">
        <v>1</v>
      </c>
      <c r="V37" t="inlineStr">
        <is>
          <t>TẬP ĐOÀN VINGROUP - CÔNG TY CỔ PHẦN</t>
        </is>
      </c>
    </row>
    <row r="38">
      <c r="A38" t="inlineStr">
        <is>
          <t>MCH</t>
        </is>
      </c>
      <c r="B38" t="inlineStr">
        <is>
          <t>HOSE</t>
        </is>
      </c>
      <c r="C38" t="inlineStr">
        <is>
          <t>Thực phẩm &amp; Tiêu dùng</t>
        </is>
      </c>
      <c r="D38" t="inlineStr">
        <is>
          <t>Large-Cap (Bluechip)</t>
        </is>
      </c>
      <c r="E38" t="n">
        <v>141.3</v>
      </c>
      <c r="F38" t="n">
        <v>45.2622051</v>
      </c>
      <c r="G38" t="n">
        <v>0.2127659574468085</v>
      </c>
      <c r="H38" t="n">
        <v>1.654676258992806</v>
      </c>
      <c r="I38" t="n">
        <v>-1.533101045296167</v>
      </c>
      <c r="J38" t="n">
        <v>4.050073637702504</v>
      </c>
      <c r="K38" t="n">
        <v>-2.234981349862859</v>
      </c>
      <c r="L38" t="n">
        <v>0.04908221034265386</v>
      </c>
      <c r="M38" t="n">
        <v>52.52569335247961</v>
      </c>
      <c r="N38" t="n">
        <v>25.99483503048515</v>
      </c>
      <c r="O38" t="n">
        <v>0</v>
      </c>
      <c r="P38" t="n">
        <v>151.37</v>
      </c>
      <c r="Q38" t="n">
        <v>136.72</v>
      </c>
      <c r="R38" t="inlineStr">
        <is>
          <t>🟢 VÙNG MUA CHUẨN</t>
        </is>
      </c>
      <c r="S38" t="b">
        <v>0</v>
      </c>
      <c r="T38" t="n">
        <v>0</v>
      </c>
      <c r="U38" t="n">
        <v>1</v>
      </c>
      <c r="V38" t="inlineStr">
        <is>
          <t>Masan Consumer Corporation</t>
        </is>
      </c>
    </row>
    <row r="39">
      <c r="A39" t="inlineStr">
        <is>
          <t>TCB</t>
        </is>
      </c>
      <c r="B39" t="inlineStr">
        <is>
          <t>HOSE</t>
        </is>
      </c>
      <c r="C39" t="inlineStr">
        <is>
          <t>Ngân hàng</t>
        </is>
      </c>
      <c r="D39" t="inlineStr">
        <is>
          <t>Large-Cap (Bluechip)</t>
        </is>
      </c>
      <c r="E39" t="n">
        <v>34.05</v>
      </c>
      <c r="F39" t="n">
        <v>337.71215625</v>
      </c>
      <c r="G39" t="n">
        <v>-0.2928257686676428</v>
      </c>
      <c r="H39" t="n">
        <v>3.495440729483283</v>
      </c>
      <c r="I39" t="n">
        <v>5.581395348837209</v>
      </c>
      <c r="J39" t="n">
        <v>17.82006920415225</v>
      </c>
      <c r="K39" t="n">
        <v>-0.3942168793723817</v>
      </c>
      <c r="L39" t="n">
        <v>0.5198428868317858</v>
      </c>
      <c r="M39" t="n">
        <v>62.80418873098896</v>
      </c>
      <c r="N39" t="n">
        <v>8.424915213311058</v>
      </c>
      <c r="O39" t="n">
        <v>16.3133008091096</v>
      </c>
      <c r="P39" t="n">
        <v>36.68</v>
      </c>
      <c r="Q39" t="n">
        <v>32.86</v>
      </c>
      <c r="R39" t="inlineStr">
        <is>
          <t>🟢 VÙNG MUA CHUẨN</t>
        </is>
      </c>
      <c r="S39" t="b">
        <v>0</v>
      </c>
      <c r="T39" t="n">
        <v>0</v>
      </c>
      <c r="U39" t="n">
        <v>1</v>
      </c>
      <c r="V39" t="inlineStr">
        <is>
          <t>Vietnam Technological &amp; Commercial Joint Stock Bank</t>
        </is>
      </c>
    </row>
    <row r="40">
      <c r="A40" t="inlineStr">
        <is>
          <t>VIX</t>
        </is>
      </c>
      <c r="B40" t="inlineStr">
        <is>
          <t>HOSE</t>
        </is>
      </c>
      <c r="C40" t="inlineStr">
        <is>
          <t>Chứng khoán</t>
        </is>
      </c>
      <c r="D40" t="inlineStr">
        <is>
          <t>Large-Cap (Bluechip)</t>
        </is>
      </c>
      <c r="E40" t="n">
        <v>12.7</v>
      </c>
      <c r="F40" t="n">
        <v>403.3220915</v>
      </c>
      <c r="G40" t="n">
        <v>1.195219123505976</v>
      </c>
      <c r="H40" t="n">
        <v>7.172995780590718</v>
      </c>
      <c r="I40" t="n">
        <v>-2.681992337164751</v>
      </c>
      <c r="J40" t="n">
        <v>2.576923333365389</v>
      </c>
      <c r="K40" t="n">
        <v>3.283338171735053</v>
      </c>
      <c r="L40" t="n">
        <v>1.06608429440681</v>
      </c>
      <c r="M40" t="n">
        <v>57.49484550021945</v>
      </c>
      <c r="N40" t="n">
        <v>14.78662320563745</v>
      </c>
      <c r="O40" t="n">
        <v>6.31597741663878</v>
      </c>
      <c r="P40" t="n">
        <v>14.52</v>
      </c>
      <c r="Q40" t="n">
        <v>11.87</v>
      </c>
      <c r="R40" t="inlineStr">
        <is>
          <t>🟢 VÙNG MUA CHUẨN</t>
        </is>
      </c>
      <c r="S40" t="b">
        <v>0</v>
      </c>
      <c r="T40" t="n">
        <v>0</v>
      </c>
      <c r="U40" t="n">
        <v>1</v>
      </c>
      <c r="V40" t="inlineStr">
        <is>
          <t>VIX Securities Joint Stock Company</t>
        </is>
      </c>
    </row>
    <row r="41">
      <c r="A41" t="inlineStr">
        <is>
          <t>NLG</t>
        </is>
      </c>
      <c r="B41" t="inlineStr">
        <is>
          <t>HOSE</t>
        </is>
      </c>
      <c r="C41" t="inlineStr">
        <is>
          <t>Bất động sản Dân dụng</t>
        </is>
      </c>
      <c r="D41" t="inlineStr">
        <is>
          <t>Large-Cap (Bluechip)</t>
        </is>
      </c>
      <c r="E41" t="n">
        <v>23.65</v>
      </c>
      <c r="F41" t="n">
        <v>33.93020565</v>
      </c>
      <c r="G41" t="n">
        <v>2.159827213822894</v>
      </c>
      <c r="H41" t="n">
        <v>10.51401869158878</v>
      </c>
      <c r="I41" t="n">
        <v>-0.6302521008403361</v>
      </c>
      <c r="J41" t="n">
        <v>10</v>
      </c>
      <c r="K41" t="n">
        <v>6.62436108273312</v>
      </c>
      <c r="L41" t="n">
        <v>1.190603230223117</v>
      </c>
      <c r="M41" t="n">
        <v>64.49191154301977</v>
      </c>
      <c r="N41" t="n">
        <v>18.95783225003818</v>
      </c>
      <c r="O41" t="n">
        <v>5.26670991728615</v>
      </c>
      <c r="P41" t="n">
        <v>26.21</v>
      </c>
      <c r="Q41" t="n">
        <v>22.49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CÔNG TY CỔ PHẦN ĐẦU TƯ NAM LONG</t>
        </is>
      </c>
    </row>
    <row r="42">
      <c r="A42" t="inlineStr">
        <is>
          <t>TLG</t>
        </is>
      </c>
      <c r="B42" t="inlineStr">
        <is>
          <t>HOSE</t>
        </is>
      </c>
      <c r="C42" t="inlineStr">
        <is>
          <t>Hàng tiêu dùng</t>
        </is>
      </c>
      <c r="D42" t="inlineStr">
        <is>
          <t>Mid-Cap (Dòng tiền)</t>
        </is>
      </c>
      <c r="E42" t="n">
        <v>55.4</v>
      </c>
      <c r="F42" t="n">
        <v>5.4778412</v>
      </c>
      <c r="G42" t="n">
        <v>-0.8944543828264758</v>
      </c>
      <c r="H42" t="n">
        <v>0.9107468123861566</v>
      </c>
      <c r="I42" t="n">
        <v>3.745318352059925</v>
      </c>
      <c r="J42" t="n">
        <v>19.26803013993542</v>
      </c>
      <c r="K42" t="n">
        <v>-2.978910796469508</v>
      </c>
      <c r="L42" t="n">
        <v>0.4215614631821201</v>
      </c>
      <c r="M42" t="n">
        <v>56.51906841030225</v>
      </c>
      <c r="N42" t="n">
        <v>13.73664997225643</v>
      </c>
      <c r="O42" t="n">
        <v>15.5289935303833</v>
      </c>
      <c r="P42" t="n">
        <v>60.13</v>
      </c>
      <c r="Q42" t="n">
        <v>53.25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CÔNG TY CỔ PHẦN TẬP ĐOÀN THIÊN LONG</t>
        </is>
      </c>
    </row>
    <row r="43">
      <c r="A43" t="inlineStr">
        <is>
          <t>ANV</t>
        </is>
      </c>
      <c r="B43" t="inlineStr">
        <is>
          <t>HOSE</t>
        </is>
      </c>
      <c r="C43" t="inlineStr">
        <is>
          <t>Thủy sản &amp; Xuất khẩu</t>
        </is>
      </c>
      <c r="D43" t="inlineStr">
        <is>
          <t>Mid-Cap (Dòng tiền)</t>
        </is>
      </c>
      <c r="E43" t="n">
        <v>19.1</v>
      </c>
      <c r="F43" t="n">
        <v>19.9025629</v>
      </c>
      <c r="G43" t="n">
        <v>1.058201058201058</v>
      </c>
      <c r="H43" t="n">
        <v>2.688172043010753</v>
      </c>
      <c r="I43" t="n">
        <v>16.46341463414634</v>
      </c>
      <c r="J43" t="n">
        <v>11.04651162790698</v>
      </c>
      <c r="K43" t="n">
        <v>-1.201485565844912</v>
      </c>
      <c r="L43" t="n">
        <v>0.7122379819849796</v>
      </c>
      <c r="M43" t="n">
        <v>63.11663276804607</v>
      </c>
      <c r="N43" t="n">
        <v>5.880012706984528</v>
      </c>
      <c r="O43" t="n">
        <v>24.2989951867621</v>
      </c>
      <c r="P43" t="n">
        <v>21.83</v>
      </c>
      <c r="Q43" t="n">
        <v>17.86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CÔNG TY CỔ PHẦN NAM VIỆT</t>
        </is>
      </c>
    </row>
    <row r="44">
      <c r="A44" t="inlineStr">
        <is>
          <t>HAH</t>
        </is>
      </c>
      <c r="B44" t="inlineStr">
        <is>
          <t>HOSE</t>
        </is>
      </c>
      <c r="C44" t="inlineStr">
        <is>
          <t>Cảng biển &amp; Vận tải</t>
        </is>
      </c>
      <c r="D44" t="inlineStr">
        <is>
          <t>Mid-Cap (Dòng tiền)</t>
        </is>
      </c>
      <c r="E44" t="n">
        <v>51.1</v>
      </c>
      <c r="F44" t="n">
        <v>18.401621</v>
      </c>
      <c r="G44" t="n">
        <v>0.3929273084479371</v>
      </c>
      <c r="H44" t="n">
        <v>5.687693898655636</v>
      </c>
      <c r="I44" t="n">
        <v>5.797101449275362</v>
      </c>
      <c r="J44" t="n">
        <v>14.8314606741573</v>
      </c>
      <c r="K44" t="n">
        <v>1.798036289799971</v>
      </c>
      <c r="L44" t="n">
        <v>0.4463622863470598</v>
      </c>
      <c r="M44" t="n">
        <v>57.91132878723081</v>
      </c>
      <c r="N44" t="n">
        <v>7.458133635480668</v>
      </c>
      <c r="O44" t="n">
        <v>26.5885705269174</v>
      </c>
      <c r="P44" t="n">
        <v>55.94</v>
      </c>
      <c r="Q44" t="n">
        <v>48.9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CÔNG TY CỔ PHẦN VẬN TẢI VÀ XẾP DỠ HẢI AN</t>
        </is>
      </c>
    </row>
    <row r="45">
      <c r="A45" t="inlineStr">
        <is>
          <t>VEA</t>
        </is>
      </c>
      <c r="B45" t="inlineStr">
        <is>
          <t>UPCOM</t>
        </is>
      </c>
      <c r="C45" t="inlineStr">
        <is>
          <t>Sản xuất Công nghiệp</t>
        </is>
      </c>
      <c r="D45" t="inlineStr">
        <is>
          <t>Large-Cap (Bluechip)</t>
        </is>
      </c>
      <c r="E45" t="n">
        <v>38.7</v>
      </c>
      <c r="F45" t="n">
        <v>7.9580745</v>
      </c>
      <c r="G45" t="n">
        <v>-0.7692307692307693</v>
      </c>
      <c r="H45" t="n">
        <v>-0.5141388174807198</v>
      </c>
      <c r="I45" t="n">
        <v>4.594594594594595</v>
      </c>
      <c r="J45" t="n">
        <v>12.82798833819242</v>
      </c>
      <c r="K45" t="n">
        <v>-4.403796426336384</v>
      </c>
      <c r="L45" t="n">
        <v>0.2812149962048933</v>
      </c>
      <c r="M45" t="n">
        <v>65.13761328518318</v>
      </c>
      <c r="N45" t="n">
        <v>0</v>
      </c>
      <c r="O45" t="n">
        <v>0</v>
      </c>
      <c r="P45" t="n">
        <v>41.46</v>
      </c>
      <c r="Q45" t="n">
        <v>37.45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Vietnam Engine &amp; Agricultural Machinery Corp.</t>
        </is>
      </c>
    </row>
    <row r="46">
      <c r="A46" t="inlineStr">
        <is>
          <t>CSV</t>
        </is>
      </c>
      <c r="B46" t="inlineStr">
        <is>
          <t>HOSE</t>
        </is>
      </c>
      <c r="C46" t="inlineStr">
        <is>
          <t>Hóa chất &amp; Phân bón</t>
        </is>
      </c>
      <c r="D46" t="inlineStr">
        <is>
          <t>Mid-Cap (Dòng tiền)</t>
        </is>
      </c>
      <c r="E46" t="n">
        <v>24.05</v>
      </c>
      <c r="F46" t="n">
        <v>13.5148494</v>
      </c>
      <c r="G46" t="n">
        <v>0.8385744234800839</v>
      </c>
      <c r="H46" t="n">
        <v>1.906779661016949</v>
      </c>
      <c r="I46" t="n">
        <v>16.18357487922705</v>
      </c>
      <c r="J46" t="n">
        <v>9.567198177676538</v>
      </c>
      <c r="K46" t="n">
        <v>-1.982877947838715</v>
      </c>
      <c r="L46" t="n">
        <v>0.6472914056929737</v>
      </c>
      <c r="M46" t="n">
        <v>68.75735549974381</v>
      </c>
      <c r="N46" t="n">
        <v>10.83494783817337</v>
      </c>
      <c r="O46" t="n">
        <v>15.2063992143692</v>
      </c>
      <c r="P46" t="n">
        <v>27.4</v>
      </c>
      <c r="Q46" t="n">
        <v>22.53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CÔNG TY CỔ PHẦN HÓA CHẤT CƠ BẢN MIỀN NAM</t>
        </is>
      </c>
    </row>
    <row r="47">
      <c r="A47" t="inlineStr">
        <is>
          <t>VPX</t>
        </is>
      </c>
      <c r="B47" t="inlineStr">
        <is>
          <t>HOSE</t>
        </is>
      </c>
      <c r="C47" t="inlineStr">
        <is>
          <t>Ngân hàng</t>
        </is>
      </c>
      <c r="D47" t="inlineStr">
        <is>
          <t>Large-Cap (Bluechip)</t>
        </is>
      </c>
      <c r="E47" t="n">
        <v>24</v>
      </c>
      <c r="F47" t="n">
        <v>12.390744</v>
      </c>
      <c r="G47" t="n">
        <v>1.052631578947368</v>
      </c>
      <c r="H47" t="n">
        <v>3.896103896103896</v>
      </c>
      <c r="I47" t="n">
        <v>-2.040816326530612</v>
      </c>
      <c r="J47" t="n">
        <v>-7.869481765834933</v>
      </c>
      <c r="K47" t="n">
        <v>0.006446287248231819</v>
      </c>
      <c r="L47" t="n">
        <v>1.064407831643573</v>
      </c>
      <c r="M47" t="n">
        <v>52.77094651506028</v>
      </c>
      <c r="N47" t="n">
        <v>0</v>
      </c>
      <c r="O47" t="n">
        <v>0</v>
      </c>
      <c r="P47" t="n">
        <v>26.8</v>
      </c>
      <c r="Q47" t="n">
        <v>22.73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Vpbank Securities JSC</t>
        </is>
      </c>
    </row>
    <row r="48">
      <c r="A48" t="inlineStr">
        <is>
          <t>VGC</t>
        </is>
      </c>
      <c r="B48" t="inlineStr">
        <is>
          <t>HOSE</t>
        </is>
      </c>
      <c r="C48" t="inlineStr">
        <is>
          <t>BĐS Khu Công Nghiệp</t>
        </is>
      </c>
      <c r="D48" t="inlineStr">
        <is>
          <t>Large-Cap (Bluechip)</t>
        </is>
      </c>
      <c r="E48" t="n">
        <v>44.8</v>
      </c>
      <c r="F48" t="n">
        <v>11.3838592</v>
      </c>
      <c r="G48" t="n">
        <v>1.357466063348416</v>
      </c>
      <c r="H48" t="n">
        <v>3.225806451612903</v>
      </c>
      <c r="I48" t="n">
        <v>8.343409915356711</v>
      </c>
      <c r="J48" t="n">
        <v>16.06217616580311</v>
      </c>
      <c r="K48" t="n">
        <v>-0.6638511572427612</v>
      </c>
      <c r="L48" t="n">
        <v>0.6266099434540281</v>
      </c>
      <c r="M48" t="n">
        <v>59.92906395245787</v>
      </c>
      <c r="N48" t="n">
        <v>14.11817485907903</v>
      </c>
      <c r="O48" t="n">
        <v>16.3310529861993</v>
      </c>
      <c r="P48" t="n">
        <v>50.28</v>
      </c>
      <c r="Q48" t="n">
        <v>42.31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Viglacera Corp.</t>
        </is>
      </c>
    </row>
    <row r="49">
      <c r="A49" t="inlineStr">
        <is>
          <t>PTB</t>
        </is>
      </c>
      <c r="B49" t="inlineStr">
        <is>
          <t>HOSE</t>
        </is>
      </c>
      <c r="C49" t="inlineStr">
        <is>
          <t>Thép &amp; VLXD</t>
        </is>
      </c>
      <c r="D49" t="inlineStr">
        <is>
          <t>Mid-Cap (Dòng tiền)</t>
        </is>
      </c>
      <c r="E49" t="n">
        <v>30.6</v>
      </c>
      <c r="F49" t="n">
        <v>10.0937772</v>
      </c>
      <c r="G49" t="n">
        <v>-0.9708737864077669</v>
      </c>
      <c r="H49" t="n">
        <v>4.436860068259386</v>
      </c>
      <c r="I49" t="n">
        <v>6.620209059233449</v>
      </c>
      <c r="J49" t="n">
        <v>-7.272727272727272</v>
      </c>
      <c r="K49" t="n">
        <v>0.5472024594037217</v>
      </c>
      <c r="L49" t="n">
        <v>1.963516441619766</v>
      </c>
      <c r="M49" t="n">
        <v>55.51674587616684</v>
      </c>
      <c r="N49" t="n">
        <v>5.366800843703185</v>
      </c>
      <c r="O49" t="n">
        <v>16.5244504605652</v>
      </c>
      <c r="P49" t="n">
        <v>33.3</v>
      </c>
      <c r="Q49" t="n">
        <v>29.37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CÔNG TY CỔ PHẦN PHÚ TÀI</t>
        </is>
      </c>
    </row>
    <row r="50">
      <c r="A50" t="inlineStr">
        <is>
          <t>GMD</t>
        </is>
      </c>
      <c r="B50" t="inlineStr">
        <is>
          <t>HOSE</t>
        </is>
      </c>
      <c r="C50" t="inlineStr">
        <is>
          <t>Cảng biển &amp; Vận tải</t>
        </is>
      </c>
      <c r="D50" t="inlineStr">
        <is>
          <t>Large-Cap (Bluechip)</t>
        </is>
      </c>
      <c r="E50" t="n">
        <v>56.9</v>
      </c>
      <c r="F50" t="n">
        <v>64.3244258</v>
      </c>
      <c r="G50" t="n">
        <v>-1.043478260869565</v>
      </c>
      <c r="H50" t="n">
        <v>7.358490566037736</v>
      </c>
      <c r="I50" t="n">
        <v>9.987112852126286</v>
      </c>
      <c r="J50" t="n">
        <v>18.54166607395834</v>
      </c>
      <c r="K50" t="n">
        <v>3.468832957182071</v>
      </c>
      <c r="L50" t="n">
        <v>0.6527812174328244</v>
      </c>
      <c r="M50" t="n">
        <v>69.31054749043076</v>
      </c>
      <c r="N50" t="n">
        <v>15.54268769127032</v>
      </c>
      <c r="O50" t="n">
        <v>18.046602389149</v>
      </c>
      <c r="P50" t="n">
        <v>62.69</v>
      </c>
      <c r="Q50" t="n">
        <v>54.27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GEMADEPT</t>
        </is>
      </c>
    </row>
    <row r="51">
      <c r="A51" t="inlineStr">
        <is>
          <t>ASP</t>
        </is>
      </c>
      <c r="B51" t="inlineStr">
        <is>
          <t>HOSE</t>
        </is>
      </c>
      <c r="C51" t="inlineStr">
        <is>
          <t>Dầu khí &amp; Năng lượng</t>
        </is>
      </c>
      <c r="D51" t="inlineStr">
        <is>
          <t>Small-Cap (Penny)</t>
        </is>
      </c>
      <c r="E51" t="n">
        <v>16.95</v>
      </c>
      <c r="F51" t="n">
        <v>3.0383892</v>
      </c>
      <c r="G51" t="n">
        <v>5.607476635514018</v>
      </c>
      <c r="H51" t="n">
        <v>9.35483870967742</v>
      </c>
      <c r="I51" t="n">
        <v>5.9375</v>
      </c>
      <c r="J51" t="n">
        <v>76.5625</v>
      </c>
      <c r="K51" t="n">
        <v>5.465181100821756</v>
      </c>
      <c r="L51" t="n">
        <v>1.592154869515951</v>
      </c>
      <c r="M51" t="n">
        <v>69.94634282911571</v>
      </c>
      <c r="N51" t="n">
        <v>4.548743205063247</v>
      </c>
      <c r="O51" t="n">
        <v>37.1390631075261</v>
      </c>
      <c r="P51" t="n">
        <v>19.37</v>
      </c>
      <c r="Q51" t="n">
        <v>15.85</v>
      </c>
      <c r="R51" t="inlineStr">
        <is>
          <t>⚠️ KÉO CAO (&gt;5%)</t>
        </is>
      </c>
      <c r="S51" t="b">
        <v>0</v>
      </c>
      <c r="T51" t="n">
        <v>0</v>
      </c>
      <c r="U51" t="n">
        <v>1</v>
      </c>
      <c r="V51" t="inlineStr">
        <is>
          <t>CÔNG TY CỔ PHẦN TẬP ĐOÀN DẦU KHÍ AN PHA</t>
        </is>
      </c>
    </row>
    <row r="52">
      <c r="A52" t="inlineStr">
        <is>
          <t>DCM</t>
        </is>
      </c>
      <c r="B52" t="inlineStr">
        <is>
          <t>HOSE</t>
        </is>
      </c>
      <c r="C52" t="inlineStr">
        <is>
          <t>Hóa chất &amp; Phân bón</t>
        </is>
      </c>
      <c r="D52" t="inlineStr">
        <is>
          <t>Large-Cap (Bluechip)</t>
        </is>
      </c>
      <c r="E52" t="n">
        <v>34.85</v>
      </c>
      <c r="F52" t="n">
        <v>72.95927655</v>
      </c>
      <c r="G52" t="n">
        <v>-1.134751773049645</v>
      </c>
      <c r="H52" t="n">
        <v>3.874813710879285</v>
      </c>
      <c r="I52" t="n">
        <v>2.650957290132548</v>
      </c>
      <c r="J52" t="n">
        <v>16.94630872483221</v>
      </c>
      <c r="K52" t="n">
        <v>-0.01484389797637942</v>
      </c>
      <c r="L52" t="n">
        <v>1.071402663062712</v>
      </c>
      <c r="M52" t="n">
        <v>57.67081506852798</v>
      </c>
      <c r="N52" t="n">
        <v>8.145941805157999</v>
      </c>
      <c r="O52" t="n">
        <v>20.8712818433843</v>
      </c>
      <c r="P52" t="n">
        <v>38.55</v>
      </c>
      <c r="Q52" t="n">
        <v>33.17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CÔNG TY CỔ PHẦN PHÂN BÓN DẦU KHÍ CÀ MAU</t>
        </is>
      </c>
    </row>
    <row r="53">
      <c r="A53" t="inlineStr">
        <is>
          <t>VAB</t>
        </is>
      </c>
      <c r="B53" t="inlineStr">
        <is>
          <t>HOSE</t>
        </is>
      </c>
      <c r="C53" t="inlineStr">
        <is>
          <t>Ngân hàng</t>
        </is>
      </c>
      <c r="D53" t="inlineStr">
        <is>
          <t>Large-Cap (Bluechip)</t>
        </is>
      </c>
      <c r="E53" t="n">
        <v>9.08</v>
      </c>
      <c r="F53" t="n">
        <v>134.00734344</v>
      </c>
      <c r="G53" t="n">
        <v>0.3314917127071823</v>
      </c>
      <c r="H53" t="n">
        <v>1.00111234705228</v>
      </c>
      <c r="I53" t="n">
        <v>-0.547645125958379</v>
      </c>
      <c r="J53" t="n">
        <v>0.333999508363393</v>
      </c>
      <c r="K53" t="n">
        <v>-2.888545261803384</v>
      </c>
      <c r="L53" t="n">
        <v>6.693464681126425</v>
      </c>
      <c r="M53" t="n">
        <v>55.39084645844165</v>
      </c>
      <c r="N53" t="n">
        <v>0</v>
      </c>
      <c r="O53" t="n">
        <v>0</v>
      </c>
      <c r="P53" t="n">
        <v>9.73</v>
      </c>
      <c r="Q53" t="n">
        <v>8.789999999999999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VietNam- Asia Commercial Joint Stock Bank</t>
        </is>
      </c>
    </row>
    <row r="54">
      <c r="A54" t="inlineStr">
        <is>
          <t>CTG</t>
        </is>
      </c>
      <c r="B54" t="inlineStr">
        <is>
          <t>HOSE</t>
        </is>
      </c>
      <c r="C54" t="inlineStr">
        <is>
          <t>Ngân hàng</t>
        </is>
      </c>
      <c r="D54" t="inlineStr">
        <is>
          <t>Large-Cap (Bluechip)</t>
        </is>
      </c>
      <c r="E54" t="n">
        <v>30.7</v>
      </c>
      <c r="F54" t="n">
        <v>126.5488998</v>
      </c>
      <c r="G54" t="n">
        <v>0.4909983633387889</v>
      </c>
      <c r="H54" t="n">
        <v>2.504173622704508</v>
      </c>
      <c r="I54" t="n">
        <v>-0.1626016260162602</v>
      </c>
      <c r="J54" t="n">
        <v>5.679862306368331</v>
      </c>
      <c r="K54" t="n">
        <v>-1.385483986151157</v>
      </c>
      <c r="L54" t="n">
        <v>0.5486847851505979</v>
      </c>
      <c r="M54" t="n">
        <v>57.03376114982142</v>
      </c>
      <c r="N54" t="n">
        <v>5.935499143480406</v>
      </c>
      <c r="O54" t="n">
        <v>22.2145037455341</v>
      </c>
      <c r="P54" t="n">
        <v>32.94</v>
      </c>
      <c r="Q54" t="n">
        <v>29.68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NGÂN HÀNG THƯƠNG MẠI CỔ PHẦN CÔNG THƯƠNG VIỆT NAM</t>
        </is>
      </c>
    </row>
    <row r="55">
      <c r="A55" t="inlineStr">
        <is>
          <t>PDR</t>
        </is>
      </c>
      <c r="B55" t="inlineStr">
        <is>
          <t>HOSE</t>
        </is>
      </c>
      <c r="C55" t="inlineStr">
        <is>
          <t>Bất động sản Dân dụng</t>
        </is>
      </c>
      <c r="D55" t="inlineStr">
        <is>
          <t>Large-Cap (Bluechip)</t>
        </is>
      </c>
      <c r="E55" t="n">
        <v>12.15</v>
      </c>
      <c r="F55" t="n">
        <v>81.4887864</v>
      </c>
      <c r="G55" t="n">
        <v>0.8298755186721992</v>
      </c>
      <c r="H55" t="n">
        <v>7.048458149779735</v>
      </c>
      <c r="I55" t="n">
        <v>2.966101694915254</v>
      </c>
      <c r="J55" t="n">
        <v>2.531645569620253</v>
      </c>
      <c r="K55" t="n">
        <v>3.158800540924071</v>
      </c>
      <c r="L55" t="n">
        <v>1.352896550387588</v>
      </c>
      <c r="M55" t="n">
        <v>69.14300729024826</v>
      </c>
      <c r="N55" t="n">
        <v>19.74269499973595</v>
      </c>
      <c r="O55" t="n">
        <v>5.02638621057471</v>
      </c>
      <c r="P55" t="n">
        <v>13.55</v>
      </c>
      <c r="Q55" t="n">
        <v>11.51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CÔNG TY CỔ PHẦN PHÁT TRIỂN BẤT ĐỘNG SẢN PHÁT ĐẠT</t>
        </is>
      </c>
    </row>
    <row r="56">
      <c r="A56" t="inlineStr">
        <is>
          <t>VND</t>
        </is>
      </c>
      <c r="B56" t="inlineStr">
        <is>
          <t>HOSE</t>
        </is>
      </c>
      <c r="C56" t="inlineStr">
        <is>
          <t>Chứng khoán</t>
        </is>
      </c>
      <c r="D56" t="inlineStr">
        <is>
          <t>Large-Cap (Bluechip)</t>
        </is>
      </c>
      <c r="E56" t="n">
        <v>13.85</v>
      </c>
      <c r="F56" t="n">
        <v>82.4295492</v>
      </c>
      <c r="G56" t="n">
        <v>0.7272727272727273</v>
      </c>
      <c r="H56" t="n">
        <v>4.135338345864661</v>
      </c>
      <c r="I56" t="n">
        <v>-6.734006734006734</v>
      </c>
      <c r="J56" t="n">
        <v>-18.28908554572271</v>
      </c>
      <c r="K56" t="n">
        <v>0.2456807370089971</v>
      </c>
      <c r="L56" t="n">
        <v>0.5870206807103554</v>
      </c>
      <c r="M56" t="n">
        <v>48.10202060180686</v>
      </c>
      <c r="N56" t="n">
        <v>10.04307791550371</v>
      </c>
      <c r="O56" t="n">
        <v>9.920690544146261</v>
      </c>
      <c r="P56" t="n">
        <v>15.57</v>
      </c>
      <c r="Q56" t="n">
        <v>13.07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CÔNG TY CỔ PHẦN CHỨNG KHOÁN VNDIRECT</t>
        </is>
      </c>
    </row>
    <row r="57">
      <c r="A57" t="inlineStr">
        <is>
          <t>BAF</t>
        </is>
      </c>
      <c r="B57" t="inlineStr">
        <is>
          <t>HOSE</t>
        </is>
      </c>
      <c r="C57" t="inlineStr">
        <is>
          <t>Hóa chất &amp; Chế biến</t>
        </is>
      </c>
      <c r="D57" t="inlineStr">
        <is>
          <t>Large-Cap (Bluechip)</t>
        </is>
      </c>
      <c r="E57" t="n">
        <v>31.55</v>
      </c>
      <c r="F57" t="n">
        <v>83.3392619</v>
      </c>
      <c r="G57" t="n">
        <v>0.1587301587301587</v>
      </c>
      <c r="H57" t="n">
        <v>2.936378466557912</v>
      </c>
      <c r="I57" t="n">
        <v>-0.315955766192733</v>
      </c>
      <c r="J57" t="n">
        <v>8.793103448275861</v>
      </c>
      <c r="K57" t="n">
        <v>-0.9532791422977525</v>
      </c>
      <c r="L57" t="n">
        <v>1.363633527277419</v>
      </c>
      <c r="M57" t="n">
        <v>55.0310820092128</v>
      </c>
      <c r="N57" t="n">
        <v>173.8135913964751</v>
      </c>
      <c r="O57" t="n">
        <v>1.56307334855936</v>
      </c>
      <c r="P57" t="n">
        <v>33.8</v>
      </c>
      <c r="Q57" t="n">
        <v>30.53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BAF Viet Nam Agriculture Joint Stock Company</t>
        </is>
      </c>
    </row>
    <row r="58">
      <c r="A58" t="inlineStr">
        <is>
          <t>GIL</t>
        </is>
      </c>
      <c r="B58" t="inlineStr">
        <is>
          <t>HOSE</t>
        </is>
      </c>
      <c r="C58" t="inlineStr">
        <is>
          <t>Thủy sản &amp; Xuất khẩu</t>
        </is>
      </c>
      <c r="D58" t="inlineStr">
        <is>
          <t>Small-Cap (Penny)</t>
        </is>
      </c>
      <c r="E58" t="n">
        <v>8.67</v>
      </c>
      <c r="F58" t="n">
        <v>1.92474</v>
      </c>
      <c r="G58" t="n">
        <v>6.90505548705302</v>
      </c>
      <c r="H58" t="n">
        <v>9.746835443037975</v>
      </c>
      <c r="I58" t="n">
        <v>3.956834532374101</v>
      </c>
      <c r="J58" t="n">
        <v>26.20087336244541</v>
      </c>
      <c r="K58" t="n">
        <v>5.857177834182311</v>
      </c>
      <c r="L58" t="n">
        <v>2.293634557117378</v>
      </c>
      <c r="M58" t="n">
        <v>70.29100195873997</v>
      </c>
      <c r="N58" t="n">
        <v>7.194915062243483</v>
      </c>
      <c r="O58" t="n">
        <v>4.86281928460358</v>
      </c>
      <c r="P58" t="n">
        <v>9.630000000000001</v>
      </c>
      <c r="Q58" t="n">
        <v>8.23</v>
      </c>
      <c r="R58" t="inlineStr">
        <is>
          <t>🟣 ĐÓNG TRẦN (Không đua)</t>
        </is>
      </c>
      <c r="S58" t="b">
        <v>0</v>
      </c>
      <c r="T58" t="n">
        <v>0</v>
      </c>
      <c r="U58" t="n">
        <v>1</v>
      </c>
      <c r="V58" t="inlineStr">
        <is>
          <t>CÔNG TY CỔ PHẦN SẢN XUẤT KINH DOANH XUẤT NHẬP KHẨU BÌNH THẠNH</t>
        </is>
      </c>
    </row>
    <row r="59">
      <c r="A59" t="inlineStr">
        <is>
          <t>PTD</t>
        </is>
      </c>
      <c r="B59" t="inlineStr">
        <is>
          <t>HNX</t>
        </is>
      </c>
      <c r="C59" t="inlineStr">
        <is>
          <t>Dịch vụ &amp; Thương mại</t>
        </is>
      </c>
      <c r="D59" t="inlineStr">
        <is>
          <t>Small-Cap (Penny)</t>
        </is>
      </c>
      <c r="E59" t="n">
        <v>10</v>
      </c>
      <c r="F59" t="n">
        <v>2.45282</v>
      </c>
      <c r="G59" t="n">
        <v>9.890109890109891</v>
      </c>
      <c r="H59" t="n">
        <v>20.48192771084337</v>
      </c>
      <c r="I59" t="n">
        <v>21.95121951219512</v>
      </c>
      <c r="J59" t="n">
        <v>170.2702702702703</v>
      </c>
      <c r="K59" t="n">
        <v>16.59227010198771</v>
      </c>
      <c r="L59" t="n">
        <v>4.96096467809006</v>
      </c>
      <c r="M59" t="n">
        <v>75.31378997973948</v>
      </c>
      <c r="N59" t="n">
        <v>5.029449185287071</v>
      </c>
      <c r="O59" t="n">
        <v>31.707798986805</v>
      </c>
      <c r="P59" t="n">
        <v>11.43</v>
      </c>
      <c r="Q59" t="n">
        <v>9.35</v>
      </c>
      <c r="R59" t="inlineStr">
        <is>
          <t>🟣 ĐÓNG TRẦN (Không đua)</t>
        </is>
      </c>
      <c r="S59" t="b">
        <v>0</v>
      </c>
      <c r="T59" t="n">
        <v>0</v>
      </c>
      <c r="U59" t="n">
        <v>1</v>
      </c>
      <c r="V59" t="inlineStr">
        <is>
          <t>Phuc Thinh Design Construction Trading Corp.</t>
        </is>
      </c>
    </row>
    <row r="60">
      <c r="A60" t="inlineStr">
        <is>
          <t>VJC</t>
        </is>
      </c>
      <c r="B60" t="inlineStr">
        <is>
          <t>HOSE</t>
        </is>
      </c>
      <c r="C60" t="inlineStr">
        <is>
          <t>Cảng biển &amp; Vận tải</t>
        </is>
      </c>
      <c r="D60" t="inlineStr">
        <is>
          <t>Large-Cap (Bluechip)</t>
        </is>
      </c>
      <c r="E60" t="n">
        <v>129.7</v>
      </c>
      <c r="F60" t="n">
        <v>95.275026</v>
      </c>
      <c r="G60" t="n">
        <v>0.8553654743390358</v>
      </c>
      <c r="H60" t="n">
        <v>1.885310290652003</v>
      </c>
      <c r="I60" t="n">
        <v>-4.562178072111847</v>
      </c>
      <c r="J60" t="n">
        <v>3.100158982511924</v>
      </c>
      <c r="K60" t="n">
        <v>-2.004347318203661</v>
      </c>
      <c r="L60" t="n">
        <v>0.4705346401647549</v>
      </c>
      <c r="M60" t="n">
        <v>55.08142821858862</v>
      </c>
      <c r="N60" t="n">
        <v>44.04215129304123</v>
      </c>
      <c r="O60" t="n">
        <v>8.676141434516509</v>
      </c>
      <c r="P60" t="n">
        <v>139.67</v>
      </c>
      <c r="Q60" t="n">
        <v>125.17</v>
      </c>
      <c r="R60" t="inlineStr">
        <is>
          <t>🟢 VÙNG MUA CHUẨN</t>
        </is>
      </c>
      <c r="S60" t="b">
        <v>0</v>
      </c>
      <c r="T60" t="n">
        <v>0</v>
      </c>
      <c r="U60" t="n">
        <v>1</v>
      </c>
      <c r="V60" t="inlineStr">
        <is>
          <t>CÔNG TY CỔ PHẦN HÀNG KHÔNG VIETJET</t>
        </is>
      </c>
    </row>
    <row r="61">
      <c r="A61" t="inlineStr">
        <is>
          <t>CAT</t>
        </is>
      </c>
      <c r="B61" t="inlineStr">
        <is>
          <t>UPCOM</t>
        </is>
      </c>
      <c r="C61" t="inlineStr">
        <is>
          <t>Thực phẩm &amp; Tiêu dùng</t>
        </is>
      </c>
      <c r="D61" t="inlineStr">
        <is>
          <t>Small-Cap (Penny)</t>
        </is>
      </c>
      <c r="E61" t="n">
        <v>16.6</v>
      </c>
      <c r="F61" t="n">
        <v>2.3095746</v>
      </c>
      <c r="G61" t="n">
        <v>9.933774834437086</v>
      </c>
      <c r="H61" t="n">
        <v>12.92517006802721</v>
      </c>
      <c r="I61" t="n">
        <v>20.28985507246377</v>
      </c>
      <c r="J61" t="n">
        <v>19.42446043165468</v>
      </c>
      <c r="K61" t="n">
        <v>9.035512459171546</v>
      </c>
      <c r="L61" t="n">
        <v>2.633440220054308</v>
      </c>
      <c r="M61" t="n">
        <v>75.23048063098045</v>
      </c>
      <c r="N61" t="n">
        <v>0</v>
      </c>
      <c r="O61" t="n">
        <v>0</v>
      </c>
      <c r="P61" t="n">
        <v>18.97</v>
      </c>
      <c r="Q61" t="n">
        <v>15.52</v>
      </c>
      <c r="R61" t="inlineStr">
        <is>
          <t>⚠️ KÉO CAO (&gt;5%)</t>
        </is>
      </c>
      <c r="S61" t="b">
        <v>0</v>
      </c>
      <c r="T61" t="n">
        <v>0</v>
      </c>
      <c r="U61" t="n">
        <v>1</v>
      </c>
      <c r="V61" t="inlineStr">
        <is>
          <t>Seaprimexco-Viet Nam</t>
        </is>
      </c>
    </row>
    <row r="62">
      <c r="A62" t="inlineStr">
        <is>
          <t>VPB</t>
        </is>
      </c>
      <c r="B62" t="inlineStr">
        <is>
          <t>HOSE</t>
        </is>
      </c>
      <c r="C62" t="inlineStr">
        <is>
          <t>Ngân hàng</t>
        </is>
      </c>
      <c r="D62" t="inlineStr">
        <is>
          <t>Large-Cap (Bluechip)</t>
        </is>
      </c>
      <c r="E62" t="n">
        <v>23.85</v>
      </c>
      <c r="F62" t="n">
        <v>114.3018405</v>
      </c>
      <c r="G62" t="n">
        <v>-0.417536534446764</v>
      </c>
      <c r="H62" t="n">
        <v>-2.254098360655738</v>
      </c>
      <c r="I62" t="n">
        <v>7.903052560985991</v>
      </c>
      <c r="J62" t="n">
        <v>23.15983663210902</v>
      </c>
      <c r="K62" t="n">
        <v>-6.143755969511401</v>
      </c>
      <c r="L62" t="n">
        <v>0.2571676275829641</v>
      </c>
      <c r="M62" t="n">
        <v>59.57025371337966</v>
      </c>
      <c r="N62" t="n">
        <v>7.648140881256311</v>
      </c>
      <c r="O62" t="n">
        <v>18.2933022474494</v>
      </c>
      <c r="P62" t="n">
        <v>26.17</v>
      </c>
      <c r="Q62" t="n">
        <v>22.8</v>
      </c>
      <c r="R62" t="inlineStr">
        <is>
          <t>🟢 VÙNG MUA CHUẨN</t>
        </is>
      </c>
      <c r="S62" t="b">
        <v>0</v>
      </c>
      <c r="T62" t="n">
        <v>0</v>
      </c>
      <c r="U62" t="n">
        <v>1</v>
      </c>
      <c r="V62" t="inlineStr">
        <is>
          <t>NGÂN HÀNG TMCP VIỆT NAM THỊNH VƯỢNG</t>
        </is>
      </c>
    </row>
    <row r="63">
      <c r="A63" t="inlineStr">
        <is>
          <t>VE1</t>
        </is>
      </c>
      <c r="B63" t="inlineStr">
        <is>
          <t>HNX</t>
        </is>
      </c>
      <c r="C63" t="inlineStr">
        <is>
          <t>Đầu tư công &amp; Xây dựng</t>
        </is>
      </c>
      <c r="D63" t="inlineStr">
        <is>
          <t>Micro / Kém TK</t>
        </is>
      </c>
      <c r="E63" t="n">
        <v>2.7</v>
      </c>
      <c r="F63" t="n">
        <v>0.00864</v>
      </c>
      <c r="G63" t="n">
        <v>0</v>
      </c>
      <c r="H63" t="n">
        <v>0</v>
      </c>
      <c r="I63" t="n">
        <v>-3.571428571428572</v>
      </c>
      <c r="J63" t="n">
        <v>-10</v>
      </c>
      <c r="K63" t="n">
        <v>-3.889657608855664</v>
      </c>
      <c r="L63" t="n">
        <v>0.6112046222349555</v>
      </c>
      <c r="M63" t="n">
        <v>44.4158845469392</v>
      </c>
      <c r="N63" t="n">
        <v>6.219540090349185</v>
      </c>
      <c r="O63" t="n">
        <v>9.29121575828141</v>
      </c>
      <c r="P63" t="n">
        <v>3.09</v>
      </c>
      <c r="Q63" t="n">
        <v>2.52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VNECO1 Electricity Construction JSC</t>
        </is>
      </c>
    </row>
    <row r="64">
      <c r="A64" t="inlineStr">
        <is>
          <t>BSD</t>
        </is>
      </c>
      <c r="B64" t="inlineStr">
        <is>
          <t>UPCOM</t>
        </is>
      </c>
      <c r="C64" t="inlineStr">
        <is>
          <t>Thực phẩm &amp; Tiêu dùng</t>
        </is>
      </c>
      <c r="D64" t="inlineStr">
        <is>
          <t>Micro / Kém TK</t>
        </is>
      </c>
      <c r="E64" t="n">
        <v>17</v>
      </c>
      <c r="F64" t="n">
        <v>0.008500000000000001</v>
      </c>
      <c r="G64" t="n">
        <v>0</v>
      </c>
      <c r="H64" t="n">
        <v>0</v>
      </c>
      <c r="I64" t="n">
        <v>3.03030303030303</v>
      </c>
      <c r="J64" t="n">
        <v>12.58278145695364</v>
      </c>
      <c r="K64" t="n">
        <v>-3.889657608855664</v>
      </c>
      <c r="L64" t="n">
        <v>2.039359641072703</v>
      </c>
      <c r="M64" t="n">
        <v>53.19852068933433</v>
      </c>
      <c r="N64" t="n">
        <v>0</v>
      </c>
      <c r="O64" t="n">
        <v>0</v>
      </c>
      <c r="P64" t="n">
        <v>19.43</v>
      </c>
      <c r="Q64" t="n">
        <v>15.9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Sai Gon Dong Xuan Beer Alcohol JSC</t>
        </is>
      </c>
    </row>
    <row r="65">
      <c r="A65" t="inlineStr">
        <is>
          <t>NVP</t>
        </is>
      </c>
      <c r="B65" t="inlineStr">
        <is>
          <t>UPCOM</t>
        </is>
      </c>
      <c r="C65" t="inlineStr">
        <is>
          <t>Điện &amp; Năng lượng</t>
        </is>
      </c>
      <c r="D65" t="inlineStr">
        <is>
          <t>Micro / Kém TK</t>
        </is>
      </c>
      <c r="E65" t="n">
        <v>10.5</v>
      </c>
      <c r="F65" t="n">
        <v>0.008399999999999999</v>
      </c>
      <c r="G65" t="n">
        <v>0</v>
      </c>
      <c r="H65" t="n">
        <v>0</v>
      </c>
      <c r="I65" t="n">
        <v>7.142857142857143</v>
      </c>
      <c r="J65" t="n">
        <v>-79.41176470588235</v>
      </c>
      <c r="K65" t="n">
        <v>-3.889657608855664</v>
      </c>
      <c r="L65" t="n">
        <v>1.714071455353795</v>
      </c>
      <c r="M65" t="n">
        <v>37.5813291340946</v>
      </c>
      <c r="N65" t="n">
        <v>0</v>
      </c>
      <c r="O65" t="n">
        <v>0</v>
      </c>
      <c r="P65" t="n">
        <v>12</v>
      </c>
      <c r="Q65" t="n">
        <v>9.82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Vinh Phuc Water Supply Joint Stock Co</t>
        </is>
      </c>
    </row>
    <row r="66">
      <c r="A66" t="inlineStr">
        <is>
          <t>SMN</t>
        </is>
      </c>
      <c r="B66" t="inlineStr">
        <is>
          <t>HNX</t>
        </is>
      </c>
      <c r="C66" t="inlineStr">
        <is>
          <t>Dịch vụ Tiêu dùng</t>
        </is>
      </c>
      <c r="D66" t="inlineStr">
        <is>
          <t>Micro / Kém TK</t>
        </is>
      </c>
      <c r="E66" t="n">
        <v>5.5</v>
      </c>
      <c r="F66" t="n">
        <v>0.01155</v>
      </c>
      <c r="G66" t="n">
        <v>0</v>
      </c>
      <c r="H66" t="n">
        <v>-5.172413793103448</v>
      </c>
      <c r="I66" t="n">
        <v>-11.29032258064516</v>
      </c>
      <c r="J66" t="n">
        <v>-14.0625</v>
      </c>
      <c r="K66" t="n">
        <v>-9.062071401959113</v>
      </c>
      <c r="L66" t="n">
        <v>0.4419889502762431</v>
      </c>
      <c r="M66" t="n">
        <v>36.94305531780714</v>
      </c>
      <c r="N66" t="n">
        <v>12.74515597174283</v>
      </c>
      <c r="O66" t="n">
        <v>2.50715972204067</v>
      </c>
      <c r="P66" t="n">
        <v>6.29</v>
      </c>
      <c r="Q66" t="n">
        <v>5.14</v>
      </c>
      <c r="R66" t="inlineStr">
        <is>
          <t>🟢 VÙNG MUA CHUẨN</t>
        </is>
      </c>
      <c r="S66" t="b">
        <v>1</v>
      </c>
      <c r="T66" t="n">
        <v>0</v>
      </c>
      <c r="U66" t="n">
        <v>0</v>
      </c>
      <c r="V66" t="inlineStr">
        <is>
          <t>South Books &amp; Education Equipment Joint Stock Company</t>
        </is>
      </c>
    </row>
    <row r="67">
      <c r="A67" t="inlineStr">
        <is>
          <t>KHS</t>
        </is>
      </c>
      <c r="B67" t="inlineStr">
        <is>
          <t>HNX</t>
        </is>
      </c>
      <c r="C67" t="inlineStr">
        <is>
          <t>Thực phẩm &amp; Tiêu dùng</t>
        </is>
      </c>
      <c r="D67" t="inlineStr">
        <is>
          <t>Micro / Kém TK</t>
        </is>
      </c>
      <c r="E67" t="n">
        <v>11.9</v>
      </c>
      <c r="F67" t="n">
        <v>0.008330000000000001</v>
      </c>
      <c r="G67" t="n">
        <v>-0.8333333333333334</v>
      </c>
      <c r="H67" t="n">
        <v>0</v>
      </c>
      <c r="I67" t="n">
        <v>-4.8</v>
      </c>
      <c r="J67" t="n">
        <v>-6.299212598425197</v>
      </c>
      <c r="K67" t="n">
        <v>-3.889657608855664</v>
      </c>
      <c r="L67" t="n">
        <v>0.09645875785234574</v>
      </c>
      <c r="M67" t="n">
        <v>34.58237127881107</v>
      </c>
      <c r="N67" t="n">
        <v>4.081183030015695</v>
      </c>
      <c r="O67" t="n">
        <v>18.6724529363563</v>
      </c>
      <c r="P67" t="n">
        <v>12.75</v>
      </c>
      <c r="Q67" t="n">
        <v>11.51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Kien Hung JSC</t>
        </is>
      </c>
    </row>
    <row r="68">
      <c r="A68" t="inlineStr">
        <is>
          <t>SAC</t>
        </is>
      </c>
      <c r="B68" t="inlineStr">
        <is>
          <t>UPCOM</t>
        </is>
      </c>
      <c r="C68" t="inlineStr">
        <is>
          <t>Cảng biển &amp; Vận tải</t>
        </is>
      </c>
      <c r="D68" t="inlineStr">
        <is>
          <t>Micro / Kém TK</t>
        </is>
      </c>
      <c r="E68" t="n">
        <v>10.5</v>
      </c>
      <c r="F68" t="n">
        <v>0.01155</v>
      </c>
      <c r="G68" t="n">
        <v>0</v>
      </c>
      <c r="H68" t="n">
        <v>-13.9344262295082</v>
      </c>
      <c r="I68" t="n">
        <v>-0.9433962264150944</v>
      </c>
      <c r="J68" t="n">
        <v>-11.76470588235294</v>
      </c>
      <c r="K68" t="n">
        <v>-17.82408383836386</v>
      </c>
      <c r="L68" t="n">
        <v>1.51008151008151</v>
      </c>
      <c r="M68" t="n">
        <v>44.29814735732997</v>
      </c>
      <c r="N68" t="n">
        <v>0</v>
      </c>
      <c r="O68" t="n">
        <v>0</v>
      </c>
      <c r="P68" t="n">
        <v>12</v>
      </c>
      <c r="Q68" t="n">
        <v>9.82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Sai Gon Port Stevedoring and Service Joint StockCo</t>
        </is>
      </c>
    </row>
    <row r="69">
      <c r="A69" t="inlineStr">
        <is>
          <t>PGS</t>
        </is>
      </c>
      <c r="B69" t="inlineStr">
        <is>
          <t>HNX</t>
        </is>
      </c>
      <c r="C69" t="inlineStr">
        <is>
          <t>Bán lẻ &amp; Phân phối</t>
        </is>
      </c>
      <c r="D69" t="inlineStr">
        <is>
          <t>Mid-Cap (Dòng tiền)</t>
        </is>
      </c>
      <c r="E69" t="n">
        <v>85.59999999999999</v>
      </c>
      <c r="F69" t="n">
        <v>0.0086456</v>
      </c>
      <c r="G69" t="n">
        <v>9.044585987261145</v>
      </c>
      <c r="H69" t="n">
        <v>1.904761904761905</v>
      </c>
      <c r="I69" t="n">
        <v>15.20861372812921</v>
      </c>
      <c r="J69" t="n">
        <v>55.63636363636363</v>
      </c>
      <c r="K69" t="n">
        <v>-1.98489570409376</v>
      </c>
      <c r="L69" t="n">
        <v>0.1196771087906507</v>
      </c>
      <c r="M69" t="n">
        <v>57.12124034861827</v>
      </c>
      <c r="N69" t="n">
        <v>31.49240135446758</v>
      </c>
      <c r="O69" t="n">
        <v>13.7278470729841</v>
      </c>
      <c r="P69" t="n">
        <v>97.84</v>
      </c>
      <c r="Q69" t="n">
        <v>80.04000000000001</v>
      </c>
      <c r="R69" t="inlineStr">
        <is>
          <t>🟣 ĐÓNG TRẦN (Không đua)</t>
        </is>
      </c>
      <c r="S69" t="b">
        <v>0</v>
      </c>
      <c r="T69" t="n">
        <v>0</v>
      </c>
      <c r="U69" t="n">
        <v>0</v>
      </c>
      <c r="V69" t="inlineStr">
        <is>
          <t>Southern Gas Trading JSC</t>
        </is>
      </c>
    </row>
    <row r="70">
      <c r="A70" t="inlineStr">
        <is>
          <t>SID</t>
        </is>
      </c>
      <c r="B70" t="inlineStr">
        <is>
          <t>UPCOM</t>
        </is>
      </c>
      <c r="C70" t="inlineStr">
        <is>
          <t>Bất động sản Dân dụng</t>
        </is>
      </c>
      <c r="D70" t="inlineStr">
        <is>
          <t>Micro / Kém TK</t>
        </is>
      </c>
      <c r="E70" t="n">
        <v>9.6</v>
      </c>
      <c r="F70" t="n">
        <v>0.01152</v>
      </c>
      <c r="G70" t="n">
        <v>-7.692307692307693</v>
      </c>
      <c r="H70" t="n">
        <v>-9.433962264150944</v>
      </c>
      <c r="I70" t="n">
        <v>-13.51351351351351</v>
      </c>
      <c r="J70" t="n">
        <v>-28.88888888888889</v>
      </c>
      <c r="K70" t="n">
        <v>-13.32361987300661</v>
      </c>
      <c r="L70" t="n">
        <v>0.5620148231409603</v>
      </c>
      <c r="M70" t="n">
        <v>38.66217478405672</v>
      </c>
      <c r="N70" t="n">
        <v>0</v>
      </c>
      <c r="O70" t="n">
        <v>0</v>
      </c>
      <c r="P70" t="n">
        <v>10.97</v>
      </c>
      <c r="Q70" t="n">
        <v>8.98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Saigon Coop Investment Development JSC</t>
        </is>
      </c>
    </row>
    <row r="71">
      <c r="A71" t="inlineStr">
        <is>
          <t>TFC</t>
        </is>
      </c>
      <c r="B71" t="inlineStr">
        <is>
          <t>HNX</t>
        </is>
      </c>
      <c r="C71" t="inlineStr">
        <is>
          <t>Thực phẩm &amp; Tiêu dùng</t>
        </is>
      </c>
      <c r="D71" t="inlineStr">
        <is>
          <t>Micro / Kém TK</t>
        </is>
      </c>
      <c r="E71" t="n">
        <v>40</v>
      </c>
      <c r="F71" t="n">
        <v>0.008840000000000001</v>
      </c>
      <c r="G71" t="n">
        <v>6.666666666666667</v>
      </c>
      <c r="H71" t="n">
        <v>6.382978723404255</v>
      </c>
      <c r="I71" t="n">
        <v>-4.30622009569378</v>
      </c>
      <c r="J71" t="n">
        <v>-11.11111111111111</v>
      </c>
      <c r="K71" t="n">
        <v>2.493321114548591</v>
      </c>
      <c r="L71" t="n">
        <v>0.43750463982579</v>
      </c>
      <c r="M71" t="n">
        <v>41.53132471998334</v>
      </c>
      <c r="N71" t="n">
        <v>4.556502458785553</v>
      </c>
      <c r="O71" t="n">
        <v>29.1822879965143</v>
      </c>
      <c r="P71" t="n">
        <v>44.99</v>
      </c>
      <c r="Q71" t="n">
        <v>37.73</v>
      </c>
      <c r="R71" t="inlineStr">
        <is>
          <t>⚠️ KÉO CAO (&gt;5%)</t>
        </is>
      </c>
      <c r="S71" t="b">
        <v>0</v>
      </c>
      <c r="T71" t="n">
        <v>0</v>
      </c>
      <c r="U71" t="n">
        <v>0</v>
      </c>
      <c r="V71" t="inlineStr">
        <is>
          <t>Trang Corporation Joint Stock Company</t>
        </is>
      </c>
    </row>
    <row r="72">
      <c r="A72" t="inlineStr">
        <is>
          <t>DIC</t>
        </is>
      </c>
      <c r="B72" t="inlineStr">
        <is>
          <t>UPCOM</t>
        </is>
      </c>
      <c r="C72" t="inlineStr">
        <is>
          <t>Khai khoáng &amp; VLXD</t>
        </is>
      </c>
      <c r="D72" t="inlineStr">
        <is>
          <t>Micro / Kém TK</t>
        </is>
      </c>
      <c r="E72" t="n">
        <v>0.7</v>
      </c>
      <c r="F72" t="n">
        <v>0.0114107</v>
      </c>
      <c r="G72" t="n">
        <v>0</v>
      </c>
      <c r="H72" t="n">
        <v>0</v>
      </c>
      <c r="I72" t="n">
        <v>-12.5</v>
      </c>
      <c r="J72" t="n">
        <v>-12.5</v>
      </c>
      <c r="K72" t="n">
        <v>-3.889657608855664</v>
      </c>
      <c r="L72" t="n">
        <v>0.4702715723849239</v>
      </c>
      <c r="M72" t="n">
        <v>28.89699737426157</v>
      </c>
      <c r="N72" t="n">
        <v>11.53786562672038</v>
      </c>
      <c r="O72" t="n">
        <v>0</v>
      </c>
      <c r="P72" t="n">
        <v>0.8</v>
      </c>
      <c r="Q72" t="n">
        <v>0.65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DIC Investment &amp; Trading JSC</t>
        </is>
      </c>
    </row>
    <row r="73">
      <c r="A73" t="inlineStr">
        <is>
          <t>BHN</t>
        </is>
      </c>
      <c r="B73" t="inlineStr">
        <is>
          <t>HOSE</t>
        </is>
      </c>
      <c r="C73" t="inlineStr">
        <is>
          <t>Thực phẩm &amp; Tiêu dùng</t>
        </is>
      </c>
      <c r="D73" t="inlineStr">
        <is>
          <t>Mid-Cap (Dòng tiền)</t>
        </is>
      </c>
      <c r="E73" t="n">
        <v>27.35</v>
      </c>
      <c r="F73" t="n">
        <v>0.0113229</v>
      </c>
      <c r="G73" t="n">
        <v>-0.3642987249544626</v>
      </c>
      <c r="H73" t="n">
        <v>4.389312977099237</v>
      </c>
      <c r="I73" t="n">
        <v>-0.9057971014492754</v>
      </c>
      <c r="J73" t="n">
        <v>-5.689655172413793</v>
      </c>
      <c r="K73" t="n">
        <v>0.4996553682435723</v>
      </c>
      <c r="L73" t="n">
        <v>0.4256795835743204</v>
      </c>
      <c r="M73" t="n">
        <v>47.89782770505931</v>
      </c>
      <c r="N73" t="n">
        <v>10.70428647378965</v>
      </c>
      <c r="O73" t="n">
        <v>12.7418271584025</v>
      </c>
      <c r="P73" t="n">
        <v>30.36</v>
      </c>
      <c r="Q73" t="n">
        <v>25.98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TỔNG CÔNG TY CỔ PHẦN BIA – RƯỢU – NƯỚC GIẢI KHÁT HÀ NỘI</t>
        </is>
      </c>
    </row>
    <row r="74">
      <c r="A74" t="inlineStr">
        <is>
          <t>HKB</t>
        </is>
      </c>
      <c r="B74" t="inlineStr">
        <is>
          <t>UPCOM</t>
        </is>
      </c>
      <c r="C74" t="inlineStr">
        <is>
          <t>Hóa chất &amp; Chế biến</t>
        </is>
      </c>
      <c r="D74" t="inlineStr">
        <is>
          <t>Micro / Kém TK</t>
        </is>
      </c>
      <c r="E74" t="n">
        <v>400</v>
      </c>
      <c r="F74" t="n">
        <v>0.008880000000000001</v>
      </c>
      <c r="G74" t="n">
        <v>0</v>
      </c>
      <c r="H74" t="n">
        <v>0</v>
      </c>
      <c r="I74" t="n">
        <v>0</v>
      </c>
      <c r="J74" t="n">
        <v>0</v>
      </c>
      <c r="K74" t="n">
        <v>-3.889657608855664</v>
      </c>
      <c r="L74" t="n">
        <v>0.3343761878968246</v>
      </c>
      <c r="M74" t="n">
        <v>46.57084823676112</v>
      </c>
      <c r="N74" t="n">
        <v>0</v>
      </c>
      <c r="O74" t="n">
        <v>-135.588978861169</v>
      </c>
      <c r="P74" t="n">
        <v>457.2</v>
      </c>
      <c r="Q74" t="n">
        <v>374</v>
      </c>
      <c r="R74" t="inlineStr">
        <is>
          <t>🟢 VÙNG MUA CHUẨN</t>
        </is>
      </c>
      <c r="S74" t="b">
        <v>1</v>
      </c>
      <c r="T74" t="n">
        <v>0</v>
      </c>
      <c r="U74" t="n">
        <v>0</v>
      </c>
      <c r="V74" t="inlineStr">
        <is>
          <t>Ha Noi - Kinh Bac Agriculture and Food Joint Stock Company</t>
        </is>
      </c>
    </row>
    <row r="75">
      <c r="A75" t="inlineStr">
        <is>
          <t>TUG</t>
        </is>
      </c>
      <c r="B75" t="inlineStr">
        <is>
          <t>UPCOM</t>
        </is>
      </c>
      <c r="C75" t="inlineStr">
        <is>
          <t>Cảng biển &amp; Vận tải</t>
        </is>
      </c>
      <c r="D75" t="inlineStr">
        <is>
          <t>Micro / Kém TK</t>
        </is>
      </c>
      <c r="E75" t="n">
        <v>17.8</v>
      </c>
      <c r="F75" t="n">
        <v>0.0089</v>
      </c>
      <c r="G75" t="n">
        <v>-11</v>
      </c>
      <c r="H75" t="n">
        <v>-11</v>
      </c>
      <c r="I75" t="n">
        <v>-10.1010101010101</v>
      </c>
      <c r="J75" t="n">
        <v>-13.17073170731707</v>
      </c>
      <c r="K75" t="n">
        <v>-14.88965760885566</v>
      </c>
      <c r="L75" t="n">
        <v>0.680029241257374</v>
      </c>
      <c r="M75" t="n">
        <v>47.17574653427602</v>
      </c>
      <c r="N75" t="n">
        <v>0</v>
      </c>
      <c r="O75" t="n">
        <v>0</v>
      </c>
      <c r="P75" t="n">
        <v>20.35</v>
      </c>
      <c r="Q75" t="n">
        <v>16.64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Haiphong Port Tugboat and Transport Joint Stock Co</t>
        </is>
      </c>
    </row>
    <row r="76">
      <c r="A76" t="inlineStr">
        <is>
          <t>TRA</t>
        </is>
      </c>
      <c r="B76" t="inlineStr">
        <is>
          <t>HOSE</t>
        </is>
      </c>
      <c r="C76" t="inlineStr">
        <is>
          <t>Y tế &amp; Dược phẩm</t>
        </is>
      </c>
      <c r="D76" t="inlineStr">
        <is>
          <t>Mid-Cap (Dòng tiền)</t>
        </is>
      </c>
      <c r="E76" t="n">
        <v>36</v>
      </c>
      <c r="F76" t="n">
        <v>0.008928</v>
      </c>
      <c r="G76" t="n">
        <v>0</v>
      </c>
      <c r="H76" t="n">
        <v>-1.36986301369863</v>
      </c>
      <c r="I76" t="n">
        <v>-1.36986301369863</v>
      </c>
      <c r="J76" t="n">
        <v>-6.976744186046512</v>
      </c>
      <c r="K76" t="n">
        <v>-5.259520622554295</v>
      </c>
      <c r="L76" t="n">
        <v>0.08657744186350962</v>
      </c>
      <c r="M76" t="n">
        <v>45.82820772596908</v>
      </c>
      <c r="N76" t="n">
        <v>13.87173064983163</v>
      </c>
      <c r="O76" t="n">
        <v>14.6815414711819</v>
      </c>
      <c r="P76" t="n">
        <v>38.84</v>
      </c>
      <c r="Q76" t="n">
        <v>34.71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CÔNG TY CỔ PHẦN TRAPHACO</t>
        </is>
      </c>
    </row>
    <row r="77">
      <c r="A77" t="inlineStr">
        <is>
          <t>QSP</t>
        </is>
      </c>
      <c r="B77" t="inlineStr">
        <is>
          <t>UPCOM</t>
        </is>
      </c>
      <c r="C77" t="inlineStr">
        <is>
          <t>Cảng biển &amp; Vận tải</t>
        </is>
      </c>
      <c r="D77" t="inlineStr">
        <is>
          <t>Micro / Kém TK</t>
        </is>
      </c>
      <c r="E77" t="n">
        <v>21</v>
      </c>
      <c r="F77" t="n">
        <v>0.008399999999999999</v>
      </c>
      <c r="G77" t="n">
        <v>-7.488986784140969</v>
      </c>
      <c r="H77" t="n">
        <v>-7.079646017699115</v>
      </c>
      <c r="I77" t="n">
        <v>-4.545454545454546</v>
      </c>
      <c r="J77" t="n">
        <v>-4.545454545454546</v>
      </c>
      <c r="K77" t="n">
        <v>-10.96930362655478</v>
      </c>
      <c r="L77" t="n">
        <v>0.7373271889400921</v>
      </c>
      <c r="M77" t="n">
        <v>38.05613936903523</v>
      </c>
      <c r="N77" t="n">
        <v>0</v>
      </c>
      <c r="O77" t="n">
        <v>0</v>
      </c>
      <c r="P77" t="n">
        <v>23.09</v>
      </c>
      <c r="Q77" t="n">
        <v>20.05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Quy Nhon New Port Joint Stock Co</t>
        </is>
      </c>
    </row>
    <row r="78">
      <c r="A78" t="inlineStr">
        <is>
          <t>FT1</t>
        </is>
      </c>
      <c r="B78" t="inlineStr">
        <is>
          <t>UPCOM</t>
        </is>
      </c>
      <c r="C78" t="inlineStr">
        <is>
          <t>Sản xuất Công nghiệp</t>
        </is>
      </c>
      <c r="D78" t="inlineStr">
        <is>
          <t>Micro / Kém TK</t>
        </is>
      </c>
      <c r="E78" t="n">
        <v>39.5</v>
      </c>
      <c r="F78" t="n">
        <v>0.007979</v>
      </c>
      <c r="G78" t="n">
        <v>0.2538071065989848</v>
      </c>
      <c r="H78" t="n">
        <v>-2.469135802469136</v>
      </c>
      <c r="I78" t="n">
        <v>0</v>
      </c>
      <c r="J78" t="n">
        <v>-4.819277108433735</v>
      </c>
      <c r="K78" t="n">
        <v>-6.3587934113248</v>
      </c>
      <c r="L78" t="n">
        <v>0.09215118268287675</v>
      </c>
      <c r="M78" t="n">
        <v>47.67943703659405</v>
      </c>
      <c r="N78" t="n">
        <v>0</v>
      </c>
      <c r="O78" t="n">
        <v>0</v>
      </c>
      <c r="P78" t="n">
        <v>42.81</v>
      </c>
      <c r="Q78" t="n">
        <v>38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Machinery Spare Parts No1 Joint Stock Co</t>
        </is>
      </c>
    </row>
    <row r="79">
      <c r="A79" t="inlineStr">
        <is>
          <t>TDB</t>
        </is>
      </c>
      <c r="B79" t="inlineStr">
        <is>
          <t>UPCOM</t>
        </is>
      </c>
      <c r="C79" t="inlineStr">
        <is>
          <t>Điện &amp; Năng lượng</t>
        </is>
      </c>
      <c r="D79" t="inlineStr">
        <is>
          <t>Micro / Kém TK</t>
        </is>
      </c>
      <c r="E79" t="n">
        <v>39</v>
      </c>
      <c r="F79" t="n">
        <v>0.0078</v>
      </c>
      <c r="G79" t="n">
        <v>0</v>
      </c>
      <c r="H79" t="n">
        <v>-0.7633587786259542</v>
      </c>
      <c r="I79" t="n">
        <v>0</v>
      </c>
      <c r="J79" t="n">
        <v>-2.5</v>
      </c>
      <c r="K79" t="n">
        <v>-4.653016387481618</v>
      </c>
      <c r="L79" t="n">
        <v>0.1814058956916099</v>
      </c>
      <c r="M79" t="n">
        <v>42.95941909184127</v>
      </c>
      <c r="N79" t="n">
        <v>0</v>
      </c>
      <c r="O79" t="n">
        <v>0</v>
      </c>
      <c r="P79" t="n">
        <v>41.78</v>
      </c>
      <c r="Q79" t="n">
        <v>37.74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Dinh Binh Hydro Power Joint Stock Co</t>
        </is>
      </c>
    </row>
    <row r="80">
      <c r="A80" t="inlineStr">
        <is>
          <t>SWC</t>
        </is>
      </c>
      <c r="B80" t="inlineStr">
        <is>
          <t>UPCOM</t>
        </is>
      </c>
      <c r="C80" t="inlineStr">
        <is>
          <t>Cảng biển &amp; Vận tải</t>
        </is>
      </c>
      <c r="D80" t="inlineStr">
        <is>
          <t>Mid-Cap (Dòng tiền)</t>
        </is>
      </c>
      <c r="E80" t="n">
        <v>24</v>
      </c>
      <c r="F80" t="n">
        <v>0.012024</v>
      </c>
      <c r="G80" t="n">
        <v>-1.639344262295082</v>
      </c>
      <c r="H80" t="n">
        <v>-2.040816326530612</v>
      </c>
      <c r="I80" t="n">
        <v>1.265822784810127</v>
      </c>
      <c r="J80" t="n">
        <v>0.8403361344537815</v>
      </c>
      <c r="K80" t="n">
        <v>-5.930473935386276</v>
      </c>
      <c r="L80" t="n">
        <v>0.3128805620608899</v>
      </c>
      <c r="M80" t="n">
        <v>48.20004467890948</v>
      </c>
      <c r="N80" t="n">
        <v>0</v>
      </c>
      <c r="O80" t="n">
        <v>0</v>
      </c>
      <c r="P80" t="n">
        <v>25.71</v>
      </c>
      <c r="Q80" t="n">
        <v>23.22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Southern Waterborne Transport Corporation</t>
        </is>
      </c>
    </row>
    <row r="81">
      <c r="A81" t="inlineStr">
        <is>
          <t>QNC</t>
        </is>
      </c>
      <c r="B81" t="inlineStr">
        <is>
          <t>UPCOM</t>
        </is>
      </c>
      <c r="C81" t="inlineStr">
        <is>
          <t>Khai khoáng &amp; VLXD</t>
        </is>
      </c>
      <c r="D81" t="inlineStr">
        <is>
          <t>Micro / Kém TK</t>
        </is>
      </c>
      <c r="E81" t="n">
        <v>4.8</v>
      </c>
      <c r="F81" t="n">
        <v>0.012</v>
      </c>
      <c r="G81" t="n">
        <v>4.347826086956522</v>
      </c>
      <c r="H81" t="n">
        <v>-5.882352941176471</v>
      </c>
      <c r="I81" t="n">
        <v>-12.72727272727273</v>
      </c>
      <c r="J81" t="n">
        <v>-11.11111111111111</v>
      </c>
      <c r="K81" t="n">
        <v>-9.772010550032135</v>
      </c>
      <c r="L81" t="n">
        <v>1.595277977187525</v>
      </c>
      <c r="M81" t="n">
        <v>46.51116854657615</v>
      </c>
      <c r="N81" t="n">
        <v>0</v>
      </c>
      <c r="O81" t="n">
        <v>0</v>
      </c>
      <c r="P81" t="n">
        <v>5.49</v>
      </c>
      <c r="Q81" t="n">
        <v>4.49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Quang Ninh Construction &amp; Cement JSC</t>
        </is>
      </c>
    </row>
    <row r="82">
      <c r="A82" t="inlineStr">
        <is>
          <t>BCA</t>
        </is>
      </c>
      <c r="B82" t="inlineStr">
        <is>
          <t>UPCOM</t>
        </is>
      </c>
      <c r="C82" t="inlineStr">
        <is>
          <t>Bán lẻ &amp; Phân phối</t>
        </is>
      </c>
      <c r="D82" t="inlineStr">
        <is>
          <t>Micro / Kém TK</t>
        </is>
      </c>
      <c r="E82" t="n">
        <v>16</v>
      </c>
      <c r="F82" t="n">
        <v>0.008</v>
      </c>
      <c r="G82" t="n">
        <v>-1.234567901234568</v>
      </c>
      <c r="H82" t="n">
        <v>-4.761904761904762</v>
      </c>
      <c r="I82" t="n">
        <v>-12.08791208791209</v>
      </c>
      <c r="J82" t="n">
        <v>-20</v>
      </c>
      <c r="K82" t="n">
        <v>-8.651562370760427</v>
      </c>
      <c r="L82" t="n">
        <v>0.4862808028496055</v>
      </c>
      <c r="M82" t="n">
        <v>40.92677156568421</v>
      </c>
      <c r="N82" t="n">
        <v>0</v>
      </c>
      <c r="O82" t="n">
        <v>0</v>
      </c>
      <c r="P82" t="n">
        <v>18.29</v>
      </c>
      <c r="Q82" t="n">
        <v>14.96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BCH JSC</t>
        </is>
      </c>
    </row>
    <row r="83">
      <c r="A83" t="inlineStr">
        <is>
          <t>SD2</t>
        </is>
      </c>
      <c r="B83" t="inlineStr">
        <is>
          <t>UPCOM</t>
        </is>
      </c>
      <c r="C83" t="inlineStr">
        <is>
          <t>Đầu tư công &amp; Xây dựng</t>
        </is>
      </c>
      <c r="D83" t="inlineStr">
        <is>
          <t>Micro / Kém TK</t>
        </is>
      </c>
      <c r="E83" t="n">
        <v>4</v>
      </c>
      <c r="F83" t="n">
        <v>0.008</v>
      </c>
      <c r="G83" t="n">
        <v>0</v>
      </c>
      <c r="H83" t="n">
        <v>0</v>
      </c>
      <c r="I83" t="n">
        <v>0</v>
      </c>
      <c r="J83" t="n">
        <v>-2.439024390243902</v>
      </c>
      <c r="K83" t="n">
        <v>-3.889657608855664</v>
      </c>
      <c r="L83" t="n">
        <v>2.096985583224115</v>
      </c>
      <c r="M83" t="n">
        <v>41.24669319401517</v>
      </c>
      <c r="N83" t="n">
        <v>0</v>
      </c>
      <c r="O83" t="n">
        <v>0</v>
      </c>
      <c r="P83" t="n">
        <v>4.57</v>
      </c>
      <c r="Q83" t="n">
        <v>3.74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Song Da 2 JSC</t>
        </is>
      </c>
    </row>
    <row r="84">
      <c r="A84" t="inlineStr">
        <is>
          <t>CCM</t>
        </is>
      </c>
      <c r="B84" t="inlineStr">
        <is>
          <t>UPCOM</t>
        </is>
      </c>
      <c r="C84" t="inlineStr">
        <is>
          <t>Khai khoáng &amp; VLXD</t>
        </is>
      </c>
      <c r="D84" t="inlineStr">
        <is>
          <t>Micro / Kém TK</t>
        </is>
      </c>
      <c r="E84" t="n">
        <v>30</v>
      </c>
      <c r="F84" t="n">
        <v>0.012</v>
      </c>
      <c r="G84" t="n">
        <v>1.01010101010101</v>
      </c>
      <c r="H84" t="n">
        <v>1.01010101010101</v>
      </c>
      <c r="I84" t="n">
        <v>1.01010101010101</v>
      </c>
      <c r="J84" t="n">
        <v>0.3344481605351171</v>
      </c>
      <c r="K84" t="n">
        <v>-2.879556598754654</v>
      </c>
      <c r="L84" t="n">
        <v>0.4438280166435506</v>
      </c>
      <c r="M84" t="n">
        <v>31.94405994668183</v>
      </c>
      <c r="N84" t="n">
        <v>0</v>
      </c>
      <c r="O84" t="n">
        <v>0</v>
      </c>
      <c r="P84" t="n">
        <v>33.53</v>
      </c>
      <c r="Q84" t="n">
        <v>28.4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Can Tho Mineral &amp; Cement JSC</t>
        </is>
      </c>
    </row>
    <row r="85">
      <c r="A85" t="inlineStr">
        <is>
          <t>CMM</t>
        </is>
      </c>
      <c r="B85" t="inlineStr">
        <is>
          <t>UPCOM</t>
        </is>
      </c>
      <c r="C85" t="inlineStr">
        <is>
          <t>Thực phẩm &amp; Tiêu dùng</t>
        </is>
      </c>
      <c r="D85" t="inlineStr">
        <is>
          <t>Micro / Kém TK</t>
        </is>
      </c>
      <c r="E85" t="n">
        <v>13.6</v>
      </c>
      <c r="F85" t="n">
        <v>0.008160000000000001</v>
      </c>
      <c r="G85" t="n">
        <v>-20</v>
      </c>
      <c r="H85" t="n">
        <v>-19.04761904761905</v>
      </c>
      <c r="I85" t="n">
        <v>-12.25806451612903</v>
      </c>
      <c r="J85" t="n">
        <v>-25.68306010928962</v>
      </c>
      <c r="K85" t="n">
        <v>-22.93727665647471</v>
      </c>
      <c r="L85" t="n">
        <v>0.9935008486153081</v>
      </c>
      <c r="M85" t="n">
        <v>37.37256040039614</v>
      </c>
      <c r="N85" t="n">
        <v>0</v>
      </c>
      <c r="O85" t="n">
        <v>0</v>
      </c>
      <c r="P85" t="n">
        <v>15.54</v>
      </c>
      <c r="Q85" t="n">
        <v>12.72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Camimex JSC</t>
        </is>
      </c>
    </row>
    <row r="86">
      <c r="A86" t="inlineStr">
        <is>
          <t>PLE</t>
        </is>
      </c>
      <c r="B86" t="inlineStr">
        <is>
          <t>UPCOM</t>
        </is>
      </c>
      <c r="C86" t="inlineStr">
        <is>
          <t>Dầu khí &amp; Năng lượng</t>
        </is>
      </c>
      <c r="D86" t="inlineStr">
        <is>
          <t>Micro / Kém TK</t>
        </is>
      </c>
      <c r="E86" t="n">
        <v>40</v>
      </c>
      <c r="F86" t="n">
        <v>0.008</v>
      </c>
      <c r="G86" t="n">
        <v>0</v>
      </c>
      <c r="H86" t="n">
        <v>0</v>
      </c>
      <c r="I86" t="n">
        <v>-36</v>
      </c>
      <c r="J86" t="n">
        <v>-36</v>
      </c>
      <c r="K86" t="n">
        <v>-3.889657608855664</v>
      </c>
      <c r="L86" t="n">
        <v>0.2748904733270338</v>
      </c>
      <c r="M86" t="n">
        <v>49.37234062425741</v>
      </c>
      <c r="N86" t="n">
        <v>0</v>
      </c>
      <c r="O86" t="n">
        <v>0</v>
      </c>
      <c r="P86" t="n">
        <v>45.72</v>
      </c>
      <c r="Q86" t="n">
        <v>37.4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Petrolimex Engineering Joint Stock Co</t>
        </is>
      </c>
    </row>
    <row r="87">
      <c r="A87" t="inlineStr">
        <is>
          <t>CTW</t>
        </is>
      </c>
      <c r="B87" t="inlineStr">
        <is>
          <t>UPCOM</t>
        </is>
      </c>
      <c r="C87" t="inlineStr">
        <is>
          <t>Đầu tư công &amp; Xây dựng</t>
        </is>
      </c>
      <c r="D87" t="inlineStr">
        <is>
          <t>Micro / Kém TK</t>
        </is>
      </c>
      <c r="E87" t="n">
        <v>20</v>
      </c>
      <c r="F87" t="n">
        <v>0.008</v>
      </c>
      <c r="G87" t="n">
        <v>0</v>
      </c>
      <c r="H87" t="n">
        <v>0</v>
      </c>
      <c r="I87" t="n">
        <v>-26.19926199261993</v>
      </c>
      <c r="J87" t="n">
        <v>-20</v>
      </c>
      <c r="K87" t="n">
        <v>-3.889657608855664</v>
      </c>
      <c r="L87" t="n">
        <v>0.5856301013872112</v>
      </c>
      <c r="M87" t="n">
        <v>30.07532194109712</v>
      </c>
      <c r="N87" t="n">
        <v>0</v>
      </c>
      <c r="O87" t="n">
        <v>0</v>
      </c>
      <c r="P87" t="n">
        <v>22.86</v>
      </c>
      <c r="Q87" t="n">
        <v>18.7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Can Tho Water Supply - Sewerage Joint Stock Co</t>
        </is>
      </c>
    </row>
    <row r="88">
      <c r="A88" t="inlineStr">
        <is>
          <t>VNA</t>
        </is>
      </c>
      <c r="B88" t="inlineStr">
        <is>
          <t>UPCOM</t>
        </is>
      </c>
      <c r="C88" t="inlineStr">
        <is>
          <t>Cảng biển &amp; Vận tải</t>
        </is>
      </c>
      <c r="D88" t="inlineStr">
        <is>
          <t>Micro / Kém TK</t>
        </is>
      </c>
      <c r="E88" t="n">
        <v>13.5</v>
      </c>
      <c r="F88" t="n">
        <v>0.008113499999999999</v>
      </c>
      <c r="G88" t="n">
        <v>1.503759398496241</v>
      </c>
      <c r="H88" t="n">
        <v>1.503759398496241</v>
      </c>
      <c r="I88" t="n">
        <v>-0.7352941176470589</v>
      </c>
      <c r="J88" t="n">
        <v>12.5</v>
      </c>
      <c r="K88" t="n">
        <v>-2.385898210359424</v>
      </c>
      <c r="L88" t="n">
        <v>0.6223787086418474</v>
      </c>
      <c r="M88" t="n">
        <v>48.02046713480608</v>
      </c>
      <c r="N88" t="n">
        <v>0</v>
      </c>
      <c r="O88" t="n">
        <v>0</v>
      </c>
      <c r="P88" t="n">
        <v>14.69</v>
      </c>
      <c r="Q88" t="n">
        <v>12.96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Vinaship Joint Stock Company</t>
        </is>
      </c>
    </row>
    <row r="89">
      <c r="A89" t="inlineStr">
        <is>
          <t>HPT</t>
        </is>
      </c>
      <c r="B89" t="inlineStr">
        <is>
          <t>UPCOM</t>
        </is>
      </c>
      <c r="C89" t="inlineStr">
        <is>
          <t>Công nghệ &amp; Phần mềm</t>
        </is>
      </c>
      <c r="D89" t="inlineStr">
        <is>
          <t>Micro / Kém TK</t>
        </is>
      </c>
      <c r="E89" t="n">
        <v>27</v>
      </c>
      <c r="F89" t="n">
        <v>0.008154</v>
      </c>
      <c r="G89" t="n">
        <v>0</v>
      </c>
      <c r="H89" t="n">
        <v>0</v>
      </c>
      <c r="I89" t="n">
        <v>0</v>
      </c>
      <c r="J89" t="n">
        <v>-5.263157894736842</v>
      </c>
      <c r="K89" t="n">
        <v>-3.889657608855664</v>
      </c>
      <c r="L89" t="n">
        <v>0.7196473251519122</v>
      </c>
      <c r="M89" t="n">
        <v>43.73838827267138</v>
      </c>
      <c r="N89" t="n">
        <v>0</v>
      </c>
      <c r="O89" t="n">
        <v>0</v>
      </c>
      <c r="P89" t="n">
        <v>28.92</v>
      </c>
      <c r="Q89" t="n">
        <v>26.13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HPT Vietnam Corporation</t>
        </is>
      </c>
    </row>
    <row r="90">
      <c r="A90" t="inlineStr">
        <is>
          <t>MQN</t>
        </is>
      </c>
      <c r="B90" t="inlineStr">
        <is>
          <t>UPCOM</t>
        </is>
      </c>
      <c r="C90" t="inlineStr">
        <is>
          <t>Đầu tư công &amp; Xây dựng</t>
        </is>
      </c>
      <c r="D90" t="inlineStr">
        <is>
          <t>Micro / Kém TK</t>
        </is>
      </c>
      <c r="E90" t="n">
        <v>18</v>
      </c>
      <c r="F90" t="n">
        <v>0.008999999999999999</v>
      </c>
      <c r="G90" t="n">
        <v>-2.173913043478261</v>
      </c>
      <c r="H90" t="n">
        <v>-2.702702702702703</v>
      </c>
      <c r="I90" t="n">
        <v>-5.263157894736842</v>
      </c>
      <c r="J90" t="n">
        <v>-1.639344262295082</v>
      </c>
      <c r="K90" t="n">
        <v>-6.592360311558367</v>
      </c>
      <c r="L90" t="n">
        <v>0.4016507847252206</v>
      </c>
      <c r="M90" t="n">
        <v>46.965211138718</v>
      </c>
      <c r="N90" t="n">
        <v>0</v>
      </c>
      <c r="O90" t="n">
        <v>0</v>
      </c>
      <c r="P90" t="n">
        <v>20.57</v>
      </c>
      <c r="Q90" t="n">
        <v>16.83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Quang Ngai Urban Environment Joint Stock Co</t>
        </is>
      </c>
    </row>
    <row r="91">
      <c r="A91" t="inlineStr">
        <is>
          <t>MGC</t>
        </is>
      </c>
      <c r="B91" t="inlineStr">
        <is>
          <t>UPCOM</t>
        </is>
      </c>
      <c r="C91" t="inlineStr">
        <is>
          <t>Dầu khí &amp; Năng lượng</t>
        </is>
      </c>
      <c r="D91" t="inlineStr">
        <is>
          <t>Micro / Kém TK</t>
        </is>
      </c>
      <c r="E91" t="n">
        <v>10.7</v>
      </c>
      <c r="F91" t="n">
        <v>0.01177</v>
      </c>
      <c r="G91" t="n">
        <v>3.883495145631068</v>
      </c>
      <c r="H91" t="n">
        <v>5.940594059405941</v>
      </c>
      <c r="I91" t="n">
        <v>-0.9259259259259259</v>
      </c>
      <c r="J91" t="n">
        <v>-0.9259259259259259</v>
      </c>
      <c r="K91" t="n">
        <v>2.050936450550276</v>
      </c>
      <c r="L91" t="n">
        <v>0.2894974915700304</v>
      </c>
      <c r="M91" t="n">
        <v>52.21828792528557</v>
      </c>
      <c r="N91" t="n">
        <v>0</v>
      </c>
      <c r="O91" t="n">
        <v>0</v>
      </c>
      <c r="P91" t="n">
        <v>12.23</v>
      </c>
      <c r="Q91" t="n">
        <v>10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Vinacomin - Mining Geology Joint Stock Co</t>
        </is>
      </c>
    </row>
    <row r="92">
      <c r="A92" t="inlineStr">
        <is>
          <t>MFS</t>
        </is>
      </c>
      <c r="B92" t="inlineStr">
        <is>
          <t>UPCOM</t>
        </is>
      </c>
      <c r="C92" t="inlineStr">
        <is>
          <t>Viễn thông</t>
        </is>
      </c>
      <c r="D92" t="inlineStr">
        <is>
          <t>Micro / Kém TK</t>
        </is>
      </c>
      <c r="E92" t="n">
        <v>27.6</v>
      </c>
      <c r="F92" t="n">
        <v>0.008279999999999999</v>
      </c>
      <c r="G92" t="n">
        <v>-0.7194244604316548</v>
      </c>
      <c r="H92" t="n">
        <v>1.470588235294118</v>
      </c>
      <c r="I92" t="n">
        <v>-0.7194244604316546</v>
      </c>
      <c r="J92" t="n">
        <v>-7.692307692307693</v>
      </c>
      <c r="K92" t="n">
        <v>-2.419069373561546</v>
      </c>
      <c r="L92" t="n">
        <v>0.04935184575903138</v>
      </c>
      <c r="M92" t="n">
        <v>45.40778252218775</v>
      </c>
      <c r="N92" t="n">
        <v>0</v>
      </c>
      <c r="O92" t="n">
        <v>0</v>
      </c>
      <c r="P92" t="n">
        <v>30.8</v>
      </c>
      <c r="Q92" t="n">
        <v>26.15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MobiFone Service JSC</t>
        </is>
      </c>
    </row>
    <row r="93">
      <c r="A93" t="inlineStr">
        <is>
          <t>BHP</t>
        </is>
      </c>
      <c r="B93" t="inlineStr">
        <is>
          <t>UPCOM</t>
        </is>
      </c>
      <c r="C93" t="inlineStr">
        <is>
          <t>Thực phẩm &amp; Tiêu dùng</t>
        </is>
      </c>
      <c r="D93" t="inlineStr">
        <is>
          <t>Micro / Kém TK</t>
        </is>
      </c>
      <c r="E93" t="n">
        <v>8.300000000000001</v>
      </c>
      <c r="F93" t="n">
        <v>0.0083</v>
      </c>
      <c r="G93" t="n">
        <v>7.792207792207792</v>
      </c>
      <c r="H93" t="n">
        <v>2.469135802469136</v>
      </c>
      <c r="I93" t="n">
        <v>-4.597701149425287</v>
      </c>
      <c r="J93" t="n">
        <v>5.063291139240507</v>
      </c>
      <c r="K93" t="n">
        <v>-1.420521806386529</v>
      </c>
      <c r="L93" t="n">
        <v>2.354949810132171</v>
      </c>
      <c r="M93" t="n">
        <v>49.54399590102346</v>
      </c>
      <c r="N93" t="n">
        <v>0</v>
      </c>
      <c r="O93" t="n">
        <v>0</v>
      </c>
      <c r="P93" t="n">
        <v>9.49</v>
      </c>
      <c r="Q93" t="n">
        <v>7.76</v>
      </c>
      <c r="R93" t="inlineStr">
        <is>
          <t>⚠️ KÉO CAO (&gt;5%)</t>
        </is>
      </c>
      <c r="S93" t="b">
        <v>0</v>
      </c>
      <c r="T93" t="n">
        <v>0</v>
      </c>
      <c r="U93" t="n">
        <v>0</v>
      </c>
      <c r="V93" t="inlineStr">
        <is>
          <t>Hanoi - Haiphong Beer Joint Stock Co</t>
        </is>
      </c>
    </row>
    <row r="94">
      <c r="A94" t="inlineStr">
        <is>
          <t>VSA</t>
        </is>
      </c>
      <c r="B94" t="inlineStr">
        <is>
          <t>HNX</t>
        </is>
      </c>
      <c r="C94" t="inlineStr">
        <is>
          <t>Cảng biển &amp; Vận tải</t>
        </is>
      </c>
      <c r="D94" t="inlineStr">
        <is>
          <t>Micro / Kém TK</t>
        </is>
      </c>
      <c r="E94" t="n">
        <v>16.9</v>
      </c>
      <c r="F94" t="n">
        <v>0.01183</v>
      </c>
      <c r="G94" t="n">
        <v>0</v>
      </c>
      <c r="H94" t="n">
        <v>-3.977272727272727</v>
      </c>
      <c r="I94" t="n">
        <v>-5.58659217877095</v>
      </c>
      <c r="J94" t="n">
        <v>-11.05263157894737</v>
      </c>
      <c r="K94" t="n">
        <v>-7.866930336128391</v>
      </c>
      <c r="L94" t="n">
        <v>0.9788327419552184</v>
      </c>
      <c r="M94" t="n">
        <v>36.58787701287803</v>
      </c>
      <c r="N94" t="n">
        <v>9.309908281978723</v>
      </c>
      <c r="O94" t="n">
        <v>7.720181140129211</v>
      </c>
      <c r="P94" t="n">
        <v>18.52</v>
      </c>
      <c r="Q94" t="n">
        <v>16.16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Vietnam Ocean Shipping Agency Corp.</t>
        </is>
      </c>
    </row>
    <row r="95">
      <c r="A95" t="inlineStr">
        <is>
          <t>INN</t>
        </is>
      </c>
      <c r="B95" t="inlineStr">
        <is>
          <t>HNX</t>
        </is>
      </c>
      <c r="C95" t="inlineStr">
        <is>
          <t>Dịch vụ &amp; Thương mại</t>
        </is>
      </c>
      <c r="D95" t="inlineStr">
        <is>
          <t>Micro / Kém TK</t>
        </is>
      </c>
      <c r="E95" t="n">
        <v>35.2</v>
      </c>
      <c r="F95" t="n">
        <v>0.0105952</v>
      </c>
      <c r="G95" t="n">
        <v>-2.222222222222222</v>
      </c>
      <c r="H95" t="n">
        <v>-2.222222222222222</v>
      </c>
      <c r="I95" t="n">
        <v>-0.28328611898017</v>
      </c>
      <c r="J95" t="n">
        <v>-0.8450704225352113</v>
      </c>
      <c r="K95" t="n">
        <v>-6.111879831077887</v>
      </c>
      <c r="L95" t="n">
        <v>0.06551133117501429</v>
      </c>
      <c r="M95" t="n">
        <v>41.40499261620556</v>
      </c>
      <c r="N95" t="n">
        <v>6.384419694338653</v>
      </c>
      <c r="O95" t="n">
        <v>16.4023452069736</v>
      </c>
      <c r="P95" t="n">
        <v>37.71</v>
      </c>
      <c r="Q95" t="n">
        <v>34.06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Agriculture Printing &amp; Packaging JSC</t>
        </is>
      </c>
    </row>
    <row r="96">
      <c r="A96" t="inlineStr">
        <is>
          <t>DTT</t>
        </is>
      </c>
      <c r="B96" t="inlineStr">
        <is>
          <t>HOSE</t>
        </is>
      </c>
      <c r="C96" t="inlineStr">
        <is>
          <t>Sản xuất Công nghiệp</t>
        </is>
      </c>
      <c r="D96" t="inlineStr">
        <is>
          <t>Micro / Kém TK</t>
        </is>
      </c>
      <c r="E96" t="n">
        <v>18.5</v>
      </c>
      <c r="F96" t="n">
        <v>0.00925</v>
      </c>
      <c r="G96" t="n">
        <v>0.5434782608695652</v>
      </c>
      <c r="H96" t="n">
        <v>2.777777777777778</v>
      </c>
      <c r="I96" t="n">
        <v>17.08860759493671</v>
      </c>
      <c r="J96" t="n">
        <v>2.777777777777778</v>
      </c>
      <c r="K96" t="n">
        <v>-1.111879831077887</v>
      </c>
      <c r="L96" t="n">
        <v>1.384945640883595</v>
      </c>
      <c r="M96" t="n">
        <v>56.76433754618699</v>
      </c>
      <c r="N96" t="n">
        <v>8.05406480378905</v>
      </c>
      <c r="O96" t="n">
        <v>13.6110288353115</v>
      </c>
      <c r="P96" t="n">
        <v>20.57</v>
      </c>
      <c r="Q96" t="n">
        <v>17.56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CÔNG TY CỔ PHẦN KỸ NGHỆ ĐÔ THÀNH</t>
        </is>
      </c>
    </row>
    <row r="97">
      <c r="A97" t="inlineStr">
        <is>
          <t>VHL</t>
        </is>
      </c>
      <c r="B97" t="inlineStr">
        <is>
          <t>HNX</t>
        </is>
      </c>
      <c r="C97" t="inlineStr">
        <is>
          <t>Sản xuất Công nghiệp</t>
        </is>
      </c>
      <c r="D97" t="inlineStr">
        <is>
          <t>Micro / Kém TK</t>
        </is>
      </c>
      <c r="E97" t="n">
        <v>10.5</v>
      </c>
      <c r="F97" t="n">
        <v>0.0105105</v>
      </c>
      <c r="G97" t="n">
        <v>-1.869158878504673</v>
      </c>
      <c r="H97" t="n">
        <v>-3.669724770642202</v>
      </c>
      <c r="I97" t="n">
        <v>-7.894736842105263</v>
      </c>
      <c r="J97" t="n">
        <v>-4.545454545454546</v>
      </c>
      <c r="K97" t="n">
        <v>-7.559382379497866</v>
      </c>
      <c r="L97" t="n">
        <v>0.6909046986351008</v>
      </c>
      <c r="M97" t="n">
        <v>48.22407677741863</v>
      </c>
      <c r="N97" t="n">
        <v>7.627716302420209</v>
      </c>
      <c r="O97" t="n">
        <v>6.763795117470551</v>
      </c>
      <c r="P97" t="n">
        <v>12</v>
      </c>
      <c r="Q97" t="n">
        <v>9.82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Viglacera Ha Long JSC</t>
        </is>
      </c>
    </row>
    <row r="98">
      <c r="A98" t="inlineStr">
        <is>
          <t>DAT</t>
        </is>
      </c>
      <c r="B98" t="inlineStr">
        <is>
          <t>HOSE</t>
        </is>
      </c>
      <c r="C98" t="inlineStr">
        <is>
          <t>Thủy sản &amp; Xuất khẩu</t>
        </is>
      </c>
      <c r="D98" t="inlineStr">
        <is>
          <t>Micro / Kém TK</t>
        </is>
      </c>
      <c r="E98" t="n">
        <v>7.65</v>
      </c>
      <c r="F98" t="n">
        <v>0.0092718</v>
      </c>
      <c r="G98" t="n">
        <v>-6.707317073170732</v>
      </c>
      <c r="H98" t="n">
        <v>-6.707317073170731</v>
      </c>
      <c r="I98" t="n">
        <v>-0.6493506493506493</v>
      </c>
      <c r="J98" t="n">
        <v>-4.015056461731493</v>
      </c>
      <c r="K98" t="n">
        <v>-10.5969746820264</v>
      </c>
      <c r="L98" t="n">
        <v>0.3970483452223978</v>
      </c>
      <c r="M98" t="n">
        <v>43.88889101711099</v>
      </c>
      <c r="N98" t="n">
        <v>5.27260214632815</v>
      </c>
      <c r="O98" t="n">
        <v>10.2793928098838</v>
      </c>
      <c r="P98" t="n">
        <v>8.74</v>
      </c>
      <c r="Q98" t="n">
        <v>7.15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CÔNG TY CỔ PHẦN ĐẦU TƯ DU LỊCH VÀ PHÁT TRIỂN THỦY SẢN</t>
        </is>
      </c>
    </row>
    <row r="99">
      <c r="A99" t="inlineStr">
        <is>
          <t>WSB</t>
        </is>
      </c>
      <c r="B99" t="inlineStr">
        <is>
          <t>UPCOM</t>
        </is>
      </c>
      <c r="C99" t="inlineStr">
        <is>
          <t>Thực phẩm &amp; Tiêu dùng</t>
        </is>
      </c>
      <c r="D99" t="inlineStr">
        <is>
          <t>Micro / Kém TK</t>
        </is>
      </c>
      <c r="E99" t="n">
        <v>51.9</v>
      </c>
      <c r="F99" t="n">
        <v>0.01038</v>
      </c>
      <c r="G99" t="n">
        <v>-2.990654205607477</v>
      </c>
      <c r="H99" t="n">
        <v>2.165354330708662</v>
      </c>
      <c r="I99" t="n">
        <v>2.772277227722772</v>
      </c>
      <c r="J99" t="n">
        <v>-6.989247311827957</v>
      </c>
      <c r="K99" t="n">
        <v>-1.724303278147003</v>
      </c>
      <c r="L99" t="n">
        <v>0.9488228666310858</v>
      </c>
      <c r="M99" t="n">
        <v>47.62366171173426</v>
      </c>
      <c r="N99" t="n">
        <v>0</v>
      </c>
      <c r="O99" t="n">
        <v>0</v>
      </c>
      <c r="P99" t="n">
        <v>59.32</v>
      </c>
      <c r="Q99" t="n">
        <v>48.53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Saigon Beer Western Joint Stock Company</t>
        </is>
      </c>
    </row>
    <row r="100">
      <c r="A100" t="inlineStr">
        <is>
          <t>KSD</t>
        </is>
      </c>
      <c r="B100" t="inlineStr">
        <is>
          <t>HNX</t>
        </is>
      </c>
      <c r="C100" t="inlineStr">
        <is>
          <t>Hàng tiêu dùng</t>
        </is>
      </c>
      <c r="D100" t="inlineStr">
        <is>
          <t>Micro / Kém TK</t>
        </is>
      </c>
      <c r="E100" t="n">
        <v>5.1</v>
      </c>
      <c r="F100" t="n">
        <v>0.0102</v>
      </c>
      <c r="G100" t="n">
        <v>0</v>
      </c>
      <c r="H100" t="n">
        <v>-1.923076923076923</v>
      </c>
      <c r="I100" t="n">
        <v>-7.272727272727272</v>
      </c>
      <c r="J100" t="n">
        <v>2</v>
      </c>
      <c r="K100" t="n">
        <v>-5.812734531932588</v>
      </c>
      <c r="L100" t="n">
        <v>1.038961038961039</v>
      </c>
      <c r="M100" t="n">
        <v>43.36396282599002</v>
      </c>
      <c r="N100" t="n">
        <v>102.9269602035936</v>
      </c>
      <c r="O100" t="n">
        <v>0.512703085841124</v>
      </c>
      <c r="P100" t="n">
        <v>5.58</v>
      </c>
      <c r="Q100" t="n">
        <v>4.88</v>
      </c>
      <c r="R100" t="inlineStr">
        <is>
          <t>🟢 VÙNG MUA CHUẨN</t>
        </is>
      </c>
      <c r="S100" t="b">
        <v>1</v>
      </c>
      <c r="T100" t="n">
        <v>0</v>
      </c>
      <c r="U100" t="n">
        <v>0</v>
      </c>
      <c r="V100" t="inlineStr">
        <is>
          <t>DNA Investment JSC</t>
        </is>
      </c>
    </row>
    <row r="101">
      <c r="A101" t="inlineStr">
        <is>
          <t>DTL</t>
        </is>
      </c>
      <c r="B101" t="inlineStr">
        <is>
          <t>HOSE</t>
        </is>
      </c>
      <c r="C101" t="inlineStr">
        <is>
          <t>Khai khoáng &amp; VLXD</t>
        </is>
      </c>
      <c r="D101" t="inlineStr">
        <is>
          <t>Micro / Kém TK</t>
        </is>
      </c>
      <c r="E101" t="n">
        <v>11.25</v>
      </c>
      <c r="F101" t="n">
        <v>0.010125</v>
      </c>
      <c r="G101" t="n">
        <v>0</v>
      </c>
      <c r="H101" t="n">
        <v>2.272727272727273</v>
      </c>
      <c r="I101" t="n">
        <v>4.651162790697675</v>
      </c>
      <c r="J101" t="n">
        <v>10.29411764705882</v>
      </c>
      <c r="K101" t="n">
        <v>-1.616930336128391</v>
      </c>
      <c r="L101" t="n">
        <v>1.105158943345255</v>
      </c>
      <c r="M101" t="n">
        <v>74.72930825569296</v>
      </c>
      <c r="N101" t="n">
        <v>0</v>
      </c>
      <c r="O101" t="n">
        <v>-14.0758400148082</v>
      </c>
      <c r="P101" t="n">
        <v>12.05</v>
      </c>
      <c r="Q101" t="n">
        <v>10.89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CÔNG TY CỔ PHẦN ĐẠI THIÊN LỘC</t>
        </is>
      </c>
    </row>
    <row r="102">
      <c r="A102" t="inlineStr">
        <is>
          <t>CMT</t>
        </is>
      </c>
      <c r="B102" t="inlineStr">
        <is>
          <t>UPCOM</t>
        </is>
      </c>
      <c r="C102" t="inlineStr">
        <is>
          <t>Công nghệ &amp; Phần mềm</t>
        </is>
      </c>
      <c r="D102" t="inlineStr">
        <is>
          <t>Micro / Kém TK</t>
        </is>
      </c>
      <c r="E102" t="n">
        <v>9</v>
      </c>
      <c r="F102" t="n">
        <v>0.008999999999999999</v>
      </c>
      <c r="G102" t="n">
        <v>0</v>
      </c>
      <c r="H102" t="n">
        <v>-1.098901098901099</v>
      </c>
      <c r="I102" t="n">
        <v>-10</v>
      </c>
      <c r="J102" t="n">
        <v>-10.89108910891089</v>
      </c>
      <c r="K102" t="n">
        <v>-4.988558707756763</v>
      </c>
      <c r="L102" t="n">
        <v>0.235136437918102</v>
      </c>
      <c r="M102" t="n">
        <v>43.28057770081129</v>
      </c>
      <c r="N102" t="n">
        <v>0</v>
      </c>
      <c r="O102" t="n">
        <v>0</v>
      </c>
      <c r="P102" t="n">
        <v>10.29</v>
      </c>
      <c r="Q102" t="n">
        <v>8.42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Information &amp; Networking Technology JSC</t>
        </is>
      </c>
    </row>
    <row r="103">
      <c r="A103" t="inlineStr">
        <is>
          <t>PXI</t>
        </is>
      </c>
      <c r="B103" t="inlineStr">
        <is>
          <t>UPCOM</t>
        </is>
      </c>
      <c r="C103" t="inlineStr">
        <is>
          <t>Dầu khí &amp; Năng lượng</t>
        </is>
      </c>
      <c r="D103" t="inlineStr">
        <is>
          <t>Micro / Kém TK</t>
        </is>
      </c>
      <c r="E103" t="n">
        <v>500</v>
      </c>
      <c r="F103" t="n">
        <v>0.010114</v>
      </c>
      <c r="G103" t="n">
        <v>0</v>
      </c>
      <c r="H103" t="n">
        <v>-16.66666666666667</v>
      </c>
      <c r="I103" t="n">
        <v>-16.66666666666667</v>
      </c>
      <c r="J103" t="n">
        <v>-28.57142857142857</v>
      </c>
      <c r="K103" t="n">
        <v>-20.55632427552233</v>
      </c>
      <c r="L103" t="n">
        <v>0.2375999445584468</v>
      </c>
      <c r="M103" t="n">
        <v>31.7876142722257</v>
      </c>
      <c r="N103" t="n">
        <v>0</v>
      </c>
      <c r="O103" t="n">
        <v>0</v>
      </c>
      <c r="P103" t="n">
        <v>571.5</v>
      </c>
      <c r="Q103" t="n">
        <v>467.5</v>
      </c>
      <c r="R103" t="inlineStr">
        <is>
          <t>🟢 VÙNG MUA CHUẨN</t>
        </is>
      </c>
      <c r="S103" t="b">
        <v>1</v>
      </c>
      <c r="T103" t="n">
        <v>0</v>
      </c>
      <c r="U103" t="n">
        <v>0</v>
      </c>
      <c r="V103" t="inlineStr">
        <is>
          <t>Petroleum Industrial &amp; Civil Construction JSC</t>
        </is>
      </c>
    </row>
    <row r="104">
      <c r="A104" t="inlineStr">
        <is>
          <t>TOW</t>
        </is>
      </c>
      <c r="B104" t="inlineStr">
        <is>
          <t>UPCOM</t>
        </is>
      </c>
      <c r="C104" t="inlineStr">
        <is>
          <t>Điện &amp; Năng lượng</t>
        </is>
      </c>
      <c r="D104" t="inlineStr">
        <is>
          <t>Micro / Kém TK</t>
        </is>
      </c>
      <c r="E104" t="n">
        <v>33</v>
      </c>
      <c r="F104" t="n">
        <v>0.009933000000000001</v>
      </c>
      <c r="G104" t="n">
        <v>0</v>
      </c>
      <c r="H104" t="n">
        <v>0</v>
      </c>
      <c r="I104" t="n">
        <v>0.303951367781155</v>
      </c>
      <c r="J104" t="n">
        <v>1.538461538461539</v>
      </c>
      <c r="K104" t="n">
        <v>-3.889657608855664</v>
      </c>
      <c r="L104" t="n">
        <v>0.5375</v>
      </c>
      <c r="M104" t="n">
        <v>48.75050607018898</v>
      </c>
      <c r="N104" t="n">
        <v>0</v>
      </c>
      <c r="O104" t="n">
        <v>0</v>
      </c>
      <c r="P104" t="n">
        <v>37.47</v>
      </c>
      <c r="Q104" t="n">
        <v>30.97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Tra Noc - O Mon Water Supply JSC</t>
        </is>
      </c>
    </row>
    <row r="105">
      <c r="A105" t="inlineStr">
        <is>
          <t>SCD</t>
        </is>
      </c>
      <c r="B105" t="inlineStr">
        <is>
          <t>UPCOM</t>
        </is>
      </c>
      <c r="C105" t="inlineStr">
        <is>
          <t>Thực phẩm &amp; Tiêu dùng</t>
        </is>
      </c>
      <c r="D105" t="inlineStr">
        <is>
          <t>Micro / Kém TK</t>
        </is>
      </c>
      <c r="E105" t="n">
        <v>13.2</v>
      </c>
      <c r="F105" t="n">
        <v>0.0093852</v>
      </c>
      <c r="G105" t="n">
        <v>3.937007874015748</v>
      </c>
      <c r="H105" t="n">
        <v>-21.89349112426035</v>
      </c>
      <c r="I105" t="n">
        <v>-24.57142857142857</v>
      </c>
      <c r="J105" t="n">
        <v>0</v>
      </c>
      <c r="K105" t="n">
        <v>-25.78314873311602</v>
      </c>
      <c r="L105" t="n">
        <v>1.590159351411798</v>
      </c>
      <c r="M105" t="n">
        <v>48.65321449426533</v>
      </c>
      <c r="N105" t="n">
        <v>0</v>
      </c>
      <c r="O105" t="n">
        <v>0</v>
      </c>
      <c r="P105" t="n">
        <v>15.09</v>
      </c>
      <c r="Q105" t="n">
        <v>12.34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Chuong Duong Beverages JSC</t>
        </is>
      </c>
    </row>
    <row r="106">
      <c r="A106" t="inlineStr">
        <is>
          <t>PMW</t>
        </is>
      </c>
      <c r="B106" t="inlineStr">
        <is>
          <t>UPCOM</t>
        </is>
      </c>
      <c r="C106" t="inlineStr">
        <is>
          <t>Điện &amp; Năng lượng</t>
        </is>
      </c>
      <c r="D106" t="inlineStr">
        <is>
          <t>Micro / Kém TK</t>
        </is>
      </c>
      <c r="E106" t="n">
        <v>31.5</v>
      </c>
      <c r="F106" t="n">
        <v>0.00945</v>
      </c>
      <c r="G106" t="n">
        <v>-1.5625</v>
      </c>
      <c r="H106" t="n">
        <v>-1.5625</v>
      </c>
      <c r="I106" t="n">
        <v>-5.970149253731344</v>
      </c>
      <c r="J106" t="n">
        <v>-11.26760563380282</v>
      </c>
      <c r="K106" t="n">
        <v>-5.452157608855664</v>
      </c>
      <c r="L106" t="n">
        <v>0.2878008418174623</v>
      </c>
      <c r="M106" t="n">
        <v>21.223571893867</v>
      </c>
      <c r="N106" t="n">
        <v>0</v>
      </c>
      <c r="O106" t="n">
        <v>0</v>
      </c>
      <c r="P106" t="n">
        <v>33.75</v>
      </c>
      <c r="Q106" t="n">
        <v>30.48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Phu My Water Supply Joint Stock Co</t>
        </is>
      </c>
    </row>
    <row r="107">
      <c r="A107" t="inlineStr">
        <is>
          <t>L63</t>
        </is>
      </c>
      <c r="B107" t="inlineStr">
        <is>
          <t>UPCOM</t>
        </is>
      </c>
      <c r="C107" t="inlineStr">
        <is>
          <t>Sản xuất Công nghiệp</t>
        </is>
      </c>
      <c r="D107" t="inlineStr">
        <is>
          <t>Micro / Kém TK</t>
        </is>
      </c>
      <c r="E107" t="n">
        <v>9.5</v>
      </c>
      <c r="F107" t="n">
        <v>0.0095</v>
      </c>
      <c r="G107" t="n">
        <v>0</v>
      </c>
      <c r="H107" t="n">
        <v>0</v>
      </c>
      <c r="I107" t="n">
        <v>0</v>
      </c>
      <c r="J107" t="n">
        <v>-5</v>
      </c>
      <c r="K107" t="n">
        <v>-3.889657608855664</v>
      </c>
      <c r="L107" t="n">
        <v>0.08666083872526238</v>
      </c>
      <c r="M107" t="n">
        <v>55.67529477718475</v>
      </c>
      <c r="N107" t="n">
        <v>0</v>
      </c>
      <c r="O107" t="n">
        <v>0</v>
      </c>
      <c r="P107" t="n">
        <v>10.18</v>
      </c>
      <c r="Q107" t="n">
        <v>9.19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Lilama 69-3 Joint Stock Co</t>
        </is>
      </c>
    </row>
    <row r="108">
      <c r="A108" t="inlineStr">
        <is>
          <t>MPY</t>
        </is>
      </c>
      <c r="B108" t="inlineStr">
        <is>
          <t>UPCOM</t>
        </is>
      </c>
      <c r="C108" t="inlineStr">
        <is>
          <t>Cảng biển &amp; Vận tải</t>
        </is>
      </c>
      <c r="D108" t="inlineStr">
        <is>
          <t>Micro / Kém TK</t>
        </is>
      </c>
      <c r="E108" t="n">
        <v>8.800000000000001</v>
      </c>
      <c r="F108" t="n">
        <v>0.009679999999999999</v>
      </c>
      <c r="G108" t="n">
        <v>-39.72602739726027</v>
      </c>
      <c r="H108" t="n">
        <v>-39.72602739726027</v>
      </c>
      <c r="I108" t="n">
        <v>-39.72602739726027</v>
      </c>
      <c r="J108" t="n">
        <v>-56.21890547263681</v>
      </c>
      <c r="K108" t="n">
        <v>-43.61568500611594</v>
      </c>
      <c r="L108" t="n">
        <v>3.14128649960734</v>
      </c>
      <c r="M108" t="n">
        <v>43.16137658998976</v>
      </c>
      <c r="N108" t="n">
        <v>0</v>
      </c>
      <c r="O108" t="n">
        <v>0</v>
      </c>
      <c r="P108" t="n">
        <v>10.06</v>
      </c>
      <c r="Q108" t="n">
        <v>8.23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Phu Yen Town Environment Joint Stock Co</t>
        </is>
      </c>
    </row>
    <row r="109">
      <c r="A109" t="inlineStr">
        <is>
          <t>BSP</t>
        </is>
      </c>
      <c r="B109" t="inlineStr">
        <is>
          <t>UPCOM</t>
        </is>
      </c>
      <c r="C109" t="inlineStr">
        <is>
          <t>Thực phẩm &amp; Tiêu dùng</t>
        </is>
      </c>
      <c r="D109" t="inlineStr">
        <is>
          <t>Micro / Kém TK</t>
        </is>
      </c>
      <c r="E109" t="n">
        <v>12</v>
      </c>
      <c r="F109" t="n">
        <v>0.009599999999999999</v>
      </c>
      <c r="G109" t="n">
        <v>0</v>
      </c>
      <c r="H109" t="n">
        <v>0</v>
      </c>
      <c r="I109" t="n">
        <v>0.8403361344537815</v>
      </c>
      <c r="J109" t="n">
        <v>0</v>
      </c>
      <c r="K109" t="n">
        <v>-3.889657608855664</v>
      </c>
      <c r="L109" t="n">
        <v>0.7847946045370937</v>
      </c>
      <c r="M109" t="n">
        <v>47.77267172196844</v>
      </c>
      <c r="N109" t="n">
        <v>0</v>
      </c>
      <c r="O109" t="n">
        <v>0</v>
      </c>
      <c r="P109" t="n">
        <v>13.72</v>
      </c>
      <c r="Q109" t="n">
        <v>11.22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Sai Gon - Phu Tho beer JSC</t>
        </is>
      </c>
    </row>
    <row r="110">
      <c r="A110" t="inlineStr">
        <is>
          <t>HU4</t>
        </is>
      </c>
      <c r="B110" t="inlineStr">
        <is>
          <t>UPCOM</t>
        </is>
      </c>
      <c r="C110" t="inlineStr">
        <is>
          <t>Đầu tư công &amp; Xây dựng</t>
        </is>
      </c>
      <c r="D110" t="inlineStr">
        <is>
          <t>Micro / Kém TK</t>
        </is>
      </c>
      <c r="E110" t="n">
        <v>8</v>
      </c>
      <c r="F110" t="n">
        <v>0.009599999999999999</v>
      </c>
      <c r="G110" t="n">
        <v>0</v>
      </c>
      <c r="H110" t="n">
        <v>3.896103896103896</v>
      </c>
      <c r="I110" t="n">
        <v>-2.439024390243902</v>
      </c>
      <c r="J110" t="n">
        <v>-14.8936170212766</v>
      </c>
      <c r="K110" t="n">
        <v>0.006446287248231819</v>
      </c>
      <c r="L110" t="n">
        <v>0.471281296023564</v>
      </c>
      <c r="M110" t="n">
        <v>41.99595143767424</v>
      </c>
      <c r="N110" t="n">
        <v>0</v>
      </c>
      <c r="O110" t="n">
        <v>0</v>
      </c>
      <c r="P110" t="n">
        <v>9.140000000000001</v>
      </c>
      <c r="Q110" t="n">
        <v>7.48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HUD4 Investment and Construction Joint Stock Company</t>
        </is>
      </c>
    </row>
    <row r="111">
      <c r="A111" t="inlineStr">
        <is>
          <t>DNE</t>
        </is>
      </c>
      <c r="B111" t="inlineStr">
        <is>
          <t>UPCOM</t>
        </is>
      </c>
      <c r="C111" t="inlineStr">
        <is>
          <t>Đầu tư công &amp; Xây dựng</t>
        </is>
      </c>
      <c r="D111" t="inlineStr">
        <is>
          <t>Micro / Kém TK</t>
        </is>
      </c>
      <c r="E111" t="n">
        <v>9.199999999999999</v>
      </c>
      <c r="F111" t="n">
        <v>0.01012</v>
      </c>
      <c r="G111" t="n">
        <v>-3.157894736842105</v>
      </c>
      <c r="H111" t="n">
        <v>-3.157894736842105</v>
      </c>
      <c r="I111" t="n">
        <v>-16.36363636363636</v>
      </c>
      <c r="J111" t="n">
        <v>12.19512195121951</v>
      </c>
      <c r="K111" t="n">
        <v>-7.04755234569777</v>
      </c>
      <c r="L111" t="n">
        <v>1.136451687889041</v>
      </c>
      <c r="M111" t="n">
        <v>46.1553973124692</v>
      </c>
      <c r="N111" t="n">
        <v>0</v>
      </c>
      <c r="O111" t="n">
        <v>0</v>
      </c>
      <c r="P111" t="n">
        <v>10.52</v>
      </c>
      <c r="Q111" t="n">
        <v>8.6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Da Nang Urban Environment Joint Stock Co</t>
        </is>
      </c>
    </row>
    <row r="112">
      <c r="A112" t="inlineStr">
        <is>
          <t>PSL</t>
        </is>
      </c>
      <c r="B112" t="inlineStr">
        <is>
          <t>UPCOM</t>
        </is>
      </c>
      <c r="C112" t="inlineStr">
        <is>
          <t>Hóa chất &amp; Chế biến</t>
        </is>
      </c>
      <c r="D112" t="inlineStr">
        <is>
          <t>Micro / Kém TK</t>
        </is>
      </c>
      <c r="E112" t="n">
        <v>4.7</v>
      </c>
      <c r="F112" t="n">
        <v>0.0112847</v>
      </c>
      <c r="G112" t="n">
        <v>-7.84313725490196</v>
      </c>
      <c r="H112" t="n">
        <v>-7.84313725490196</v>
      </c>
      <c r="I112" t="n">
        <v>-26.5625</v>
      </c>
      <c r="J112" t="n">
        <v>-16.07142857142857</v>
      </c>
      <c r="K112" t="n">
        <v>-11.73279486375763</v>
      </c>
      <c r="L112" t="n">
        <v>0.2218270008084074</v>
      </c>
      <c r="M112" t="n">
        <v>36.53451117001326</v>
      </c>
      <c r="N112" t="n">
        <v>0</v>
      </c>
      <c r="O112" t="n">
        <v>0</v>
      </c>
      <c r="P112" t="n">
        <v>5.37</v>
      </c>
      <c r="Q112" t="n">
        <v>4.39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Phu Son Livestock Joint Stock Co</t>
        </is>
      </c>
    </row>
    <row r="113">
      <c r="A113" t="inlineStr">
        <is>
          <t>DMC</t>
        </is>
      </c>
      <c r="B113" t="inlineStr">
        <is>
          <t>HOSE</t>
        </is>
      </c>
      <c r="C113" t="inlineStr">
        <is>
          <t>Y tế &amp; Dược phẩm</t>
        </is>
      </c>
      <c r="D113" t="inlineStr">
        <is>
          <t>Mid-Cap (Dòng tiền)</t>
        </is>
      </c>
      <c r="E113" t="n">
        <v>55.6</v>
      </c>
      <c r="F113" t="n">
        <v>0.0111756</v>
      </c>
      <c r="G113" t="n">
        <v>0</v>
      </c>
      <c r="H113" t="n">
        <v>2.77264325323475</v>
      </c>
      <c r="I113" t="n">
        <v>0.5424954792043399</v>
      </c>
      <c r="J113" t="n">
        <v>-3.806228373702422</v>
      </c>
      <c r="K113" t="n">
        <v>-1.117014355620914</v>
      </c>
      <c r="L113" t="n">
        <v>0.2755028612548401</v>
      </c>
      <c r="M113" t="n">
        <v>49.67078447049525</v>
      </c>
      <c r="N113" t="n">
        <v>9.276480719443803</v>
      </c>
      <c r="O113" t="n">
        <v>12.8317495789496</v>
      </c>
      <c r="P113" t="n">
        <v>60.75</v>
      </c>
      <c r="Q113" t="n">
        <v>53.26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CÔNG TY CỔ PHẦN XUẤT NHẬP KHẨU Y TẾ DOMESCO</t>
        </is>
      </c>
    </row>
    <row r="114">
      <c r="A114" t="inlineStr">
        <is>
          <t>CCC</t>
        </is>
      </c>
      <c r="B114" t="inlineStr">
        <is>
          <t>HOSE</t>
        </is>
      </c>
      <c r="C114" t="inlineStr">
        <is>
          <t>Hàng tiêu dùng</t>
        </is>
      </c>
      <c r="D114" t="inlineStr">
        <is>
          <t>Micro / Kém TK</t>
        </is>
      </c>
      <c r="E114" t="n">
        <v>5.69</v>
      </c>
      <c r="F114" t="n">
        <v>0.0111524</v>
      </c>
      <c r="G114" t="n">
        <v>-1.043478260869565</v>
      </c>
      <c r="H114" t="n">
        <v>5.37037037037037</v>
      </c>
      <c r="I114" t="n">
        <v>-11.09375</v>
      </c>
      <c r="J114" t="n">
        <v>-22.05479452054794</v>
      </c>
      <c r="K114" t="n">
        <v>1.480712761514706</v>
      </c>
      <c r="L114" t="n">
        <v>0.0566509190599994</v>
      </c>
      <c r="M114" t="n">
        <v>39.99024032891273</v>
      </c>
      <c r="N114" t="n">
        <v>0</v>
      </c>
      <c r="O114" t="n">
        <v>6.26602380911553</v>
      </c>
      <c r="P114" t="n">
        <v>6.5</v>
      </c>
      <c r="Q114" t="n">
        <v>5.32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CDC Construction JSC</t>
        </is>
      </c>
    </row>
    <row r="115">
      <c r="A115" t="inlineStr">
        <is>
          <t>VNI</t>
        </is>
      </c>
      <c r="B115" t="inlineStr">
        <is>
          <t>UPCOM</t>
        </is>
      </c>
      <c r="C115" t="inlineStr">
        <is>
          <t>Bất động sản Dân dụng</t>
        </is>
      </c>
      <c r="D115" t="inlineStr">
        <is>
          <t>Micro / Kém TK</t>
        </is>
      </c>
      <c r="E115" t="n">
        <v>6</v>
      </c>
      <c r="F115" t="n">
        <v>0.008999999999999999</v>
      </c>
      <c r="G115" t="n">
        <v>-9.090909090909092</v>
      </c>
      <c r="H115" t="n">
        <v>-7.692307692307693</v>
      </c>
      <c r="I115" t="n">
        <v>-20</v>
      </c>
      <c r="J115" t="n">
        <v>-7.692307692307693</v>
      </c>
      <c r="K115" t="n">
        <v>-11.58196530116336</v>
      </c>
      <c r="L115" t="n">
        <v>2.250309417544913</v>
      </c>
      <c r="M115" t="n">
        <v>47.13414535188208</v>
      </c>
      <c r="N115" t="n">
        <v>0</v>
      </c>
      <c r="O115" t="n">
        <v>0</v>
      </c>
      <c r="P115" t="n">
        <v>6.86</v>
      </c>
      <c r="Q115" t="n">
        <v>5.61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Vietnam Land Investment Corp.</t>
        </is>
      </c>
    </row>
    <row r="116">
      <c r="A116" t="inlineStr">
        <is>
          <t>SJ1</t>
        </is>
      </c>
      <c r="B116" t="inlineStr">
        <is>
          <t>HNX</t>
        </is>
      </c>
      <c r="C116" t="inlineStr">
        <is>
          <t>Hóa chất &amp; Chế biến</t>
        </is>
      </c>
      <c r="D116" t="inlineStr">
        <is>
          <t>Micro / Kém TK</t>
        </is>
      </c>
      <c r="E116" t="n">
        <v>18.1</v>
      </c>
      <c r="F116" t="n">
        <v>0.009050000000000001</v>
      </c>
      <c r="G116" t="n">
        <v>5.232558139534884</v>
      </c>
      <c r="H116" t="n">
        <v>13.125</v>
      </c>
      <c r="I116" t="n">
        <v>9.696969696969697</v>
      </c>
      <c r="J116" t="n">
        <v>11.7283950617284</v>
      </c>
      <c r="K116" t="n">
        <v>9.235342391144336</v>
      </c>
      <c r="L116" t="n">
        <v>0.7497094875735609</v>
      </c>
      <c r="M116" t="n">
        <v>59.62407357301399</v>
      </c>
      <c r="N116" t="n">
        <v>32.77767626557596</v>
      </c>
      <c r="O116" t="n">
        <v>4.25414635606666</v>
      </c>
      <c r="P116" t="n">
        <v>20.69</v>
      </c>
      <c r="Q116" t="n">
        <v>16.92</v>
      </c>
      <c r="R116" t="inlineStr">
        <is>
          <t>⚠️ KÉO CAO (&gt;5%)</t>
        </is>
      </c>
      <c r="S116" t="b">
        <v>0</v>
      </c>
      <c r="T116" t="n">
        <v>0</v>
      </c>
      <c r="U116" t="n">
        <v>0</v>
      </c>
      <c r="V116" t="inlineStr">
        <is>
          <t>Hung Hau Agricultural Corp.</t>
        </is>
      </c>
    </row>
    <row r="117">
      <c r="A117" t="inlineStr">
        <is>
          <t>SKV</t>
        </is>
      </c>
      <c r="B117" t="inlineStr">
        <is>
          <t>UPCOM</t>
        </is>
      </c>
      <c r="C117" t="inlineStr">
        <is>
          <t>Thực phẩm &amp; Tiêu dùng</t>
        </is>
      </c>
      <c r="D117" t="inlineStr">
        <is>
          <t>Micro / Kém TK</t>
        </is>
      </c>
      <c r="E117" t="n">
        <v>22.6</v>
      </c>
      <c r="F117" t="n">
        <v>0.009062600000000001</v>
      </c>
      <c r="G117" t="n">
        <v>0</v>
      </c>
      <c r="H117" t="n">
        <v>-0.4405286343612335</v>
      </c>
      <c r="I117" t="n">
        <v>-4.641350210970464</v>
      </c>
      <c r="J117" t="n">
        <v>-0.8771929824561403</v>
      </c>
      <c r="K117" t="n">
        <v>-4.330186243216898</v>
      </c>
      <c r="L117" t="n">
        <v>0.02000435256798393</v>
      </c>
      <c r="M117" t="n">
        <v>48.15592068045787</v>
      </c>
      <c r="N117" t="n">
        <v>0</v>
      </c>
      <c r="O117" t="n">
        <v>0</v>
      </c>
      <c r="P117" t="n">
        <v>24.98</v>
      </c>
      <c r="Q117" t="n">
        <v>21.52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Khanh Hoa Salanganes Nest Soft Drink JSC</t>
        </is>
      </c>
    </row>
    <row r="118">
      <c r="A118" t="inlineStr">
        <is>
          <t>PMS</t>
        </is>
      </c>
      <c r="B118" t="inlineStr">
        <is>
          <t>HNX</t>
        </is>
      </c>
      <c r="C118" t="inlineStr">
        <is>
          <t>Dầu khí &amp; Năng lượng</t>
        </is>
      </c>
      <c r="D118" t="inlineStr">
        <is>
          <t>Micro / Kém TK</t>
        </is>
      </c>
      <c r="E118" t="n">
        <v>34.5</v>
      </c>
      <c r="F118" t="n">
        <v>0.0110745</v>
      </c>
      <c r="G118" t="n">
        <v>-3.899721448467967</v>
      </c>
      <c r="H118" t="n">
        <v>-3.899721448467967</v>
      </c>
      <c r="I118" t="n">
        <v>2.985074626865672</v>
      </c>
      <c r="J118" t="n">
        <v>2.985074626865672</v>
      </c>
      <c r="K118" t="n">
        <v>-7.789379057323631</v>
      </c>
      <c r="L118" t="n">
        <v>0.9780249076437062</v>
      </c>
      <c r="M118" t="n">
        <v>49.05268139051591</v>
      </c>
      <c r="N118" t="n">
        <v>8.23588019214953</v>
      </c>
      <c r="O118" t="n">
        <v>17.853419400386</v>
      </c>
      <c r="P118" t="n">
        <v>39.43</v>
      </c>
      <c r="Q118" t="n">
        <v>32.26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Petroleum Mechanical JSC</t>
        </is>
      </c>
    </row>
    <row r="119">
      <c r="A119" t="inlineStr">
        <is>
          <t>NOS</t>
        </is>
      </c>
      <c r="B119" t="inlineStr">
        <is>
          <t>UPCOM</t>
        </is>
      </c>
      <c r="C119" t="inlineStr">
        <is>
          <t>Dịch vụ Tiêu dùng</t>
        </is>
      </c>
      <c r="D119" t="inlineStr">
        <is>
          <t>Micro / Kém TK</t>
        </is>
      </c>
      <c r="E119" t="n">
        <v>0.6</v>
      </c>
      <c r="F119" t="n">
        <v>0.01062</v>
      </c>
      <c r="G119" t="n">
        <v>20</v>
      </c>
      <c r="H119" t="n">
        <v>0</v>
      </c>
      <c r="I119" t="n">
        <v>-14.28571428571429</v>
      </c>
      <c r="J119" t="n">
        <v>-40</v>
      </c>
      <c r="K119" t="n">
        <v>-3.889657608855664</v>
      </c>
      <c r="L119" t="n">
        <v>4.858899747447019</v>
      </c>
      <c r="M119" t="n">
        <v>40.10840768520437</v>
      </c>
      <c r="N119" t="n">
        <v>0</v>
      </c>
      <c r="O119" t="n">
        <v>0</v>
      </c>
      <c r="P119" t="n">
        <v>0.6899999999999999</v>
      </c>
      <c r="Q119" t="n">
        <v>0.5600000000000001</v>
      </c>
      <c r="R119" t="inlineStr">
        <is>
          <t>🟣 ĐÓNG TRẦN (Không đua)</t>
        </is>
      </c>
      <c r="S119" t="b">
        <v>0</v>
      </c>
      <c r="T119" t="n">
        <v>0</v>
      </c>
      <c r="U119" t="n">
        <v>0</v>
      </c>
      <c r="V119" t="inlineStr">
        <is>
          <t>Oriental Shipping and Trading Joint Stock Co</t>
        </is>
      </c>
    </row>
    <row r="120">
      <c r="A120" t="inlineStr">
        <is>
          <t>MCG</t>
        </is>
      </c>
      <c r="B120" t="inlineStr">
        <is>
          <t>UPCOM</t>
        </is>
      </c>
      <c r="C120" t="inlineStr">
        <is>
          <t>Đầu tư công &amp; Xây dựng</t>
        </is>
      </c>
      <c r="D120" t="inlineStr">
        <is>
          <t>Micro / Kém TK</t>
        </is>
      </c>
      <c r="E120" t="n">
        <v>2.3</v>
      </c>
      <c r="F120" t="n">
        <v>0.0092</v>
      </c>
      <c r="G120" t="n">
        <v>0</v>
      </c>
      <c r="H120" t="n">
        <v>-4.166666666666667</v>
      </c>
      <c r="I120" t="n">
        <v>-8</v>
      </c>
      <c r="J120" t="n">
        <v>-8</v>
      </c>
      <c r="K120" t="n">
        <v>-8.056324275522332</v>
      </c>
      <c r="L120" t="n">
        <v>0.3890080901526248</v>
      </c>
      <c r="M120" t="n">
        <v>42.35733750022217</v>
      </c>
      <c r="N120" t="n">
        <v>0</v>
      </c>
      <c r="O120" t="n">
        <v>-8.818002046694939</v>
      </c>
      <c r="P120" t="n">
        <v>2.63</v>
      </c>
      <c r="Q120" t="n">
        <v>2.15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MCG Energy and Real Estate Joint Stock Co</t>
        </is>
      </c>
    </row>
    <row r="121">
      <c r="A121" t="inlineStr">
        <is>
          <t>CC1</t>
        </is>
      </c>
      <c r="B121" t="inlineStr">
        <is>
          <t>UPCOM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34.1</v>
      </c>
      <c r="F121" t="n">
        <v>0.0110484</v>
      </c>
      <c r="G121" t="n">
        <v>-7.336956521739131</v>
      </c>
      <c r="H121" t="n">
        <v>6.5625</v>
      </c>
      <c r="I121" t="n">
        <v>-10.26315789473684</v>
      </c>
      <c r="J121" t="n">
        <v>1.791044776119403</v>
      </c>
      <c r="K121" t="n">
        <v>2.672842391144336</v>
      </c>
      <c r="L121" t="n">
        <v>0.01441383728379244</v>
      </c>
      <c r="M121" t="n">
        <v>42.98426496877989</v>
      </c>
      <c r="N121" t="n">
        <v>0</v>
      </c>
      <c r="O121" t="n">
        <v>0</v>
      </c>
      <c r="P121" t="n">
        <v>38.98</v>
      </c>
      <c r="Q121" t="n">
        <v>31.88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Construction Corporation No.1 Joint Stock Co</t>
        </is>
      </c>
    </row>
    <row r="122">
      <c r="A122" t="inlineStr">
        <is>
          <t>PTX</t>
        </is>
      </c>
      <c r="B122" t="inlineStr">
        <is>
          <t>HNX</t>
        </is>
      </c>
      <c r="C122" t="inlineStr">
        <is>
          <t>Dầu khí &amp; Năng lượng</t>
        </is>
      </c>
      <c r="D122" t="inlineStr">
        <is>
          <t>Micro / Kém TK</t>
        </is>
      </c>
      <c r="E122" t="n">
        <v>22</v>
      </c>
      <c r="F122" t="n">
        <v>0.011</v>
      </c>
      <c r="G122" t="n">
        <v>7.317073170731707</v>
      </c>
      <c r="H122" t="n">
        <v>1.382488479262673</v>
      </c>
      <c r="I122" t="n">
        <v>1.382488479262673</v>
      </c>
      <c r="J122" t="n">
        <v>15.78947368421053</v>
      </c>
      <c r="K122" t="n">
        <v>-2.507169129592992</v>
      </c>
      <c r="L122" t="n">
        <v>0.3548584558334295</v>
      </c>
      <c r="M122" t="n">
        <v>52.79249474105525</v>
      </c>
      <c r="N122" t="n">
        <v>0</v>
      </c>
      <c r="O122" t="n">
        <v>0</v>
      </c>
      <c r="P122" t="n">
        <v>25.15</v>
      </c>
      <c r="Q122" t="n">
        <v>20.57</v>
      </c>
      <c r="R122" t="inlineStr">
        <is>
          <t>⚠️ KÉO CAO (&gt;5%)</t>
        </is>
      </c>
      <c r="S122" t="b">
        <v>0</v>
      </c>
      <c r="T122" t="n">
        <v>0</v>
      </c>
      <c r="U122" t="n">
        <v>0</v>
      </c>
      <c r="V122" t="inlineStr">
        <is>
          <t>Petrolimex Nghe Tinh Transportation and Service Joint Stock Co</t>
        </is>
      </c>
    </row>
    <row r="123">
      <c r="A123" t="inlineStr">
        <is>
          <t>PDN</t>
        </is>
      </c>
      <c r="B123" t="inlineStr">
        <is>
          <t>HOSE</t>
        </is>
      </c>
      <c r="C123" t="inlineStr">
        <is>
          <t>Cảng biển &amp; Vận tải</t>
        </is>
      </c>
      <c r="D123" t="inlineStr">
        <is>
          <t>Mid-Cap (Dòng tiền)</t>
        </is>
      </c>
      <c r="E123" t="n">
        <v>84</v>
      </c>
      <c r="F123" t="n">
        <v>0.00924</v>
      </c>
      <c r="G123" t="n">
        <v>0.9615384615384616</v>
      </c>
      <c r="H123" t="n">
        <v>1.083032490974729</v>
      </c>
      <c r="I123" t="n">
        <v>0</v>
      </c>
      <c r="J123" t="n">
        <v>-13.49124613800206</v>
      </c>
      <c r="K123" t="n">
        <v>-2.806625117880935</v>
      </c>
      <c r="L123" t="n">
        <v>0.02599389734182861</v>
      </c>
      <c r="M123" t="n">
        <v>47.27862651196767</v>
      </c>
      <c r="N123" t="n">
        <v>10.76463882272374</v>
      </c>
      <c r="O123" t="n">
        <v>31.4423159335345</v>
      </c>
      <c r="P123" t="n">
        <v>89.98999999999999</v>
      </c>
      <c r="Q123" t="n">
        <v>81.28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CÔNG TY CỔ PHẦN CẢNG ĐỒNG NAI</t>
        </is>
      </c>
    </row>
    <row r="124">
      <c r="A124" t="inlineStr">
        <is>
          <t>HDP</t>
        </is>
      </c>
      <c r="B124" t="inlineStr">
        <is>
          <t>UPCOM</t>
        </is>
      </c>
      <c r="C124" t="inlineStr">
        <is>
          <t>Y tế &amp; Dược phẩm</t>
        </is>
      </c>
      <c r="D124" t="inlineStr">
        <is>
          <t>Micro / Kém TK</t>
        </is>
      </c>
      <c r="E124" t="n">
        <v>27.2</v>
      </c>
      <c r="F124" t="n">
        <v>0.01088</v>
      </c>
      <c r="G124" t="n">
        <v>0.7407407407407408</v>
      </c>
      <c r="H124" t="n">
        <v>1.492537313432836</v>
      </c>
      <c r="I124" t="n">
        <v>2.641509433962264</v>
      </c>
      <c r="J124" t="n">
        <v>6.666666666666667</v>
      </c>
      <c r="K124" t="n">
        <v>-2.397120295422829</v>
      </c>
      <c r="L124" t="n">
        <v>0.1509369885240721</v>
      </c>
      <c r="M124" t="n">
        <v>58.09245590768419</v>
      </c>
      <c r="N124" t="n">
        <v>0</v>
      </c>
      <c r="O124" t="n">
        <v>0</v>
      </c>
      <c r="P124" t="n">
        <v>29.14</v>
      </c>
      <c r="Q124" t="n">
        <v>26.32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HaTinh Pharmaceutical Joint Stock Co</t>
        </is>
      </c>
    </row>
    <row r="125">
      <c r="A125" t="inlineStr">
        <is>
          <t>NHD</t>
        </is>
      </c>
      <c r="B125" t="inlineStr">
        <is>
          <t>UPCOM</t>
        </is>
      </c>
      <c r="C125" t="inlineStr">
        <is>
          <t>Y tế &amp; Dược phẩm</t>
        </is>
      </c>
      <c r="D125" t="inlineStr">
        <is>
          <t>Micro / Kém TK</t>
        </is>
      </c>
      <c r="E125" t="n">
        <v>54</v>
      </c>
      <c r="F125" t="n">
        <v>0.0108</v>
      </c>
      <c r="G125" t="n">
        <v>-1.818181818181818</v>
      </c>
      <c r="H125" t="n">
        <v>-1.818181818181818</v>
      </c>
      <c r="I125" t="n">
        <v>-3.74331550802139</v>
      </c>
      <c r="J125" t="n">
        <v>-23.94366197183098</v>
      </c>
      <c r="K125" t="n">
        <v>-5.707839427037483</v>
      </c>
      <c r="L125" t="n">
        <v>0.3905868567522702</v>
      </c>
      <c r="M125" t="n">
        <v>49.4627884718003</v>
      </c>
      <c r="N125" t="n">
        <v>0</v>
      </c>
      <c r="O125" t="n">
        <v>0</v>
      </c>
      <c r="P125" t="n">
        <v>61.72</v>
      </c>
      <c r="Q125" t="n">
        <v>50.49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Nam Ha Pharmaceutical Joint Stock Company</t>
        </is>
      </c>
    </row>
    <row r="126">
      <c r="A126" t="inlineStr">
        <is>
          <t>MEC</t>
        </is>
      </c>
      <c r="B126" t="inlineStr">
        <is>
          <t>UPCOM</t>
        </is>
      </c>
      <c r="C126" t="inlineStr">
        <is>
          <t>Đầu tư công &amp; Xây dựng</t>
        </is>
      </c>
      <c r="D126" t="inlineStr">
        <is>
          <t>Micro / Kém TK</t>
        </is>
      </c>
      <c r="E126" t="n">
        <v>1.8</v>
      </c>
      <c r="F126" t="n">
        <v>0.0108</v>
      </c>
      <c r="G126" t="n">
        <v>12.5</v>
      </c>
      <c r="H126" t="n">
        <v>12.5</v>
      </c>
      <c r="I126" t="n">
        <v>63.63636363636363</v>
      </c>
      <c r="J126" t="n">
        <v>20</v>
      </c>
      <c r="K126" t="n">
        <v>8.610342391144336</v>
      </c>
      <c r="L126" t="n">
        <v>0.6881779628211855</v>
      </c>
      <c r="M126" t="n">
        <v>47.98661511386046</v>
      </c>
      <c r="N126" t="n">
        <v>0</v>
      </c>
      <c r="O126" t="n">
        <v>0</v>
      </c>
      <c r="P126" t="n">
        <v>2.06</v>
      </c>
      <c r="Q126" t="n">
        <v>1.68</v>
      </c>
      <c r="R126" t="inlineStr">
        <is>
          <t>🟣 ĐÓNG TRẦN (Không đua)</t>
        </is>
      </c>
      <c r="S126" t="b">
        <v>0</v>
      </c>
      <c r="T126" t="n">
        <v>0</v>
      </c>
      <c r="U126" t="n">
        <v>0</v>
      </c>
      <c r="V126" t="inlineStr">
        <is>
          <t>Song Da Mechanical Assembling JSC</t>
        </is>
      </c>
    </row>
    <row r="127">
      <c r="A127" t="inlineStr">
        <is>
          <t>TSJ</t>
        </is>
      </c>
      <c r="B127" t="inlineStr">
        <is>
          <t>UPCOM</t>
        </is>
      </c>
      <c r="C127" t="inlineStr">
        <is>
          <t>Dịch vụ Tiêu dùng</t>
        </is>
      </c>
      <c r="D127" t="inlineStr">
        <is>
          <t>Mid-Cap (Dòng tiền)</t>
        </is>
      </c>
      <c r="E127" t="n">
        <v>23.1</v>
      </c>
      <c r="F127" t="n">
        <v>0.00924</v>
      </c>
      <c r="G127" t="n">
        <v>0</v>
      </c>
      <c r="H127" t="n">
        <v>0</v>
      </c>
      <c r="I127" t="n">
        <v>-0.4310344827586207</v>
      </c>
      <c r="J127" t="n">
        <v>8.962264150943396</v>
      </c>
      <c r="K127" t="n">
        <v>-3.889657608855664</v>
      </c>
      <c r="L127" t="n">
        <v>1.675743611227482</v>
      </c>
      <c r="M127" t="n">
        <v>48.06465288271957</v>
      </c>
      <c r="N127" t="n">
        <v>5.917263894062225</v>
      </c>
      <c r="O127" t="n">
        <v>30.91712987118</v>
      </c>
      <c r="P127" t="n">
        <v>26.4</v>
      </c>
      <c r="Q127" t="n">
        <v>21.6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Ha Noi Tourist Service Joint Stock Co</t>
        </is>
      </c>
    </row>
    <row r="128">
      <c r="A128" t="inlineStr">
        <is>
          <t>TID</t>
        </is>
      </c>
      <c r="B128" t="inlineStr">
        <is>
          <t>UPCOM</t>
        </is>
      </c>
      <c r="C128" t="inlineStr">
        <is>
          <t>Bất động sản Dân dụng</t>
        </is>
      </c>
      <c r="D128" t="inlineStr">
        <is>
          <t>Mid-Cap (Dòng tiền)</t>
        </is>
      </c>
      <c r="E128" t="n">
        <v>18.3</v>
      </c>
      <c r="F128" t="n">
        <v>0.00915</v>
      </c>
      <c r="G128" t="n">
        <v>0</v>
      </c>
      <c r="H128" t="n">
        <v>-0.5434782608695652</v>
      </c>
      <c r="I128" t="n">
        <v>0.5494505494505495</v>
      </c>
      <c r="J128" t="n">
        <v>-5.670103092783505</v>
      </c>
      <c r="K128" t="n">
        <v>-4.43313586972523</v>
      </c>
      <c r="L128" t="n">
        <v>0.1409334019209223</v>
      </c>
      <c r="M128" t="n">
        <v>44.60374773188914</v>
      </c>
      <c r="N128" t="n">
        <v>7.819110058802271</v>
      </c>
      <c r="O128" t="n">
        <v>15.3703343832747</v>
      </c>
      <c r="P128" t="n">
        <v>20.92</v>
      </c>
      <c r="Q128" t="n">
        <v>17.11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Tin Nghia Corporation</t>
        </is>
      </c>
    </row>
    <row r="129">
      <c r="A129" t="inlineStr">
        <is>
          <t>VMG</t>
        </is>
      </c>
      <c r="B129" t="inlineStr">
        <is>
          <t>UPCOM</t>
        </is>
      </c>
      <c r="C129" t="inlineStr">
        <is>
          <t>Dầu khí &amp; Năng lượng</t>
        </is>
      </c>
      <c r="D129" t="inlineStr">
        <is>
          <t>Micro / Kém TK</t>
        </is>
      </c>
      <c r="E129" t="n">
        <v>2.1</v>
      </c>
      <c r="F129" t="n">
        <v>0.00525</v>
      </c>
      <c r="G129" t="n">
        <v>-4.545454545454546</v>
      </c>
      <c r="H129" t="n">
        <v>16.66666666666667</v>
      </c>
      <c r="I129" t="n">
        <v>0</v>
      </c>
      <c r="J129" t="n">
        <v>-19.23076923076923</v>
      </c>
      <c r="K129" t="n">
        <v>12.777009057811</v>
      </c>
      <c r="L129" t="n">
        <v>0.4367384373498712</v>
      </c>
      <c r="M129" t="n">
        <v>39.03834878975037</v>
      </c>
      <c r="N129" t="n">
        <v>0</v>
      </c>
      <c r="O129" t="n">
        <v>0</v>
      </c>
      <c r="P129" t="n">
        <v>2.4</v>
      </c>
      <c r="Q129" t="n">
        <v>1.96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Vung Tau Petroleum Trading &amp; Service JSC</t>
        </is>
      </c>
    </row>
    <row r="130">
      <c r="A130" t="inlineStr">
        <is>
          <t>TMP</t>
        </is>
      </c>
      <c r="B130" t="inlineStr">
        <is>
          <t>HOSE</t>
        </is>
      </c>
      <c r="C130" t="inlineStr">
        <is>
          <t>Dầu khí &amp; Năng lượng</t>
        </is>
      </c>
      <c r="D130" t="inlineStr">
        <is>
          <t>Mid-Cap (Dòng tiền)</t>
        </is>
      </c>
      <c r="E130" t="n">
        <v>52.2</v>
      </c>
      <c r="F130" t="n">
        <v>0.0052722</v>
      </c>
      <c r="G130" t="n">
        <v>-1.323251417769376</v>
      </c>
      <c r="H130" t="n">
        <v>4.4</v>
      </c>
      <c r="I130" t="n">
        <v>-1.509433962264151</v>
      </c>
      <c r="J130" t="n">
        <v>12.25806451612903</v>
      </c>
      <c r="K130" t="n">
        <v>0.5103423911443361</v>
      </c>
      <c r="L130" t="n">
        <v>0.4613452095466484</v>
      </c>
      <c r="M130" t="n">
        <v>58.09504420577729</v>
      </c>
      <c r="N130" t="n">
        <v>10.42440633904555</v>
      </c>
      <c r="O130" t="n">
        <v>20.3674645339227</v>
      </c>
      <c r="P130" t="n">
        <v>55.92</v>
      </c>
      <c r="Q130" t="n">
        <v>50.51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CÔNG TY CỔ PHẦN THỦY ĐIỆN THÁC MƠ</t>
        </is>
      </c>
    </row>
    <row r="131">
      <c r="A131" t="inlineStr">
        <is>
          <t>HJS</t>
        </is>
      </c>
      <c r="B131" t="inlineStr">
        <is>
          <t>HNX</t>
        </is>
      </c>
      <c r="C131" t="inlineStr">
        <is>
          <t>Điện &amp; Năng lượng</t>
        </is>
      </c>
      <c r="D131" t="inlineStr">
        <is>
          <t>Micro / Kém TK</t>
        </is>
      </c>
      <c r="E131" t="n">
        <v>26.5</v>
      </c>
      <c r="F131" t="n">
        <v>0.0053</v>
      </c>
      <c r="G131" t="n">
        <v>4.330708661417323</v>
      </c>
      <c r="H131" t="n">
        <v>13.73390557939914</v>
      </c>
      <c r="I131" t="n">
        <v>0.7604562737642585</v>
      </c>
      <c r="J131" t="n">
        <v>-8.620689655172415</v>
      </c>
      <c r="K131" t="n">
        <v>9.844247970543478</v>
      </c>
      <c r="L131" t="n">
        <v>0.2195058374833656</v>
      </c>
      <c r="M131" t="n">
        <v>49.90744801478873</v>
      </c>
      <c r="N131" t="n">
        <v>12.47029775071122</v>
      </c>
      <c r="O131" t="n">
        <v>15.5197606336221</v>
      </c>
      <c r="P131" t="n">
        <v>30.29</v>
      </c>
      <c r="Q131" t="n">
        <v>24.78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Nam Mu Hydropower JSC</t>
        </is>
      </c>
    </row>
    <row r="132">
      <c r="A132" t="inlineStr">
        <is>
          <t>HVX</t>
        </is>
      </c>
      <c r="B132" t="inlineStr">
        <is>
          <t>UPCOM</t>
        </is>
      </c>
      <c r="C132" t="inlineStr">
        <is>
          <t>Khai khoáng &amp; VLXD</t>
        </is>
      </c>
      <c r="D132" t="inlineStr">
        <is>
          <t>Micro / Kém TK</t>
        </is>
      </c>
      <c r="E132" t="n">
        <v>2.3</v>
      </c>
      <c r="F132" t="n">
        <v>0.005336</v>
      </c>
      <c r="G132" t="n">
        <v>4.545454545454546</v>
      </c>
      <c r="H132" t="n">
        <v>4.545454545454546</v>
      </c>
      <c r="I132" t="n">
        <v>4.545454545454546</v>
      </c>
      <c r="J132" t="n">
        <v>-4.166666666666667</v>
      </c>
      <c r="K132" t="n">
        <v>0.6557969365988816</v>
      </c>
      <c r="L132" t="n">
        <v>0.8911466310720166</v>
      </c>
      <c r="M132" t="n">
        <v>52.16384047950889</v>
      </c>
      <c r="N132" t="n">
        <v>0</v>
      </c>
      <c r="O132" t="n">
        <v>0</v>
      </c>
      <c r="P132" t="n">
        <v>2.63</v>
      </c>
      <c r="Q132" t="n">
        <v>2.15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Vicem Hai Van Cement JSC</t>
        </is>
      </c>
    </row>
    <row r="133">
      <c r="A133" t="inlineStr">
        <is>
          <t>PHS</t>
        </is>
      </c>
      <c r="B133" t="inlineStr">
        <is>
          <t>UPCOM</t>
        </is>
      </c>
      <c r="C133" t="inlineStr">
        <is>
          <t>Chứng khoán</t>
        </is>
      </c>
      <c r="D133" t="inlineStr">
        <is>
          <t>Mid-Cap (Dòng tiền)</t>
        </is>
      </c>
      <c r="E133" t="n">
        <v>8.9</v>
      </c>
      <c r="F133" t="n">
        <v>0.00534</v>
      </c>
      <c r="G133" t="n">
        <v>0</v>
      </c>
      <c r="H133" t="n">
        <v>-11.88118811881188</v>
      </c>
      <c r="I133" t="n">
        <v>-11</v>
      </c>
      <c r="J133" t="n">
        <v>-7.291666666666667</v>
      </c>
      <c r="K133" t="n">
        <v>-15.77084572766755</v>
      </c>
      <c r="L133" t="n">
        <v>0.3246292125712662</v>
      </c>
      <c r="M133" t="n">
        <v>42.02913132365281</v>
      </c>
      <c r="N133" t="n">
        <v>0</v>
      </c>
      <c r="O133" t="n">
        <v>0</v>
      </c>
      <c r="P133" t="n">
        <v>10.17</v>
      </c>
      <c r="Q133" t="n">
        <v>8.32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Phu Hung Securities Corp.</t>
        </is>
      </c>
    </row>
    <row r="134">
      <c r="A134" t="inlineStr">
        <is>
          <t>GMA</t>
        </is>
      </c>
      <c r="B134" t="inlineStr">
        <is>
          <t>HNX</t>
        </is>
      </c>
      <c r="C134" t="inlineStr">
        <is>
          <t>Sản xuất Công nghiệp</t>
        </is>
      </c>
      <c r="D134" t="inlineStr">
        <is>
          <t>Micro / Kém TK</t>
        </is>
      </c>
      <c r="E134" t="n">
        <v>53.6</v>
      </c>
      <c r="F134" t="n">
        <v>0.00536</v>
      </c>
      <c r="G134" t="n">
        <v>-5.964912280701754</v>
      </c>
      <c r="H134" t="n">
        <v>-5.964912280701754</v>
      </c>
      <c r="I134" t="n">
        <v>-5.964912280701754</v>
      </c>
      <c r="J134" t="n">
        <v>-5.964912280701754</v>
      </c>
      <c r="K134" t="n">
        <v>-9.854569889557418</v>
      </c>
      <c r="L134" t="n">
        <v>0.6349206349205859</v>
      </c>
      <c r="M134" t="n">
        <v>64.9538906761986</v>
      </c>
      <c r="N134" t="n">
        <v>59.20094191349373</v>
      </c>
      <c r="O134" t="n">
        <v>5.80481182132279</v>
      </c>
      <c r="P134" t="n">
        <v>61.26</v>
      </c>
      <c r="Q134" t="n">
        <v>50.12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G-Automobile JSC</t>
        </is>
      </c>
    </row>
    <row r="135">
      <c r="A135" t="inlineStr">
        <is>
          <t>QHD</t>
        </is>
      </c>
      <c r="B135" t="inlineStr">
        <is>
          <t>HNX</t>
        </is>
      </c>
      <c r="C135" t="inlineStr">
        <is>
          <t>Sản xuất Công nghiệp</t>
        </is>
      </c>
      <c r="D135" t="inlineStr">
        <is>
          <t>Micro / Kém TK</t>
        </is>
      </c>
      <c r="E135" t="n">
        <v>53.8</v>
      </c>
      <c r="F135" t="n">
        <v>0.00538</v>
      </c>
      <c r="G135" t="n">
        <v>9.795918367346939</v>
      </c>
      <c r="H135" t="n">
        <v>9.795918367346939</v>
      </c>
      <c r="I135" t="n">
        <v>9.795918367346939</v>
      </c>
      <c r="J135" t="n">
        <v>9.795918367346939</v>
      </c>
      <c r="K135" t="n">
        <v>5.906260758491275</v>
      </c>
      <c r="L135" t="n">
        <v>0.04974134500596896</v>
      </c>
      <c r="M135" t="n">
        <v>64.31875009032333</v>
      </c>
      <c r="N135" t="n">
        <v>10.65402399713949</v>
      </c>
      <c r="O135" t="n">
        <v>24.7409848656255</v>
      </c>
      <c r="P135" t="n">
        <v>61.49</v>
      </c>
      <c r="Q135" t="n">
        <v>50.3</v>
      </c>
      <c r="R135" t="inlineStr">
        <is>
          <t>🟣 ĐÓNG TRẦN (Không đua)</t>
        </is>
      </c>
      <c r="S135" t="b">
        <v>0</v>
      </c>
      <c r="T135" t="n">
        <v>0</v>
      </c>
      <c r="U135" t="n">
        <v>0</v>
      </c>
      <c r="V135" t="inlineStr">
        <is>
          <t>Viet Duc Welding Electrode JSC</t>
        </is>
      </c>
    </row>
    <row r="136">
      <c r="A136" t="inlineStr">
        <is>
          <t>MCO</t>
        </is>
      </c>
      <c r="B136" t="inlineStr">
        <is>
          <t>HNX</t>
        </is>
      </c>
      <c r="C136" t="inlineStr">
        <is>
          <t>Đầu tư công &amp; Xây dựng</t>
        </is>
      </c>
      <c r="D136" t="inlineStr">
        <is>
          <t>Micro / Kém TK</t>
        </is>
      </c>
      <c r="E136" t="n">
        <v>4.9</v>
      </c>
      <c r="F136" t="n">
        <v>0.00539</v>
      </c>
      <c r="G136" t="n">
        <v>0</v>
      </c>
      <c r="H136" t="n">
        <v>2.083333333333333</v>
      </c>
      <c r="I136" t="n">
        <v>0</v>
      </c>
      <c r="J136" t="n">
        <v>4.25531914893617</v>
      </c>
      <c r="K136" t="n">
        <v>-1.806324275522331</v>
      </c>
      <c r="L136" t="n">
        <v>1.240152764272326</v>
      </c>
      <c r="M136" t="n">
        <v>52.90524168069429</v>
      </c>
      <c r="N136" t="n">
        <v>778.7914428303505</v>
      </c>
      <c r="O136" t="n">
        <v>0.0484856603664325</v>
      </c>
      <c r="P136" t="n">
        <v>5.4</v>
      </c>
      <c r="Q136" t="n">
        <v>4.67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Vietnam BDC Construction and Investment Joint Stock Company</t>
        </is>
      </c>
    </row>
    <row r="137">
      <c r="A137" t="inlineStr">
        <is>
          <t>VMS</t>
        </is>
      </c>
      <c r="B137" t="inlineStr">
        <is>
          <t>HNX</t>
        </is>
      </c>
      <c r="C137" t="inlineStr">
        <is>
          <t>Cảng biển &amp; Vận tải</t>
        </is>
      </c>
      <c r="D137" t="inlineStr">
        <is>
          <t>Micro / Kém TK</t>
        </is>
      </c>
      <c r="E137" t="n">
        <v>32</v>
      </c>
      <c r="F137" t="n">
        <v>0.0064</v>
      </c>
      <c r="G137" t="n">
        <v>-3.03030303030303</v>
      </c>
      <c r="H137" t="n">
        <v>-7.246376811594203</v>
      </c>
      <c r="I137" t="n">
        <v>-11.11111111111111</v>
      </c>
      <c r="J137" t="n">
        <v>-31.91489361702128</v>
      </c>
      <c r="K137" t="n">
        <v>-11.13603442044987</v>
      </c>
      <c r="L137" t="n">
        <v>0.9933569255603154</v>
      </c>
      <c r="M137" t="n">
        <v>21.51702699418864</v>
      </c>
      <c r="N137" t="n">
        <v>17.18923831208341</v>
      </c>
      <c r="O137" t="n">
        <v>11.0173883199834</v>
      </c>
      <c r="P137" t="n">
        <v>36.58</v>
      </c>
      <c r="Q137" t="n">
        <v>29.92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Vietnam Maritime Development JSC</t>
        </is>
      </c>
    </row>
    <row r="138">
      <c r="A138" t="inlineStr">
        <is>
          <t>DBT</t>
        </is>
      </c>
      <c r="B138" t="inlineStr">
        <is>
          <t>HOSE</t>
        </is>
      </c>
      <c r="C138" t="inlineStr">
        <is>
          <t>Y tế &amp; Dược phẩm</t>
        </is>
      </c>
      <c r="D138" t="inlineStr">
        <is>
          <t>Micro / Kém TK</t>
        </is>
      </c>
      <c r="E138" t="n">
        <v>13.15</v>
      </c>
      <c r="F138" t="n">
        <v>0.00543095</v>
      </c>
      <c r="G138" t="n">
        <v>0</v>
      </c>
      <c r="H138" t="n">
        <v>1.153846153846154</v>
      </c>
      <c r="I138" t="n">
        <v>-2.592592592592593</v>
      </c>
      <c r="J138" t="n">
        <v>5.2</v>
      </c>
      <c r="K138" t="n">
        <v>-2.735811455009511</v>
      </c>
      <c r="L138" t="n">
        <v>0.09994071313627484</v>
      </c>
      <c r="M138" t="n">
        <v>51.68244094585644</v>
      </c>
      <c r="N138" t="n">
        <v>10.26102086311338</v>
      </c>
      <c r="O138" t="n">
        <v>10.0267144513597</v>
      </c>
      <c r="P138" t="n">
        <v>14.2</v>
      </c>
      <c r="Q138" t="n">
        <v>12.67</v>
      </c>
      <c r="R138" t="inlineStr">
        <is>
          <t>🟢 VÙNG MUA CHUẨN</t>
        </is>
      </c>
      <c r="S138" t="b">
        <v>1</v>
      </c>
      <c r="T138" t="n">
        <v>0</v>
      </c>
      <c r="U138" t="n">
        <v>0</v>
      </c>
      <c r="V138" t="inlineStr">
        <is>
          <t>Ben Tre Pharmaceutical JSC</t>
        </is>
      </c>
    </row>
    <row r="139">
      <c r="A139" t="inlineStr">
        <is>
          <t>C92</t>
        </is>
      </c>
      <c r="B139" t="inlineStr">
        <is>
          <t>UPCOM</t>
        </is>
      </c>
      <c r="C139" t="inlineStr">
        <is>
          <t>Đầu tư công &amp; Xây dựng</t>
        </is>
      </c>
      <c r="D139" t="inlineStr">
        <is>
          <t>Micro / Kém TK</t>
        </is>
      </c>
      <c r="E139" t="n">
        <v>3.4</v>
      </c>
      <c r="F139" t="n">
        <v>0.00544</v>
      </c>
      <c r="G139" t="n">
        <v>0</v>
      </c>
      <c r="H139" t="n">
        <v>13.33333333333333</v>
      </c>
      <c r="I139" t="n">
        <v>-2.857142857142857</v>
      </c>
      <c r="J139" t="n">
        <v>0</v>
      </c>
      <c r="K139" t="n">
        <v>9.44367572447767</v>
      </c>
      <c r="L139" t="n">
        <v>3.309631544925662</v>
      </c>
      <c r="M139" t="n">
        <v>47.66484376632103</v>
      </c>
      <c r="N139" t="n">
        <v>0</v>
      </c>
      <c r="O139" t="n">
        <v>0</v>
      </c>
      <c r="P139" t="n">
        <v>3.89</v>
      </c>
      <c r="Q139" t="n">
        <v>3.18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Construction &amp; Investment JSC No. 492</t>
        </is>
      </c>
    </row>
    <row r="140">
      <c r="A140" t="inlineStr">
        <is>
          <t>HUG</t>
        </is>
      </c>
      <c r="B140" t="inlineStr">
        <is>
          <t>UPCOM</t>
        </is>
      </c>
      <c r="C140" t="inlineStr">
        <is>
          <t>Thực phẩm &amp; Tiêu dùng</t>
        </is>
      </c>
      <c r="D140" t="inlineStr">
        <is>
          <t>Micro / Kém TK</t>
        </is>
      </c>
      <c r="E140" t="n">
        <v>26.5</v>
      </c>
      <c r="F140" t="n">
        <v>0.005459</v>
      </c>
      <c r="G140" t="n">
        <v>14.71861471861472</v>
      </c>
      <c r="H140" t="n">
        <v>9.95850622406639</v>
      </c>
      <c r="I140" t="n">
        <v>-11.66666666666667</v>
      </c>
      <c r="J140" t="n">
        <v>-11.66666666666667</v>
      </c>
      <c r="K140" t="n">
        <v>6.068848615210726</v>
      </c>
      <c r="L140" t="n">
        <v>0.05710543367903835</v>
      </c>
      <c r="M140" t="n">
        <v>49.00896537324122</v>
      </c>
      <c r="N140" t="n">
        <v>0</v>
      </c>
      <c r="O140" t="n">
        <v>0</v>
      </c>
      <c r="P140" t="n">
        <v>30.29</v>
      </c>
      <c r="Q140" t="n">
        <v>24.78</v>
      </c>
      <c r="R140" t="inlineStr">
        <is>
          <t>🟣 ĐÓNG TRẦN (Không đua)</t>
        </is>
      </c>
      <c r="S140" t="b">
        <v>0</v>
      </c>
      <c r="T140" t="n">
        <v>0</v>
      </c>
      <c r="U140" t="n">
        <v>0</v>
      </c>
      <c r="V140" t="inlineStr">
        <is>
          <t>Hung Yen Garment Corp.</t>
        </is>
      </c>
    </row>
    <row r="141">
      <c r="A141" t="inlineStr">
        <is>
          <t>PNP</t>
        </is>
      </c>
      <c r="B141" t="inlineStr">
        <is>
          <t>UPCOM</t>
        </is>
      </c>
      <c r="C141" t="inlineStr">
        <is>
          <t>Cảng biển &amp; Vận tải</t>
        </is>
      </c>
      <c r="D141" t="inlineStr">
        <is>
          <t>Micro / Kém TK</t>
        </is>
      </c>
      <c r="E141" t="n">
        <v>18.2</v>
      </c>
      <c r="F141" t="n">
        <v>0.00546</v>
      </c>
      <c r="G141" t="n">
        <v>0</v>
      </c>
      <c r="H141" t="n">
        <v>-3.703703703703704</v>
      </c>
      <c r="I141" t="n">
        <v>-1.621621621621622</v>
      </c>
      <c r="J141" t="n">
        <v>-6.666666666666667</v>
      </c>
      <c r="K141" t="n">
        <v>-7.593361312559368</v>
      </c>
      <c r="L141" t="n">
        <v>0.3920607694192599</v>
      </c>
      <c r="M141" t="n">
        <v>43.12508487853413</v>
      </c>
      <c r="N141" t="n">
        <v>0</v>
      </c>
      <c r="O141" t="n">
        <v>0</v>
      </c>
      <c r="P141" t="n">
        <v>20.8</v>
      </c>
      <c r="Q141" t="n">
        <v>17.02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Phu Huu - Newport Corporation</t>
        </is>
      </c>
    </row>
    <row r="142">
      <c r="A142" t="inlineStr">
        <is>
          <t>PEQ</t>
        </is>
      </c>
      <c r="B142" t="inlineStr">
        <is>
          <t>UPCOM</t>
        </is>
      </c>
      <c r="C142" t="inlineStr">
        <is>
          <t>Dầu khí &amp; Năng lượng</t>
        </is>
      </c>
      <c r="D142" t="inlineStr">
        <is>
          <t>Micro / Kém TK</t>
        </is>
      </c>
      <c r="E142" t="n">
        <v>47.5</v>
      </c>
      <c r="F142" t="n">
        <v>0.0055575</v>
      </c>
      <c r="G142" t="n">
        <v>15.29126213592233</v>
      </c>
      <c r="H142" t="n">
        <v>15.29126213592233</v>
      </c>
      <c r="I142" t="n">
        <v>12.82660332541568</v>
      </c>
      <c r="J142" t="n">
        <v>12.82660332541568</v>
      </c>
      <c r="K142" t="n">
        <v>11.40160452706666</v>
      </c>
      <c r="L142" t="n">
        <v>0.2304624021273452</v>
      </c>
      <c r="M142" t="n">
        <v>60.7269370523601</v>
      </c>
      <c r="N142" t="n">
        <v>0</v>
      </c>
      <c r="O142" t="n">
        <v>0</v>
      </c>
      <c r="P142" t="n">
        <v>54.22</v>
      </c>
      <c r="Q142" t="n">
        <v>44.44</v>
      </c>
      <c r="R142" t="inlineStr">
        <is>
          <t>🟣 ĐÓNG TRẦN (Không đua)</t>
        </is>
      </c>
      <c r="S142" t="b">
        <v>0</v>
      </c>
      <c r="T142" t="n">
        <v>0</v>
      </c>
      <c r="U142" t="n">
        <v>0</v>
      </c>
      <c r="V142" t="inlineStr">
        <is>
          <t>Petrolimex Equipment JSC</t>
        </is>
      </c>
    </row>
    <row r="143">
      <c r="A143" t="inlineStr">
        <is>
          <t>VC9</t>
        </is>
      </c>
      <c r="B143" t="inlineStr">
        <is>
          <t>HNX</t>
        </is>
      </c>
      <c r="C143" t="inlineStr">
        <is>
          <t>Đầu tư công &amp; Xây dựng</t>
        </is>
      </c>
      <c r="D143" t="inlineStr">
        <is>
          <t>Micro / Kém TK</t>
        </is>
      </c>
      <c r="E143" t="n">
        <v>4.3</v>
      </c>
      <c r="F143" t="n">
        <v>0.00559</v>
      </c>
      <c r="G143" t="n">
        <v>0</v>
      </c>
      <c r="H143" t="n">
        <v>0</v>
      </c>
      <c r="I143" t="n">
        <v>0</v>
      </c>
      <c r="J143" t="n">
        <v>-2.272727272727273</v>
      </c>
      <c r="K143" t="n">
        <v>-3.889657608855664</v>
      </c>
      <c r="L143" t="n">
        <v>0.1967989887559655</v>
      </c>
      <c r="M143" t="n">
        <v>46.31376513356088</v>
      </c>
      <c r="N143" t="n">
        <v>75.89623748815224</v>
      </c>
      <c r="O143" t="n">
        <v>1.47184293934131</v>
      </c>
      <c r="P143" t="n">
        <v>4.88</v>
      </c>
      <c r="Q143" t="n">
        <v>4.03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VC9 - No 9 Construction Join Stock Company</t>
        </is>
      </c>
    </row>
    <row r="144">
      <c r="A144" t="inlineStr">
        <is>
          <t>DFC</t>
        </is>
      </c>
      <c r="B144" t="inlineStr">
        <is>
          <t>UPCOM</t>
        </is>
      </c>
      <c r="C144" t="inlineStr">
        <is>
          <t>Sản xuất Công nghiệp</t>
        </is>
      </c>
      <c r="D144" t="inlineStr">
        <is>
          <t>Micro / Kém TK</t>
        </is>
      </c>
      <c r="E144" t="n">
        <v>28</v>
      </c>
      <c r="F144" t="n">
        <v>0.0056</v>
      </c>
      <c r="G144" t="n">
        <v>-1.408450704225352</v>
      </c>
      <c r="H144" t="n">
        <v>-1.408450704225352</v>
      </c>
      <c r="I144" t="n">
        <v>-1.408450704225352</v>
      </c>
      <c r="J144" t="n">
        <v>-0.3558718861209965</v>
      </c>
      <c r="K144" t="n">
        <v>-5.298108313081016</v>
      </c>
      <c r="L144" t="n">
        <v>0.1368609236401584</v>
      </c>
      <c r="M144" t="n">
        <v>42.57952168794402</v>
      </c>
      <c r="N144" t="n">
        <v>0</v>
      </c>
      <c r="O144" t="n">
        <v>0</v>
      </c>
      <c r="P144" t="n">
        <v>30</v>
      </c>
      <c r="Q144" t="n">
        <v>27.09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Dong Anh C&amp;F Joint Stock Co</t>
        </is>
      </c>
    </row>
    <row r="145">
      <c r="A145" t="inlineStr">
        <is>
          <t>BNW</t>
        </is>
      </c>
      <c r="B145" t="inlineStr">
        <is>
          <t>UPCOM</t>
        </is>
      </c>
      <c r="C145" t="inlineStr">
        <is>
          <t>Điện &amp; Năng lượng</t>
        </is>
      </c>
      <c r="D145" t="inlineStr">
        <is>
          <t>Micro / Kém TK</t>
        </is>
      </c>
      <c r="E145" t="n">
        <v>17.6</v>
      </c>
      <c r="F145" t="n">
        <v>0.005632</v>
      </c>
      <c r="G145" t="n">
        <v>-2.222222222222222</v>
      </c>
      <c r="H145" t="n">
        <v>1.734104046242775</v>
      </c>
      <c r="I145" t="n">
        <v>3.529411764705882</v>
      </c>
      <c r="J145" t="n">
        <v>0</v>
      </c>
      <c r="K145" t="n">
        <v>-2.15555356261289</v>
      </c>
      <c r="L145" t="n">
        <v>1.401741225428462</v>
      </c>
      <c r="M145" t="n">
        <v>48.87751416848692</v>
      </c>
      <c r="N145" t="n">
        <v>0</v>
      </c>
      <c r="O145" t="n">
        <v>0</v>
      </c>
      <c r="P145" t="n">
        <v>20.12</v>
      </c>
      <c r="Q145" t="n">
        <v>16.46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Bac Ninh Clean Water Joint Stock Co</t>
        </is>
      </c>
    </row>
    <row r="146">
      <c r="A146" t="inlineStr">
        <is>
          <t>SAF</t>
        </is>
      </c>
      <c r="B146" t="inlineStr">
        <is>
          <t>HNX</t>
        </is>
      </c>
      <c r="C146" t="inlineStr">
        <is>
          <t>Thực phẩm &amp; Tiêu dùng</t>
        </is>
      </c>
      <c r="D146" t="inlineStr">
        <is>
          <t>Micro / Kém TK</t>
        </is>
      </c>
      <c r="E146" t="n">
        <v>56.5</v>
      </c>
      <c r="F146" t="n">
        <v>0.00565</v>
      </c>
      <c r="G146" t="n">
        <v>0</v>
      </c>
      <c r="H146" t="n">
        <v>0</v>
      </c>
      <c r="I146" t="n">
        <v>0</v>
      </c>
      <c r="J146" t="n">
        <v>-2.249134948096886</v>
      </c>
      <c r="K146" t="n">
        <v>-3.889657608855664</v>
      </c>
      <c r="L146" t="n">
        <v>0.02063365968905076</v>
      </c>
      <c r="M146" t="n">
        <v>50.71858534120745</v>
      </c>
      <c r="N146" t="n">
        <v>14.01940722670915</v>
      </c>
      <c r="O146" t="n">
        <v>31.0497615155551</v>
      </c>
      <c r="P146" t="n">
        <v>60.53</v>
      </c>
      <c r="Q146" t="n">
        <v>54.67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Safoco Foodstuff JSC</t>
        </is>
      </c>
    </row>
    <row r="147">
      <c r="A147" t="inlineStr">
        <is>
          <t>VCX</t>
        </is>
      </c>
      <c r="B147" t="inlineStr">
        <is>
          <t>UPCOM</t>
        </is>
      </c>
      <c r="C147" t="inlineStr">
        <is>
          <t>Khai khoáng &amp; VLXD</t>
        </is>
      </c>
      <c r="D147" t="inlineStr">
        <is>
          <t>Micro / Kém TK</t>
        </is>
      </c>
      <c r="E147" t="n">
        <v>13.5</v>
      </c>
      <c r="F147" t="n">
        <v>0.0054</v>
      </c>
      <c r="G147" t="n">
        <v>12.5</v>
      </c>
      <c r="H147" t="n">
        <v>12.5</v>
      </c>
      <c r="I147" t="n">
        <v>12.5</v>
      </c>
      <c r="J147" t="n">
        <v>20.53571428571428</v>
      </c>
      <c r="K147" t="n">
        <v>8.610342391144336</v>
      </c>
      <c r="L147" t="n">
        <v>0.04723574919588517</v>
      </c>
      <c r="M147" t="n">
        <v>62.28668729346577</v>
      </c>
      <c r="N147" t="n">
        <v>0</v>
      </c>
      <c r="O147" t="n">
        <v>0</v>
      </c>
      <c r="P147" t="n">
        <v>15.43</v>
      </c>
      <c r="Q147" t="n">
        <v>12.62</v>
      </c>
      <c r="R147" t="inlineStr">
        <is>
          <t>🟣 ĐÓNG TRẦN (Không đua)</t>
        </is>
      </c>
      <c r="S147" t="b">
        <v>0</v>
      </c>
      <c r="T147" t="n">
        <v>0</v>
      </c>
      <c r="U147" t="n">
        <v>0</v>
      </c>
      <c r="V147" t="inlineStr">
        <is>
          <t>Yen Binh Cement Joint Stock Co</t>
        </is>
      </c>
    </row>
    <row r="148">
      <c r="A148" t="inlineStr">
        <is>
          <t>ASG</t>
        </is>
      </c>
      <c r="B148" t="inlineStr">
        <is>
          <t>HOSE</t>
        </is>
      </c>
      <c r="C148" t="inlineStr">
        <is>
          <t>Cảng biển &amp; Vận tải</t>
        </is>
      </c>
      <c r="D148" t="inlineStr">
        <is>
          <t>Micro / Kém TK</t>
        </is>
      </c>
      <c r="E148" t="n">
        <v>15.8</v>
      </c>
      <c r="F148" t="n">
        <v>0.00474</v>
      </c>
      <c r="G148" t="n">
        <v>-1.863354037267081</v>
      </c>
      <c r="H148" t="n">
        <v>-0.3154574132492113</v>
      </c>
      <c r="I148" t="n">
        <v>-1.25</v>
      </c>
      <c r="J148" t="n">
        <v>-1.25</v>
      </c>
      <c r="K148" t="n">
        <v>-4.205115022104875</v>
      </c>
      <c r="L148" t="n">
        <v>0.9917765196908963</v>
      </c>
      <c r="M148" t="n">
        <v>46.57990254156949</v>
      </c>
      <c r="N148" t="n">
        <v>11.23041172750671</v>
      </c>
      <c r="O148" t="n">
        <v>9.08766030754556</v>
      </c>
      <c r="P148" t="n">
        <v>17.63</v>
      </c>
      <c r="Q148" t="n">
        <v>14.97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ASG Corp.</t>
        </is>
      </c>
    </row>
    <row r="149">
      <c r="A149" t="inlineStr">
        <is>
          <t>NBP</t>
        </is>
      </c>
      <c r="B149" t="inlineStr">
        <is>
          <t>HNX</t>
        </is>
      </c>
      <c r="C149" t="inlineStr">
        <is>
          <t>Điện &amp; Năng lượng</t>
        </is>
      </c>
      <c r="D149" t="inlineStr">
        <is>
          <t>Micro / Kém TK</t>
        </is>
      </c>
      <c r="E149" t="n">
        <v>6.8</v>
      </c>
      <c r="F149" t="n">
        <v>0.00476</v>
      </c>
      <c r="G149" t="n">
        <v>1.492537313432836</v>
      </c>
      <c r="H149" t="n">
        <v>-1.449275362318841</v>
      </c>
      <c r="I149" t="n">
        <v>-5.555555555555555</v>
      </c>
      <c r="J149" t="n">
        <v>-9.333333333333334</v>
      </c>
      <c r="K149" t="n">
        <v>-5.338932971174505</v>
      </c>
      <c r="L149" t="n">
        <v>0.3081782811356369</v>
      </c>
      <c r="M149" t="n">
        <v>43.59773104531586</v>
      </c>
      <c r="N149" t="n">
        <v>5.084801401490909</v>
      </c>
      <c r="O149" t="n">
        <v>7.669144255141471</v>
      </c>
      <c r="P149" t="n">
        <v>7.77</v>
      </c>
      <c r="Q149" t="n">
        <v>6.36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Ninh Binh Thermal Power JSC</t>
        </is>
      </c>
    </row>
    <row r="150">
      <c r="A150" t="inlineStr">
        <is>
          <t>TXM</t>
        </is>
      </c>
      <c r="B150" t="inlineStr">
        <is>
          <t>HNX</t>
        </is>
      </c>
      <c r="C150" t="inlineStr">
        <is>
          <t>Khai khoáng &amp; VLXD</t>
        </is>
      </c>
      <c r="D150" t="inlineStr">
        <is>
          <t>Micro / Kém TK</t>
        </is>
      </c>
      <c r="E150" t="n">
        <v>3.7</v>
      </c>
      <c r="F150" t="n">
        <v>0.00481</v>
      </c>
      <c r="G150" t="n">
        <v>0</v>
      </c>
      <c r="H150" t="n">
        <v>0</v>
      </c>
      <c r="I150" t="n">
        <v>-7.5</v>
      </c>
      <c r="J150" t="n">
        <v>-22.91666666666667</v>
      </c>
      <c r="K150" t="n">
        <v>-3.889657608855664</v>
      </c>
      <c r="L150" t="n">
        <v>0.1899331763949587</v>
      </c>
      <c r="M150" t="n">
        <v>44.81663405194707</v>
      </c>
      <c r="N150" t="n">
        <v>22.13043077780689</v>
      </c>
      <c r="O150" t="n">
        <v>1.05513681668252</v>
      </c>
      <c r="P150" t="n">
        <v>4.23</v>
      </c>
      <c r="Q150" t="n">
        <v>3.46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Vicem Gypsum &amp; Cement JSC</t>
        </is>
      </c>
    </row>
    <row r="151">
      <c r="A151" t="inlineStr">
        <is>
          <t>CNT</t>
        </is>
      </c>
      <c r="B151" t="inlineStr">
        <is>
          <t>UPCOM</t>
        </is>
      </c>
      <c r="C151" t="inlineStr">
        <is>
          <t>Bất động sản Dân dụng</t>
        </is>
      </c>
      <c r="D151" t="inlineStr">
        <is>
          <t>Micro / Kém TK</t>
        </is>
      </c>
      <c r="E151" t="n">
        <v>4.8</v>
      </c>
      <c r="F151" t="n">
        <v>0.004824</v>
      </c>
      <c r="G151" t="n">
        <v>0</v>
      </c>
      <c r="H151" t="n">
        <v>-7.692307692307693</v>
      </c>
      <c r="I151" t="n">
        <v>-2.040816326530612</v>
      </c>
      <c r="J151" t="n">
        <v>-14.28571428571429</v>
      </c>
      <c r="K151" t="n">
        <v>-11.58196530116336</v>
      </c>
      <c r="L151" t="n">
        <v>0.3488341822788765</v>
      </c>
      <c r="M151" t="n">
        <v>41.37583304481397</v>
      </c>
      <c r="N151" t="n">
        <v>155.7066486738984</v>
      </c>
      <c r="O151" t="n">
        <v>0.231845641370539</v>
      </c>
      <c r="P151" t="n">
        <v>5.22</v>
      </c>
      <c r="Q151" t="n">
        <v>4.61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CNT Group Corp.</t>
        </is>
      </c>
    </row>
    <row r="152">
      <c r="A152" t="inlineStr">
        <is>
          <t>EIC</t>
        </is>
      </c>
      <c r="B152" t="inlineStr">
        <is>
          <t>UPCOM</t>
        </is>
      </c>
      <c r="C152" t="inlineStr">
        <is>
          <t>Điện &amp; Năng lượng</t>
        </is>
      </c>
      <c r="D152" t="inlineStr">
        <is>
          <t>Micro / Kém TK</t>
        </is>
      </c>
      <c r="E152" t="n">
        <v>19.5</v>
      </c>
      <c r="F152" t="n">
        <v>0.004836</v>
      </c>
      <c r="G152" t="n">
        <v>1.5625</v>
      </c>
      <c r="H152" t="n">
        <v>5.978260869565218</v>
      </c>
      <c r="I152" t="n">
        <v>5.978260869565218</v>
      </c>
      <c r="J152" t="n">
        <v>8.333333333333334</v>
      </c>
      <c r="K152" t="n">
        <v>2.088603260709553</v>
      </c>
      <c r="L152" t="n">
        <v>0.1936648933574113</v>
      </c>
      <c r="M152" t="n">
        <v>49.20753428698041</v>
      </c>
      <c r="N152" t="n">
        <v>0</v>
      </c>
      <c r="O152" t="n">
        <v>0</v>
      </c>
      <c r="P152" t="n">
        <v>22.29</v>
      </c>
      <c r="Q152" t="n">
        <v>18.23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EVN International Joint Stock Co</t>
        </is>
      </c>
    </row>
    <row r="153">
      <c r="A153" t="inlineStr">
        <is>
          <t>CLW</t>
        </is>
      </c>
      <c r="B153" t="inlineStr">
        <is>
          <t>HOSE</t>
        </is>
      </c>
      <c r="C153" t="inlineStr">
        <is>
          <t>Điện &amp; Năng lượng</t>
        </is>
      </c>
      <c r="D153" t="inlineStr">
        <is>
          <t>Micro / Kém TK</t>
        </is>
      </c>
      <c r="E153" t="n">
        <v>48</v>
      </c>
      <c r="F153" t="n">
        <v>0.004848</v>
      </c>
      <c r="G153" t="n">
        <v>-5.88235294117647</v>
      </c>
      <c r="H153" t="n">
        <v>-5.697445972495088</v>
      </c>
      <c r="I153" t="n">
        <v>14.83253588516746</v>
      </c>
      <c r="J153" t="n">
        <v>24.5136186770428</v>
      </c>
      <c r="K153" t="n">
        <v>-9.587103581350753</v>
      </c>
      <c r="L153" t="n">
        <v>0.005853910165662759</v>
      </c>
      <c r="M153" t="n">
        <v>49.38014812986992</v>
      </c>
      <c r="N153" t="n">
        <v>10.0859217573273</v>
      </c>
      <c r="O153" t="n">
        <v>25.3755592032341</v>
      </c>
      <c r="P153" t="n">
        <v>54.86</v>
      </c>
      <c r="Q153" t="n">
        <v>44.88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CÔNG TY CỔ PHẦN CẤP NƯỚC CHỢ LỚN</t>
        </is>
      </c>
    </row>
    <row r="154">
      <c r="A154" t="inlineStr">
        <is>
          <t>STC</t>
        </is>
      </c>
      <c r="B154" t="inlineStr">
        <is>
          <t>HNX</t>
        </is>
      </c>
      <c r="C154" t="inlineStr">
        <is>
          <t>Sản xuất Công nghiệp</t>
        </is>
      </c>
      <c r="D154" t="inlineStr">
        <is>
          <t>Micro / Kém TK</t>
        </is>
      </c>
      <c r="E154" t="n">
        <v>12</v>
      </c>
      <c r="F154" t="n">
        <v>0.004872</v>
      </c>
      <c r="G154" t="n">
        <v>2.564102564102564</v>
      </c>
      <c r="H154" t="n">
        <v>3.448275862068965</v>
      </c>
      <c r="I154" t="n">
        <v>5.263157894736842</v>
      </c>
      <c r="J154" t="n">
        <v>-12.40875912408759</v>
      </c>
      <c r="K154" t="n">
        <v>-0.4413817467866989</v>
      </c>
      <c r="L154" t="n">
        <v>1.819607843137255</v>
      </c>
      <c r="M154" t="n">
        <v>50.67245209272161</v>
      </c>
      <c r="N154" t="n">
        <v>33.59026151138262</v>
      </c>
      <c r="O154" t="n">
        <v>1.51907155150963</v>
      </c>
      <c r="P154" t="n">
        <v>13.66</v>
      </c>
      <c r="Q154" t="n">
        <v>11.25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Book &amp; Educational Equipment JSC</t>
        </is>
      </c>
    </row>
    <row r="155">
      <c r="A155" t="inlineStr">
        <is>
          <t>LMC</t>
        </is>
      </c>
      <c r="B155" t="inlineStr">
        <is>
          <t>UPCOM</t>
        </is>
      </c>
      <c r="C155" t="inlineStr">
        <is>
          <t>Khai khoáng &amp; VLXD</t>
        </is>
      </c>
      <c r="D155" t="inlineStr">
        <is>
          <t>Micro / Kém TK</t>
        </is>
      </c>
      <c r="E155" t="n">
        <v>6.7</v>
      </c>
      <c r="F155" t="n">
        <v>0.004891</v>
      </c>
      <c r="G155" t="n">
        <v>-15.18987341772152</v>
      </c>
      <c r="H155" t="n">
        <v>-4.285714285714286</v>
      </c>
      <c r="I155" t="n">
        <v>9.836065573770492</v>
      </c>
      <c r="J155" t="n">
        <v>21.81818181818182</v>
      </c>
      <c r="K155" t="n">
        <v>-8.175371894569949</v>
      </c>
      <c r="L155" t="n">
        <v>0.02196592798711232</v>
      </c>
      <c r="M155" t="n">
        <v>47.99187644695421</v>
      </c>
      <c r="N155" t="n">
        <v>0</v>
      </c>
      <c r="O155" t="n">
        <v>0</v>
      </c>
      <c r="P155" t="n">
        <v>7.66</v>
      </c>
      <c r="Q155" t="n">
        <v>6.26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Long Beach LMC Joint Stock Company</t>
        </is>
      </c>
    </row>
    <row r="156">
      <c r="A156" t="inlineStr">
        <is>
          <t>GCB</t>
        </is>
      </c>
      <c r="B156" t="inlineStr">
        <is>
          <t>UPCOM</t>
        </is>
      </c>
      <c r="C156" t="inlineStr">
        <is>
          <t>Bán lẻ &amp; Phân phối</t>
        </is>
      </c>
      <c r="D156" t="inlineStr">
        <is>
          <t>Micro / Kém TK</t>
        </is>
      </c>
      <c r="E156" t="n">
        <v>4.9</v>
      </c>
      <c r="F156" t="n">
        <v>0.0049049</v>
      </c>
      <c r="G156" t="n">
        <v>-14.03508771929824</v>
      </c>
      <c r="H156" t="n">
        <v>-2</v>
      </c>
      <c r="I156" t="n">
        <v>-3.92156862745098</v>
      </c>
      <c r="J156" t="n">
        <v>-34.66666666666666</v>
      </c>
      <c r="K156" t="n">
        <v>-5.889657608855664</v>
      </c>
      <c r="L156" t="n">
        <v>0.06419392851130688</v>
      </c>
      <c r="M156" t="n">
        <v>42.975643654366</v>
      </c>
      <c r="N156" t="n">
        <v>0</v>
      </c>
      <c r="O156" t="n">
        <v>0</v>
      </c>
      <c r="P156" t="n">
        <v>5.6</v>
      </c>
      <c r="Q156" t="n">
        <v>4.58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Petec Binh Dinh Joint Stock Co</t>
        </is>
      </c>
    </row>
    <row r="157">
      <c r="A157" t="inlineStr">
        <is>
          <t>DAE</t>
        </is>
      </c>
      <c r="B157" t="inlineStr">
        <is>
          <t>HNX</t>
        </is>
      </c>
      <c r="C157" t="inlineStr">
        <is>
          <t>Dịch vụ Tiêu dùng</t>
        </is>
      </c>
      <c r="D157" t="inlineStr">
        <is>
          <t>Micro / Kém TK</t>
        </is>
      </c>
      <c r="E157" t="n">
        <v>13</v>
      </c>
      <c r="F157" t="n">
        <v>0.0052</v>
      </c>
      <c r="G157" t="n">
        <v>0</v>
      </c>
      <c r="H157" t="n">
        <v>0</v>
      </c>
      <c r="I157" t="n">
        <v>-3.703703703703704</v>
      </c>
      <c r="J157" t="n">
        <v>-10.3448275862069</v>
      </c>
      <c r="K157" t="n">
        <v>-3.889657608855664</v>
      </c>
      <c r="L157" t="n">
        <v>0.2763528334801458</v>
      </c>
      <c r="M157" t="n">
        <v>39.34902724172251</v>
      </c>
      <c r="N157" t="n">
        <v>11.42878041198468</v>
      </c>
      <c r="O157" t="n">
        <v>5.30346338933049</v>
      </c>
      <c r="P157" t="n">
        <v>14.65</v>
      </c>
      <c r="Q157" t="n">
        <v>12.25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Educational Book JSC in Da Nang City</t>
        </is>
      </c>
    </row>
    <row r="158">
      <c r="A158" t="inlineStr">
        <is>
          <t>HLC</t>
        </is>
      </c>
      <c r="B158" t="inlineStr">
        <is>
          <t>HNX</t>
        </is>
      </c>
      <c r="C158" t="inlineStr">
        <is>
          <t>Bán lẻ &amp; Phân phối</t>
        </is>
      </c>
      <c r="D158" t="inlineStr">
        <is>
          <t>Micro / Kém TK</t>
        </is>
      </c>
      <c r="E158" t="n">
        <v>10</v>
      </c>
      <c r="F158" t="n">
        <v>0.005</v>
      </c>
      <c r="G158" t="n">
        <v>0</v>
      </c>
      <c r="H158" t="n">
        <v>0</v>
      </c>
      <c r="I158" t="n">
        <v>0</v>
      </c>
      <c r="J158" t="n">
        <v>-1.96078431372549</v>
      </c>
      <c r="K158" t="n">
        <v>-3.889657608855664</v>
      </c>
      <c r="L158" t="n">
        <v>0.175699834402906</v>
      </c>
      <c r="M158" t="n">
        <v>47.11759120803068</v>
      </c>
      <c r="N158" t="n">
        <v>3.968965862130827</v>
      </c>
      <c r="O158" t="n">
        <v>15.1487358127118</v>
      </c>
      <c r="P158" t="n">
        <v>11.2</v>
      </c>
      <c r="Q158" t="n">
        <v>9.449999999999999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Vinacomin - HaLam Coal JSC</t>
        </is>
      </c>
    </row>
    <row r="159">
      <c r="A159" t="inlineStr">
        <is>
          <t>VQC</t>
        </is>
      </c>
      <c r="B159" t="inlineStr">
        <is>
          <t>UPCOM</t>
        </is>
      </c>
      <c r="C159" t="inlineStr">
        <is>
          <t>Khai khoáng &amp; VLXD</t>
        </is>
      </c>
      <c r="D159" t="inlineStr">
        <is>
          <t>Micro / Kém TK</t>
        </is>
      </c>
      <c r="E159" t="n">
        <v>12.6</v>
      </c>
      <c r="F159" t="n">
        <v>0.00504</v>
      </c>
      <c r="G159" t="n">
        <v>0</v>
      </c>
      <c r="H159" t="n">
        <v>0</v>
      </c>
      <c r="I159" t="n">
        <v>0.8</v>
      </c>
      <c r="J159" t="n">
        <v>-3.076923076923077</v>
      </c>
      <c r="K159" t="n">
        <v>-3.889657608855664</v>
      </c>
      <c r="L159" t="n">
        <v>0.2714625042416016</v>
      </c>
      <c r="M159" t="n">
        <v>45.28625547436643</v>
      </c>
      <c r="N159" t="n">
        <v>0</v>
      </c>
      <c r="O159" t="n">
        <v>0</v>
      </c>
      <c r="P159" t="n">
        <v>14.4</v>
      </c>
      <c r="Q159" t="n">
        <v>11.78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Vinacomin Quacontrol Joint Stock Company</t>
        </is>
      </c>
    </row>
    <row r="160">
      <c r="A160" t="inlineStr">
        <is>
          <t>TYA</t>
        </is>
      </c>
      <c r="B160" t="inlineStr">
        <is>
          <t>HOSE</t>
        </is>
      </c>
      <c r="C160" t="inlineStr">
        <is>
          <t>Dầu khí &amp; Năng lượng</t>
        </is>
      </c>
      <c r="D160" t="inlineStr">
        <is>
          <t>Micro / Kém TK</t>
        </is>
      </c>
      <c r="E160" t="n">
        <v>16.95</v>
      </c>
      <c r="F160" t="n">
        <v>0.005085</v>
      </c>
      <c r="G160" t="n">
        <v>0.8928571428571428</v>
      </c>
      <c r="H160" t="n">
        <v>0.2958579881656805</v>
      </c>
      <c r="I160" t="n">
        <v>0.8928571428571429</v>
      </c>
      <c r="J160" t="n">
        <v>0.5934718100890207</v>
      </c>
      <c r="K160" t="n">
        <v>-3.593799620689984</v>
      </c>
      <c r="L160" t="n">
        <v>0.04030010142192191</v>
      </c>
      <c r="M160" t="n">
        <v>50.03354091026518</v>
      </c>
      <c r="N160" t="n">
        <v>4.186778435289993</v>
      </c>
      <c r="O160" t="n">
        <v>20.2600068029482</v>
      </c>
      <c r="P160" t="n">
        <v>18.16</v>
      </c>
      <c r="Q160" t="n">
        <v>16.4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CÔNG TY CỔ PHẦN DÂY VÀ CÁP ĐIỆN TAYA VIỆT NAM</t>
        </is>
      </c>
    </row>
    <row r="161">
      <c r="A161" t="inlineStr">
        <is>
          <t>TDS</t>
        </is>
      </c>
      <c r="B161" t="inlineStr">
        <is>
          <t>UPCOM</t>
        </is>
      </c>
      <c r="C161" t="inlineStr">
        <is>
          <t>Khai khoáng &amp; VLXD</t>
        </is>
      </c>
      <c r="D161" t="inlineStr">
        <is>
          <t>Micro / Kém TK</t>
        </is>
      </c>
      <c r="E161" t="n">
        <v>8.300000000000001</v>
      </c>
      <c r="F161" t="n">
        <v>0.0050879</v>
      </c>
      <c r="G161" t="n">
        <v>3.75</v>
      </c>
      <c r="H161" t="n">
        <v>2.469135802469136</v>
      </c>
      <c r="I161" t="n">
        <v>1.219512195121951</v>
      </c>
      <c r="J161" t="n">
        <v>3.75</v>
      </c>
      <c r="K161" t="n">
        <v>-1.420521806386529</v>
      </c>
      <c r="L161" t="n">
        <v>0.2458059115720251</v>
      </c>
      <c r="M161" t="n">
        <v>55.82810785588684</v>
      </c>
      <c r="N161" t="n">
        <v>0</v>
      </c>
      <c r="O161" t="n">
        <v>0</v>
      </c>
      <c r="P161" t="n">
        <v>8.970000000000001</v>
      </c>
      <c r="Q161" t="n">
        <v>8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Thu Duc Steel JSC</t>
        </is>
      </c>
    </row>
    <row r="162">
      <c r="A162" t="inlineStr">
        <is>
          <t>VTH</t>
        </is>
      </c>
      <c r="B162" t="inlineStr">
        <is>
          <t>HNX</t>
        </is>
      </c>
      <c r="C162" t="inlineStr">
        <is>
          <t>Sản xuất Công nghiệp</t>
        </is>
      </c>
      <c r="D162" t="inlineStr">
        <is>
          <t>Micro / Kém TK</t>
        </is>
      </c>
      <c r="E162" t="n">
        <v>8.5</v>
      </c>
      <c r="F162" t="n">
        <v>0.0051</v>
      </c>
      <c r="G162" t="n">
        <v>0</v>
      </c>
      <c r="H162" t="n">
        <v>-3.443819884841342</v>
      </c>
      <c r="I162" t="n">
        <v>-23.27232115849</v>
      </c>
      <c r="J162" t="n">
        <v>-4.516666330565331</v>
      </c>
      <c r="K162" t="n">
        <v>-7.333477493697007</v>
      </c>
      <c r="L162" t="n">
        <v>1.149428229331072</v>
      </c>
      <c r="M162" t="n">
        <v>43.99495587801616</v>
      </c>
      <c r="N162" t="n">
        <v>4.614885372491016</v>
      </c>
      <c r="O162" t="n">
        <v>14.8241194921001</v>
      </c>
      <c r="P162" t="n">
        <v>9.720000000000001</v>
      </c>
      <c r="Q162" t="n">
        <v>7.95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Viet Thai Electric Cable Corporation</t>
        </is>
      </c>
    </row>
    <row r="163">
      <c r="A163" t="inlineStr">
        <is>
          <t>MKP</t>
        </is>
      </c>
      <c r="B163" t="inlineStr">
        <is>
          <t>UPCOM</t>
        </is>
      </c>
      <c r="C163" t="inlineStr">
        <is>
          <t>Y tế &amp; Dược phẩm</t>
        </is>
      </c>
      <c r="D163" t="inlineStr">
        <is>
          <t>Micro / Kém TK</t>
        </is>
      </c>
      <c r="E163" t="n">
        <v>25.6</v>
      </c>
      <c r="F163" t="n">
        <v>0.00512</v>
      </c>
      <c r="G163" t="n">
        <v>1.99203187250996</v>
      </c>
      <c r="H163" t="n">
        <v>1.99203187250996</v>
      </c>
      <c r="I163" t="n">
        <v>-4.83271375464684</v>
      </c>
      <c r="J163" t="n">
        <v>2.4</v>
      </c>
      <c r="K163" t="n">
        <v>-1.897625736345704</v>
      </c>
      <c r="L163" t="n">
        <v>0.230810288368604</v>
      </c>
      <c r="M163" t="n">
        <v>47.40932257842657</v>
      </c>
      <c r="N163" t="n">
        <v>0</v>
      </c>
      <c r="O163" t="n">
        <v>0</v>
      </c>
      <c r="P163" t="n">
        <v>28.87</v>
      </c>
      <c r="Q163" t="n">
        <v>24.11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Mekophar Chemical Pharmaceutical Joint Stock Company</t>
        </is>
      </c>
    </row>
    <row r="164">
      <c r="A164" t="inlineStr">
        <is>
          <t>VIM</t>
        </is>
      </c>
      <c r="B164" t="inlineStr">
        <is>
          <t>UPCOM</t>
        </is>
      </c>
      <c r="C164" t="inlineStr">
        <is>
          <t>Khai khoáng &amp; VLXD</t>
        </is>
      </c>
      <c r="D164" t="inlineStr">
        <is>
          <t>Micro / Kém TK</t>
        </is>
      </c>
      <c r="E164" t="n">
        <v>10.3</v>
      </c>
      <c r="F164" t="n">
        <v>0.00515</v>
      </c>
      <c r="G164" t="n">
        <v>-1.904761904761905</v>
      </c>
      <c r="H164" t="n">
        <v>-1.904761904761905</v>
      </c>
      <c r="I164" t="n">
        <v>3</v>
      </c>
      <c r="J164" t="n">
        <v>0</v>
      </c>
      <c r="K164" t="n">
        <v>-5.794419513617569</v>
      </c>
      <c r="L164" t="n">
        <v>0.545829182757256</v>
      </c>
      <c r="M164" t="n">
        <v>48.03769118713487</v>
      </c>
      <c r="N164" t="n">
        <v>0</v>
      </c>
      <c r="O164" t="n">
        <v>0</v>
      </c>
      <c r="P164" t="n">
        <v>11.77</v>
      </c>
      <c r="Q164" t="n">
        <v>9.630000000000001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Viglacera Mineral JSC</t>
        </is>
      </c>
    </row>
    <row r="165">
      <c r="A165" t="inlineStr">
        <is>
          <t>CEN</t>
        </is>
      </c>
      <c r="B165" t="inlineStr">
        <is>
          <t>UPCOM</t>
        </is>
      </c>
      <c r="C165" t="inlineStr">
        <is>
          <t>Bán lẻ &amp; Phân phối</t>
        </is>
      </c>
      <c r="D165" t="inlineStr">
        <is>
          <t>Micro / Kém TK</t>
        </is>
      </c>
      <c r="E165" t="n">
        <v>1.4</v>
      </c>
      <c r="F165" t="n">
        <v>0.0051828</v>
      </c>
      <c r="G165" t="n">
        <v>0</v>
      </c>
      <c r="H165" t="n">
        <v>7.692307692307693</v>
      </c>
      <c r="I165" t="n">
        <v>-6.666666666666667</v>
      </c>
      <c r="J165" t="n">
        <v>-12.5</v>
      </c>
      <c r="K165" t="n">
        <v>3.802650083452028</v>
      </c>
      <c r="L165" t="n">
        <v>0.1583114302712879</v>
      </c>
      <c r="M165" t="n">
        <v>35.02327596682473</v>
      </c>
      <c r="N165" t="n">
        <v>0</v>
      </c>
      <c r="O165" t="n">
        <v>0</v>
      </c>
      <c r="P165" t="n">
        <v>1.6</v>
      </c>
      <c r="Q165" t="n">
        <v>1.31</v>
      </c>
      <c r="R165" t="inlineStr">
        <is>
          <t>🟢 VÙNG MUA CHUẨN</t>
        </is>
      </c>
      <c r="S165" t="b">
        <v>1</v>
      </c>
      <c r="T165" t="n">
        <v>0</v>
      </c>
      <c r="U165" t="n">
        <v>0</v>
      </c>
      <c r="V165" t="inlineStr">
        <is>
          <t>CENCON Viet Nam Joint Stock Co</t>
        </is>
      </c>
    </row>
    <row r="166">
      <c r="A166" t="inlineStr">
        <is>
          <t>PHN</t>
        </is>
      </c>
      <c r="B166" t="inlineStr">
        <is>
          <t>HNX</t>
        </is>
      </c>
      <c r="C166" t="inlineStr">
        <is>
          <t>Sản xuất Công nghiệp</t>
        </is>
      </c>
      <c r="D166" t="inlineStr">
        <is>
          <t>Micro / Kém TK</t>
        </is>
      </c>
      <c r="E166" t="n">
        <v>52</v>
      </c>
      <c r="F166" t="n">
        <v>0.0052</v>
      </c>
      <c r="G166" t="n">
        <v>-1.701323251417769</v>
      </c>
      <c r="H166" t="n">
        <v>-1.701323251417769</v>
      </c>
      <c r="I166" t="n">
        <v>-3.703703703703704</v>
      </c>
      <c r="J166" t="n">
        <v>-7.308377896613191</v>
      </c>
      <c r="K166" t="n">
        <v>-5.590980860273434</v>
      </c>
      <c r="L166" t="n">
        <v>0.6157635467980296</v>
      </c>
      <c r="M166" t="n">
        <v>46.79307234775573</v>
      </c>
      <c r="N166" t="n">
        <v>11.66138495631107</v>
      </c>
      <c r="O166" t="n">
        <v>19.2920166354274</v>
      </c>
      <c r="P166" t="n">
        <v>59.44</v>
      </c>
      <c r="Q166" t="n">
        <v>48.62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Hanoi Battery JSC</t>
        </is>
      </c>
    </row>
    <row r="167">
      <c r="A167" t="inlineStr">
        <is>
          <t>HBH</t>
        </is>
      </c>
      <c r="B167" t="inlineStr">
        <is>
          <t>UPCOM</t>
        </is>
      </c>
      <c r="C167" t="inlineStr">
        <is>
          <t>Thực phẩm &amp; Tiêu dùng</t>
        </is>
      </c>
      <c r="D167" t="inlineStr">
        <is>
          <t>Micro / Kém TK</t>
        </is>
      </c>
      <c r="E167" t="n">
        <v>5</v>
      </c>
      <c r="F167" t="n">
        <v>0.005</v>
      </c>
      <c r="G167" t="n">
        <v>-9.090909090909092</v>
      </c>
      <c r="H167" t="n">
        <v>-9.090909090909092</v>
      </c>
      <c r="I167" t="n">
        <v>-7.407407407407407</v>
      </c>
      <c r="J167" t="n">
        <v>-13.79310344827586</v>
      </c>
      <c r="K167" t="n">
        <v>-12.98056669976476</v>
      </c>
      <c r="L167" t="n">
        <v>0.906813570465082</v>
      </c>
      <c r="M167" t="n">
        <v>42.94414708002319</v>
      </c>
      <c r="N167" t="n">
        <v>0</v>
      </c>
      <c r="O167" t="n">
        <v>0</v>
      </c>
      <c r="P167" t="n">
        <v>5.71</v>
      </c>
      <c r="Q167" t="n">
        <v>4.68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Habeco - Hai Phong Joint Stock Co</t>
        </is>
      </c>
    </row>
    <row r="168">
      <c r="A168" t="inlineStr">
        <is>
          <t>PCT</t>
        </is>
      </c>
      <c r="B168" t="inlineStr">
        <is>
          <t>HNX</t>
        </is>
      </c>
      <c r="C168" t="inlineStr">
        <is>
          <t>Cảng biển &amp; Vận tải</t>
        </is>
      </c>
      <c r="D168" t="inlineStr">
        <is>
          <t>Micro / Kém TK</t>
        </is>
      </c>
      <c r="E168" t="n">
        <v>10.9</v>
      </c>
      <c r="F168" t="n">
        <v>0.00654</v>
      </c>
      <c r="G168" t="n">
        <v>0</v>
      </c>
      <c r="H168" t="n">
        <v>2.830188679245283</v>
      </c>
      <c r="I168" t="n">
        <v>6.862745098039215</v>
      </c>
      <c r="J168" t="n">
        <v>3.809523809523809</v>
      </c>
      <c r="K168" t="n">
        <v>-1.059468929610381</v>
      </c>
      <c r="L168" t="n">
        <v>0.06444440864199537</v>
      </c>
      <c r="M168" t="n">
        <v>51.61991332144163</v>
      </c>
      <c r="N168" t="n">
        <v>6.504186518110251</v>
      </c>
      <c r="O168" t="n">
        <v>11.7017638522424</v>
      </c>
      <c r="P168" t="n">
        <v>12.46</v>
      </c>
      <c r="Q168" t="n">
        <v>10.19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Global Pacific Shipping JSC</t>
        </is>
      </c>
    </row>
    <row r="169">
      <c r="A169" t="inlineStr">
        <is>
          <t>GTS</t>
        </is>
      </c>
      <c r="B169" t="inlineStr">
        <is>
          <t>UPCOM</t>
        </is>
      </c>
      <c r="C169" t="inlineStr">
        <is>
          <t>Đầu tư công &amp; Xây dựng</t>
        </is>
      </c>
      <c r="D169" t="inlineStr">
        <is>
          <t>Micro / Kém TK</t>
        </is>
      </c>
      <c r="E169" t="n">
        <v>10.9</v>
      </c>
      <c r="F169" t="n">
        <v>0.0065618</v>
      </c>
      <c r="G169" t="n">
        <v>0</v>
      </c>
      <c r="H169" t="n">
        <v>0</v>
      </c>
      <c r="I169" t="n">
        <v>-7.627118644067797</v>
      </c>
      <c r="J169" t="n">
        <v>0</v>
      </c>
      <c r="K169" t="n">
        <v>-3.889657608855664</v>
      </c>
      <c r="L169" t="n">
        <v>0.7447499458757306</v>
      </c>
      <c r="M169" t="n">
        <v>48.63638719076796</v>
      </c>
      <c r="N169" t="n">
        <v>0</v>
      </c>
      <c r="O169" t="n">
        <v>0</v>
      </c>
      <c r="P169" t="n">
        <v>12.46</v>
      </c>
      <c r="Q169" t="n">
        <v>10.19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Saigon Traffic Construction Joint Stock Co</t>
        </is>
      </c>
    </row>
    <row r="170">
      <c r="A170" t="inlineStr">
        <is>
          <t>TLP</t>
        </is>
      </c>
      <c r="B170" t="inlineStr">
        <is>
          <t>UPCOM</t>
        </is>
      </c>
      <c r="C170" t="inlineStr">
        <is>
          <t>Bán lẻ &amp; Phân phối</t>
        </is>
      </c>
      <c r="D170" t="inlineStr">
        <is>
          <t>Micro / Kém TK</t>
        </is>
      </c>
      <c r="E170" t="n">
        <v>6.8</v>
      </c>
      <c r="F170" t="n">
        <v>0.0068068</v>
      </c>
      <c r="G170" t="n">
        <v>3.03030303030303</v>
      </c>
      <c r="H170" t="n">
        <v>3.03030303030303</v>
      </c>
      <c r="I170" t="n">
        <v>1.492537313432836</v>
      </c>
      <c r="J170" t="n">
        <v>3.03030303030303</v>
      </c>
      <c r="K170" t="n">
        <v>-0.859354578552634</v>
      </c>
      <c r="L170" t="n">
        <v>0.1724605782856454</v>
      </c>
      <c r="M170" t="n">
        <v>48.62039427757434</v>
      </c>
      <c r="N170" t="n">
        <v>0</v>
      </c>
      <c r="O170" t="n">
        <v>0</v>
      </c>
      <c r="P170" t="n">
        <v>7.77</v>
      </c>
      <c r="Q170" t="n">
        <v>6.36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Thanh Le General Import-Export Trading Corp.</t>
        </is>
      </c>
    </row>
    <row r="171">
      <c r="A171" t="inlineStr">
        <is>
          <t>KMR</t>
        </is>
      </c>
      <c r="B171" t="inlineStr">
        <is>
          <t>HOSE</t>
        </is>
      </c>
      <c r="C171" t="inlineStr">
        <is>
          <t>Hóa chất &amp; Chế biến</t>
        </is>
      </c>
      <c r="D171" t="inlineStr">
        <is>
          <t>Micro / Kém TK</t>
        </is>
      </c>
      <c r="E171" t="n">
        <v>2.21</v>
      </c>
      <c r="F171" t="n">
        <v>0.00685763</v>
      </c>
      <c r="G171" t="n">
        <v>0</v>
      </c>
      <c r="H171" t="n">
        <v>0.91324200913242</v>
      </c>
      <c r="I171" t="n">
        <v>-1.339285714285714</v>
      </c>
      <c r="J171" t="n">
        <v>-6.35593220338983</v>
      </c>
      <c r="K171" t="n">
        <v>-2.976415599723244</v>
      </c>
      <c r="L171" t="n">
        <v>1.165046721076814</v>
      </c>
      <c r="M171" t="n">
        <v>45.75364688550763</v>
      </c>
      <c r="N171" t="n">
        <v>19.1884251252023</v>
      </c>
      <c r="O171" t="n">
        <v>1.0074862382071</v>
      </c>
      <c r="P171" t="n">
        <v>2.41</v>
      </c>
      <c r="Q171" t="n">
        <v>2.12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CÔNG TY CỔ PHẦN MIRAE</t>
        </is>
      </c>
    </row>
    <row r="172">
      <c r="A172" t="inlineStr">
        <is>
          <t>EIN</t>
        </is>
      </c>
      <c r="B172" t="inlineStr">
        <is>
          <t>UPCOM</t>
        </is>
      </c>
      <c r="C172" t="inlineStr">
        <is>
          <t>Dịch vụ Tiêu dùng</t>
        </is>
      </c>
      <c r="D172" t="inlineStr">
        <is>
          <t>Micro / Kém TK</t>
        </is>
      </c>
      <c r="E172" t="n">
        <v>1.6</v>
      </c>
      <c r="F172" t="n">
        <v>0.007056</v>
      </c>
      <c r="G172" t="n">
        <v>0</v>
      </c>
      <c r="H172" t="n">
        <v>0</v>
      </c>
      <c r="I172" t="n">
        <v>0</v>
      </c>
      <c r="J172" t="n">
        <v>-11.11111111111111</v>
      </c>
      <c r="K172" t="n">
        <v>-3.889657608855664</v>
      </c>
      <c r="L172" t="n">
        <v>1.201229830540792</v>
      </c>
      <c r="M172" t="n">
        <v>48.66272223982869</v>
      </c>
      <c r="N172" t="n">
        <v>0</v>
      </c>
      <c r="O172" t="n">
        <v>0</v>
      </c>
      <c r="P172" t="n">
        <v>1.83</v>
      </c>
      <c r="Q172" t="n">
        <v>1.5</v>
      </c>
      <c r="R172" t="inlineStr">
        <is>
          <t>🟢 VÙNG MUA CHUẨN</t>
        </is>
      </c>
      <c r="S172" t="b">
        <v>1</v>
      </c>
      <c r="T172" t="n">
        <v>0</v>
      </c>
      <c r="U172" t="n">
        <v>0</v>
      </c>
      <c r="V172" t="inlineStr">
        <is>
          <t>Electricity Investment- Service-Trade Joint Stock Co</t>
        </is>
      </c>
    </row>
    <row r="173">
      <c r="A173" t="inlineStr">
        <is>
          <t>CMC</t>
        </is>
      </c>
      <c r="B173" t="inlineStr">
        <is>
          <t>HNX</t>
        </is>
      </c>
      <c r="C173" t="inlineStr">
        <is>
          <t>Hàng tiêu dùng</t>
        </is>
      </c>
      <c r="D173" t="inlineStr">
        <is>
          <t>Micro / Kém TK</t>
        </is>
      </c>
      <c r="E173" t="n">
        <v>8.9</v>
      </c>
      <c r="F173" t="n">
        <v>0.00712</v>
      </c>
      <c r="G173" t="n">
        <v>0</v>
      </c>
      <c r="H173" t="n">
        <v>0</v>
      </c>
      <c r="I173" t="n">
        <v>2.298850574712644</v>
      </c>
      <c r="J173" t="n">
        <v>2.298850574712644</v>
      </c>
      <c r="K173" t="n">
        <v>-3.889657608855664</v>
      </c>
      <c r="L173" t="n">
        <v>0.9570665908988949</v>
      </c>
      <c r="M173" t="n">
        <v>46.42594997714658</v>
      </c>
      <c r="N173" t="n">
        <v>27.9608234305417</v>
      </c>
      <c r="O173" t="n">
        <v>2.46201112131001</v>
      </c>
      <c r="P173" t="n">
        <v>9.529999999999999</v>
      </c>
      <c r="Q173" t="n">
        <v>8.609999999999999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CMC Investment Joint Stock Company</t>
        </is>
      </c>
    </row>
    <row r="174">
      <c r="A174" t="inlineStr">
        <is>
          <t>VBH</t>
        </is>
      </c>
      <c r="B174" t="inlineStr">
        <is>
          <t>UPCOM</t>
        </is>
      </c>
      <c r="C174" t="inlineStr">
        <is>
          <t>Công nghệ &amp; Viễn thông</t>
        </is>
      </c>
      <c r="D174" t="inlineStr">
        <is>
          <t>Micro / Kém TK</t>
        </is>
      </c>
      <c r="E174" t="n">
        <v>6.3</v>
      </c>
      <c r="F174" t="n">
        <v>0.0071883</v>
      </c>
      <c r="G174" t="n">
        <v>-13.6986301369863</v>
      </c>
      <c r="H174" t="n">
        <v>-25.88235294117647</v>
      </c>
      <c r="I174" t="n">
        <v>-26.74418604651163</v>
      </c>
      <c r="J174" t="n">
        <v>-67.1875</v>
      </c>
      <c r="K174" t="n">
        <v>-29.77201055003214</v>
      </c>
      <c r="L174" t="n">
        <v>3.012939001848428</v>
      </c>
      <c r="M174" t="n">
        <v>33.87884183722583</v>
      </c>
      <c r="N174" t="n">
        <v>0</v>
      </c>
      <c r="O174" t="n">
        <v>0</v>
      </c>
      <c r="P174" t="n">
        <v>7.2</v>
      </c>
      <c r="Q174" t="n">
        <v>5.89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Viettronics Binh Hoa JSC</t>
        </is>
      </c>
    </row>
    <row r="175">
      <c r="A175" t="inlineStr">
        <is>
          <t>PJT</t>
        </is>
      </c>
      <c r="B175" t="inlineStr">
        <is>
          <t>HOSE</t>
        </is>
      </c>
      <c r="C175" t="inlineStr">
        <is>
          <t>Dầu khí &amp; Năng lượng</t>
        </is>
      </c>
      <c r="D175" t="inlineStr">
        <is>
          <t>Micro / Kém TK</t>
        </is>
      </c>
      <c r="E175" t="n">
        <v>9</v>
      </c>
      <c r="F175" t="n">
        <v>0.0072</v>
      </c>
      <c r="G175" t="n">
        <v>-0.5524861878453038</v>
      </c>
      <c r="H175" t="n">
        <v>-0.5524861878453039</v>
      </c>
      <c r="I175" t="n">
        <v>4.287369640787949</v>
      </c>
      <c r="J175" t="n">
        <v>1.351351351351351</v>
      </c>
      <c r="K175" t="n">
        <v>-4.442143796700968</v>
      </c>
      <c r="L175" t="n">
        <v>0.5387024005925726</v>
      </c>
      <c r="M175" t="n">
        <v>50.90416690198658</v>
      </c>
      <c r="N175" t="n">
        <v>6.036291391101581</v>
      </c>
      <c r="O175" t="n">
        <v>11.0057247429386</v>
      </c>
      <c r="P175" t="n">
        <v>9.890000000000001</v>
      </c>
      <c r="Q175" t="n">
        <v>8.6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CÔNG TY CỔ PHẦN VẬN TẢI XĂNG DẦU ĐƯỜNG THỦY PETROLIMEX</t>
        </is>
      </c>
    </row>
    <row r="176">
      <c r="A176" t="inlineStr">
        <is>
          <t>SBD</t>
        </is>
      </c>
      <c r="B176" t="inlineStr">
        <is>
          <t>UPCOM</t>
        </is>
      </c>
      <c r="C176" t="inlineStr">
        <is>
          <t>Công nghệ &amp; Phần mềm</t>
        </is>
      </c>
      <c r="D176" t="inlineStr">
        <is>
          <t>Micro / Kém TK</t>
        </is>
      </c>
      <c r="E176" t="n">
        <v>8</v>
      </c>
      <c r="F176" t="n">
        <v>0.0072</v>
      </c>
      <c r="G176" t="n">
        <v>-8.045977011494253</v>
      </c>
      <c r="H176" t="n">
        <v>-13.97849462365591</v>
      </c>
      <c r="I176" t="n">
        <v>6.666666666666667</v>
      </c>
      <c r="J176" t="n">
        <v>8.108108108108109</v>
      </c>
      <c r="K176" t="n">
        <v>-17.86815223251158</v>
      </c>
      <c r="L176" t="n">
        <v>0.7433485788620572</v>
      </c>
      <c r="M176" t="n">
        <v>50.75198561609744</v>
      </c>
      <c r="N176" t="n">
        <v>0</v>
      </c>
      <c r="O176" t="n">
        <v>0</v>
      </c>
      <c r="P176" t="n">
        <v>9.140000000000001</v>
      </c>
      <c r="Q176" t="n">
        <v>7.48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Sao Bac Dau Technologies Corporation</t>
        </is>
      </c>
    </row>
    <row r="177">
      <c r="A177" t="inlineStr">
        <is>
          <t>S72</t>
        </is>
      </c>
      <c r="B177" t="inlineStr">
        <is>
          <t>UPCOM</t>
        </is>
      </c>
      <c r="C177" t="inlineStr">
        <is>
          <t>Điện &amp; Năng lượng</t>
        </is>
      </c>
      <c r="D177" t="inlineStr">
        <is>
          <t>Micro / Kém TK</t>
        </is>
      </c>
      <c r="E177" t="n">
        <v>5.8</v>
      </c>
      <c r="F177" t="n">
        <v>0.0058</v>
      </c>
      <c r="G177" t="n">
        <v>13.72549019607843</v>
      </c>
      <c r="H177" t="n">
        <v>13.72549019607843</v>
      </c>
      <c r="I177" t="n">
        <v>3.571428571428572</v>
      </c>
      <c r="J177" t="n">
        <v>-17.14285714285714</v>
      </c>
      <c r="K177" t="n">
        <v>9.835832587222766</v>
      </c>
      <c r="L177" t="n">
        <v>0.3411513859275053</v>
      </c>
      <c r="M177" t="n">
        <v>41.48982521794865</v>
      </c>
      <c r="N177" t="n">
        <v>0</v>
      </c>
      <c r="O177" t="n">
        <v>0</v>
      </c>
      <c r="P177" t="n">
        <v>6.63</v>
      </c>
      <c r="Q177" t="n">
        <v>5.42</v>
      </c>
      <c r="R177" t="inlineStr">
        <is>
          <t>🟣 ĐÓNG TRẦN (Không đua)</t>
        </is>
      </c>
      <c r="S177" t="b">
        <v>0</v>
      </c>
      <c r="T177" t="n">
        <v>0</v>
      </c>
      <c r="U177" t="n">
        <v>0</v>
      </c>
      <c r="V177" t="inlineStr">
        <is>
          <t>Song Da 7.02 Hydroelectric Joint Stock Co</t>
        </is>
      </c>
    </row>
    <row r="178">
      <c r="A178" t="inlineStr">
        <is>
          <t>HRC</t>
        </is>
      </c>
      <c r="B178" t="inlineStr">
        <is>
          <t>HOSE</t>
        </is>
      </c>
      <c r="C178" t="inlineStr">
        <is>
          <t>BĐS Khu Công Nghiệp</t>
        </is>
      </c>
      <c r="D178" t="inlineStr">
        <is>
          <t>Micro / Kém TK</t>
        </is>
      </c>
      <c r="E178" t="n">
        <v>33.95</v>
      </c>
      <c r="F178" t="n">
        <v>0.00729925</v>
      </c>
      <c r="G178" t="n">
        <v>-6.986301369863014</v>
      </c>
      <c r="H178" t="n">
        <v>19.12280701754386</v>
      </c>
      <c r="I178" t="n">
        <v>9.516129032258064</v>
      </c>
      <c r="J178" t="n">
        <v>-2.861230329041488</v>
      </c>
      <c r="K178" t="n">
        <v>15.2331494086882</v>
      </c>
      <c r="L178" t="n">
        <v>0.1708960117640045</v>
      </c>
      <c r="M178" t="n">
        <v>56.48065717463381</v>
      </c>
      <c r="N178" t="n">
        <v>13.85289878129582</v>
      </c>
      <c r="O178" t="n">
        <v>11.7705799770612</v>
      </c>
      <c r="P178" t="n">
        <v>38.8</v>
      </c>
      <c r="Q178" t="n">
        <v>31.74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CÔNG TY CỔ PHẦN CAO SU HÒA BÌNH</t>
        </is>
      </c>
    </row>
    <row r="179">
      <c r="A179" t="inlineStr">
        <is>
          <t>QST</t>
        </is>
      </c>
      <c r="B179" t="inlineStr">
        <is>
          <t>HNX</t>
        </is>
      </c>
      <c r="C179" t="inlineStr">
        <is>
          <t>Bán lẻ &amp; Phân phối</t>
        </is>
      </c>
      <c r="D179" t="inlineStr">
        <is>
          <t>Micro / Kém TK</t>
        </is>
      </c>
      <c r="E179" t="n">
        <v>24.4</v>
      </c>
      <c r="F179" t="n">
        <v>0.00732</v>
      </c>
      <c r="G179" t="n">
        <v>6.550218340611353</v>
      </c>
      <c r="H179" t="n">
        <v>16.74641148325359</v>
      </c>
      <c r="I179" t="n">
        <v>8.444444444444445</v>
      </c>
      <c r="J179" t="n">
        <v>-5.058365758754864</v>
      </c>
      <c r="K179" t="n">
        <v>12.85675387439792</v>
      </c>
      <c r="L179" t="n">
        <v>0.1303589760302433</v>
      </c>
      <c r="M179" t="n">
        <v>52.79378444421869</v>
      </c>
      <c r="N179" t="n">
        <v>4.767988320460872</v>
      </c>
      <c r="O179" t="n">
        <v>30.7649772247834</v>
      </c>
      <c r="P179" t="n">
        <v>27.89</v>
      </c>
      <c r="Q179" t="n">
        <v>22.81</v>
      </c>
      <c r="R179" t="inlineStr">
        <is>
          <t>⚠️ KÉO CAO (&gt;5%)</t>
        </is>
      </c>
      <c r="S179" t="b">
        <v>0</v>
      </c>
      <c r="T179" t="n">
        <v>0</v>
      </c>
      <c r="U179" t="n">
        <v>0</v>
      </c>
      <c r="V179" t="inlineStr">
        <is>
          <t>Quang Ninh Book &amp; Educational Equipment JSC</t>
        </is>
      </c>
    </row>
    <row r="180">
      <c r="A180" t="inlineStr">
        <is>
          <t>TED</t>
        </is>
      </c>
      <c r="B180" t="inlineStr">
        <is>
          <t>UPCOM</t>
        </is>
      </c>
      <c r="C180" t="inlineStr">
        <is>
          <t>Dịch vụ &amp; Thương mại</t>
        </is>
      </c>
      <c r="D180" t="inlineStr">
        <is>
          <t>Micro / Kém TK</t>
        </is>
      </c>
      <c r="E180" t="n">
        <v>75</v>
      </c>
      <c r="F180" t="n">
        <v>0.0075</v>
      </c>
      <c r="G180" t="n">
        <v>-0.2659574468085106</v>
      </c>
      <c r="H180" t="n">
        <v>0</v>
      </c>
      <c r="I180" t="n">
        <v>12.27544910179641</v>
      </c>
      <c r="J180" t="n">
        <v>21.75324675324675</v>
      </c>
      <c r="K180" t="n">
        <v>-3.889657608855664</v>
      </c>
      <c r="L180" t="n">
        <v>0.4390538389770045</v>
      </c>
      <c r="M180" t="n">
        <v>57.82151609183472</v>
      </c>
      <c r="N180" t="n">
        <v>0</v>
      </c>
      <c r="O180" t="n">
        <v>0</v>
      </c>
      <c r="P180" t="n">
        <v>85.72</v>
      </c>
      <c r="Q180" t="n">
        <v>70.12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Transport Engineering Design Incorporated</t>
        </is>
      </c>
    </row>
    <row r="181">
      <c r="A181" t="inlineStr">
        <is>
          <t>AGM</t>
        </is>
      </c>
      <c r="B181" t="inlineStr">
        <is>
          <t>UPCOM</t>
        </is>
      </c>
      <c r="C181" t="inlineStr">
        <is>
          <t>Thực phẩm &amp; Tiêu dùng</t>
        </is>
      </c>
      <c r="D181" t="inlineStr">
        <is>
          <t>Micro / Kém TK</t>
        </is>
      </c>
      <c r="E181" t="n">
        <v>2.1</v>
      </c>
      <c r="F181" t="n">
        <v>0.00756</v>
      </c>
      <c r="G181" t="n">
        <v>0</v>
      </c>
      <c r="H181" t="n">
        <v>0</v>
      </c>
      <c r="I181" t="n">
        <v>0</v>
      </c>
      <c r="J181" t="n">
        <v>5</v>
      </c>
      <c r="K181" t="n">
        <v>-3.889657608855664</v>
      </c>
      <c r="L181" t="n">
        <v>0.03037168936721956</v>
      </c>
      <c r="M181" t="n">
        <v>49.48912204622076</v>
      </c>
      <c r="N181" t="n">
        <v>0</v>
      </c>
      <c r="O181" t="n">
        <v>0</v>
      </c>
      <c r="P181" t="n">
        <v>2.4</v>
      </c>
      <c r="Q181" t="n">
        <v>1.96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An Giang Import-Export Co.</t>
        </is>
      </c>
    </row>
    <row r="182">
      <c r="A182" t="inlineStr">
        <is>
          <t>GVT</t>
        </is>
      </c>
      <c r="B182" t="inlineStr">
        <is>
          <t>UPCOM</t>
        </is>
      </c>
      <c r="C182" t="inlineStr">
        <is>
          <t>Bán lẻ &amp; Phân phối</t>
        </is>
      </c>
      <c r="D182" t="inlineStr">
        <is>
          <t>Micro / Kém TK</t>
        </is>
      </c>
      <c r="E182" t="n">
        <v>76.5</v>
      </c>
      <c r="F182" t="n">
        <v>0.00765</v>
      </c>
      <c r="G182" t="n">
        <v>0</v>
      </c>
      <c r="H182" t="n">
        <v>0</v>
      </c>
      <c r="I182" t="n">
        <v>4.794520547945205</v>
      </c>
      <c r="J182" t="n">
        <v>-6.019656019656019</v>
      </c>
      <c r="K182" t="n">
        <v>-3.889657608855664</v>
      </c>
      <c r="L182" t="n">
        <v>0.1594387755102041</v>
      </c>
      <c r="M182" t="n">
        <v>47.67145927175169</v>
      </c>
      <c r="N182" t="n">
        <v>0</v>
      </c>
      <c r="O182" t="n">
        <v>0</v>
      </c>
      <c r="P182" t="n">
        <v>87.44</v>
      </c>
      <c r="Q182" t="n">
        <v>71.53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Viettri Paper Joint Stock Co</t>
        </is>
      </c>
    </row>
    <row r="183">
      <c r="A183" t="inlineStr">
        <is>
          <t>VNF</t>
        </is>
      </c>
      <c r="B183" t="inlineStr">
        <is>
          <t>HNX</t>
        </is>
      </c>
      <c r="C183" t="inlineStr">
        <is>
          <t>Cảng biển &amp; Vận tải</t>
        </is>
      </c>
      <c r="D183" t="inlineStr">
        <is>
          <t>Micro / Kém TK</t>
        </is>
      </c>
      <c r="E183" t="n">
        <v>12.8</v>
      </c>
      <c r="F183" t="n">
        <v>0.00768</v>
      </c>
      <c r="G183" t="n">
        <v>0</v>
      </c>
      <c r="H183" t="n">
        <v>0</v>
      </c>
      <c r="I183" t="n">
        <v>-1.538461538461539</v>
      </c>
      <c r="J183" t="n">
        <v>-1.538461538461539</v>
      </c>
      <c r="K183" t="n">
        <v>-3.889657608855664</v>
      </c>
      <c r="L183" t="n">
        <v>0.1360517223297727</v>
      </c>
      <c r="M183" t="n">
        <v>39.52973266350185</v>
      </c>
      <c r="N183" t="n">
        <v>5.899097594762781</v>
      </c>
      <c r="O183" t="n">
        <v>11.6528704616908</v>
      </c>
      <c r="P183" t="n">
        <v>13.71</v>
      </c>
      <c r="Q183" t="n">
        <v>12.39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Vinafreight International Freight Forwarders Joint Stock Company</t>
        </is>
      </c>
    </row>
    <row r="184">
      <c r="A184" t="inlineStr">
        <is>
          <t>TMC</t>
        </is>
      </c>
      <c r="B184" t="inlineStr">
        <is>
          <t>HNX</t>
        </is>
      </c>
      <c r="C184" t="inlineStr">
        <is>
          <t>Bán lẻ &amp; Phân phối</t>
        </is>
      </c>
      <c r="D184" t="inlineStr">
        <is>
          <t>Micro / Kém TK</t>
        </is>
      </c>
      <c r="E184" t="n">
        <v>7</v>
      </c>
      <c r="F184" t="n">
        <v>0.0077</v>
      </c>
      <c r="G184" t="n">
        <v>1.449275362318841</v>
      </c>
      <c r="H184" t="n">
        <v>7.692307692307693</v>
      </c>
      <c r="I184" t="n">
        <v>6.060606060606061</v>
      </c>
      <c r="J184" t="n">
        <v>-1.408450704225352</v>
      </c>
      <c r="K184" t="n">
        <v>3.802650083452028</v>
      </c>
      <c r="L184" t="n">
        <v>0.4638732360956633</v>
      </c>
      <c r="M184" t="n">
        <v>51.63492932534445</v>
      </c>
      <c r="N184" t="n">
        <v>7.805403703284937</v>
      </c>
      <c r="O184" t="n">
        <v>5.87245959526821</v>
      </c>
      <c r="P184" t="n">
        <v>8</v>
      </c>
      <c r="Q184" t="n">
        <v>6.54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Thu Duc Trading &amp; Import-Export JSC</t>
        </is>
      </c>
    </row>
    <row r="185">
      <c r="A185" t="inlineStr">
        <is>
          <t>CMN</t>
        </is>
      </c>
      <c r="B185" t="inlineStr">
        <is>
          <t>UPCOM</t>
        </is>
      </c>
      <c r="C185" t="inlineStr">
        <is>
          <t>Thực phẩm &amp; Tiêu dùng</t>
        </is>
      </c>
      <c r="D185" t="inlineStr">
        <is>
          <t>Micro / Kém TK</t>
        </is>
      </c>
      <c r="E185" t="n">
        <v>15.4</v>
      </c>
      <c r="F185" t="n">
        <v>0.0077154</v>
      </c>
      <c r="G185" t="n">
        <v>0.6535947712418301</v>
      </c>
      <c r="H185" t="n">
        <v>2.666666666666667</v>
      </c>
      <c r="I185" t="n">
        <v>-4.347826086956522</v>
      </c>
      <c r="J185" t="n">
        <v>-29.68036529680365</v>
      </c>
      <c r="K185" t="n">
        <v>-1.222990942188998</v>
      </c>
      <c r="L185" t="n">
        <v>0.2102954525182461</v>
      </c>
      <c r="M185" t="n">
        <v>46.4877725524681</v>
      </c>
      <c r="N185" t="n">
        <v>0</v>
      </c>
      <c r="O185" t="n">
        <v>0</v>
      </c>
      <c r="P185" t="n">
        <v>16.61</v>
      </c>
      <c r="Q185" t="n">
        <v>14.85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Colusa - Miliket Foodstuff Joint Stock Co</t>
        </is>
      </c>
    </row>
    <row r="186">
      <c r="A186" t="inlineStr">
        <is>
          <t>LAW</t>
        </is>
      </c>
      <c r="B186" t="inlineStr">
        <is>
          <t>UPCOM</t>
        </is>
      </c>
      <c r="C186" t="inlineStr">
        <is>
          <t>Đầu tư công &amp; Xây dựng</t>
        </is>
      </c>
      <c r="D186" t="inlineStr">
        <is>
          <t>Micro / Kém TK</t>
        </is>
      </c>
      <c r="E186" t="n">
        <v>19.4</v>
      </c>
      <c r="F186" t="n">
        <v>0.00776</v>
      </c>
      <c r="G186" t="n">
        <v>0</v>
      </c>
      <c r="H186" t="n">
        <v>0</v>
      </c>
      <c r="I186" t="n">
        <v>-12.21719457013575</v>
      </c>
      <c r="J186" t="n">
        <v>-21.7741935483871</v>
      </c>
      <c r="K186" t="n">
        <v>-3.889657608855664</v>
      </c>
      <c r="L186" t="n">
        <v>0.4527063350592762</v>
      </c>
      <c r="M186" t="n">
        <v>43.87848060912847</v>
      </c>
      <c r="N186" t="n">
        <v>0</v>
      </c>
      <c r="O186" t="n">
        <v>0</v>
      </c>
      <c r="P186" t="n">
        <v>22.17</v>
      </c>
      <c r="Q186" t="n">
        <v>18.14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Long An Water Supply Sewerage Joint Stock Co</t>
        </is>
      </c>
    </row>
    <row r="187">
      <c r="A187" t="inlineStr">
        <is>
          <t>LAF</t>
        </is>
      </c>
      <c r="B187" t="inlineStr">
        <is>
          <t>HOSE</t>
        </is>
      </c>
      <c r="C187" t="inlineStr">
        <is>
          <t>Thực phẩm &amp; Tiêu dùng</t>
        </is>
      </c>
      <c r="D187" t="inlineStr">
        <is>
          <t>Micro / Kém TK</t>
        </is>
      </c>
      <c r="E187" t="n">
        <v>17.7</v>
      </c>
      <c r="F187" t="n">
        <v>0.0072747</v>
      </c>
      <c r="G187" t="n">
        <v>-1.939058171745152</v>
      </c>
      <c r="H187" t="n">
        <v>-1.11731843575419</v>
      </c>
      <c r="I187" t="n">
        <v>-4.324324324324325</v>
      </c>
      <c r="J187" t="n">
        <v>-11.05527638190955</v>
      </c>
      <c r="K187" t="n">
        <v>-5.006976044609854</v>
      </c>
      <c r="L187" t="n">
        <v>0.2610393940837422</v>
      </c>
      <c r="M187" t="n">
        <v>44.44258961051285</v>
      </c>
      <c r="N187" t="n">
        <v>7.487646335366095</v>
      </c>
      <c r="O187" t="n">
        <v>15.0339473529482</v>
      </c>
      <c r="P187" t="n">
        <v>20.23</v>
      </c>
      <c r="Q187" t="n">
        <v>16.55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CÔNG TY CỔ PHẦN CHẾ BIẾN HÀNG XUẤT KHẨU LONG AN</t>
        </is>
      </c>
    </row>
    <row r="188">
      <c r="A188" t="inlineStr">
        <is>
          <t>TNC</t>
        </is>
      </c>
      <c r="B188" t="inlineStr">
        <is>
          <t>HOSE</t>
        </is>
      </c>
      <c r="C188" t="inlineStr">
        <is>
          <t>BĐS Khu Công Nghiệp</t>
        </is>
      </c>
      <c r="D188" t="inlineStr">
        <is>
          <t>Micro / Kém TK</t>
        </is>
      </c>
      <c r="E188" t="n">
        <v>29.3</v>
      </c>
      <c r="F188" t="n">
        <v>0.00586</v>
      </c>
      <c r="G188" t="n">
        <v>6.934306569343065</v>
      </c>
      <c r="H188" t="n">
        <v>-5.331179321486268</v>
      </c>
      <c r="I188" t="n">
        <v>2.268760907504363</v>
      </c>
      <c r="J188" t="n">
        <v>-6.984126984126984</v>
      </c>
      <c r="K188" t="n">
        <v>-9.220836930341932</v>
      </c>
      <c r="L188" t="n">
        <v>0.116564551262904</v>
      </c>
      <c r="M188" t="n">
        <v>52.72490972048478</v>
      </c>
      <c r="N188" t="n">
        <v>10.86042394424725</v>
      </c>
      <c r="O188" t="n">
        <v>14.2384761772087</v>
      </c>
      <c r="P188" t="n">
        <v>33.49</v>
      </c>
      <c r="Q188" t="n">
        <v>27.4</v>
      </c>
      <c r="R188" t="inlineStr">
        <is>
          <t>🟣 ĐÓNG TRẦN (Không đua)</t>
        </is>
      </c>
      <c r="S188" t="b">
        <v>0</v>
      </c>
      <c r="T188" t="n">
        <v>0</v>
      </c>
      <c r="U188" t="n">
        <v>0</v>
      </c>
      <c r="V188" t="inlineStr">
        <is>
          <t>CÔNG TY CỔ PHẦN CAO SU THỐNG NHẤT</t>
        </is>
      </c>
    </row>
    <row r="189">
      <c r="A189" t="inlineStr">
        <is>
          <t>CPI</t>
        </is>
      </c>
      <c r="B189" t="inlineStr">
        <is>
          <t>UPCOM</t>
        </is>
      </c>
      <c r="C189" t="inlineStr">
        <is>
          <t>Cảng biển &amp; Vận tải</t>
        </is>
      </c>
      <c r="D189" t="inlineStr">
        <is>
          <t>Micro / Kém TK</t>
        </is>
      </c>
      <c r="E189" t="n">
        <v>2.8</v>
      </c>
      <c r="F189" t="n">
        <v>0.00588</v>
      </c>
      <c r="G189" t="n">
        <v>7.692307692307693</v>
      </c>
      <c r="H189" t="n">
        <v>7.692307692307693</v>
      </c>
      <c r="I189" t="n">
        <v>-24.32432432432432</v>
      </c>
      <c r="J189" t="n">
        <v>-52.54237288135593</v>
      </c>
      <c r="K189" t="n">
        <v>3.802650083452028</v>
      </c>
      <c r="L189" t="n">
        <v>5.585292064230859</v>
      </c>
      <c r="M189" t="n">
        <v>35.72159015819834</v>
      </c>
      <c r="N189" t="n">
        <v>0</v>
      </c>
      <c r="O189" t="n">
        <v>0</v>
      </c>
      <c r="P189" t="n">
        <v>3.2</v>
      </c>
      <c r="Q189" t="n">
        <v>2.62</v>
      </c>
      <c r="R189" t="inlineStr">
        <is>
          <t>⚠️ KÉO CAO (&gt;5%)</t>
        </is>
      </c>
      <c r="S189" t="b">
        <v>0</v>
      </c>
      <c r="T189" t="n">
        <v>0</v>
      </c>
      <c r="U189" t="n">
        <v>0</v>
      </c>
      <c r="V189" t="inlineStr">
        <is>
          <t>Cai Lan Port Investment Joint Stock Co</t>
        </is>
      </c>
    </row>
    <row r="190">
      <c r="A190" t="inlineStr">
        <is>
          <t>BBH</t>
        </is>
      </c>
      <c r="B190" t="inlineStr">
        <is>
          <t>UPCOM</t>
        </is>
      </c>
      <c r="C190" t="inlineStr">
        <is>
          <t>Khai khoáng &amp; VLXD</t>
        </is>
      </c>
      <c r="D190" t="inlineStr">
        <is>
          <t>Micro / Kém TK</t>
        </is>
      </c>
      <c r="E190" t="n">
        <v>9.800000000000001</v>
      </c>
      <c r="F190" t="n">
        <v>0.0058898</v>
      </c>
      <c r="G190" t="n">
        <v>2.083333333333333</v>
      </c>
      <c r="H190" t="n">
        <v>2.083333333333333</v>
      </c>
      <c r="I190" t="n">
        <v>1.030927835051546</v>
      </c>
      <c r="J190" t="n">
        <v>-2</v>
      </c>
      <c r="K190" t="n">
        <v>-1.806324275522331</v>
      </c>
      <c r="L190" t="n">
        <v>0.9342452976838178</v>
      </c>
      <c r="M190" t="n">
        <v>53.77717541139869</v>
      </c>
      <c r="N190" t="n">
        <v>0</v>
      </c>
      <c r="O190" t="n">
        <v>0</v>
      </c>
      <c r="P190" t="n">
        <v>11.2</v>
      </c>
      <c r="Q190" t="n">
        <v>9.16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Hoang Thach Joint Stock Bagging Co</t>
        </is>
      </c>
    </row>
    <row r="191">
      <c r="A191" t="inlineStr">
        <is>
          <t>NSC</t>
        </is>
      </c>
      <c r="B191" t="inlineStr">
        <is>
          <t>HOSE</t>
        </is>
      </c>
      <c r="C191" t="inlineStr">
        <is>
          <t>Hóa chất &amp; Chế biến</t>
        </is>
      </c>
      <c r="D191" t="inlineStr">
        <is>
          <t>Micro / Kém TK</t>
        </is>
      </c>
      <c r="E191" t="n">
        <v>59</v>
      </c>
      <c r="F191" t="n">
        <v>0.0059</v>
      </c>
      <c r="G191" t="n">
        <v>0</v>
      </c>
      <c r="H191" t="n">
        <v>-7.523510971786834</v>
      </c>
      <c r="I191" t="n">
        <v>-9.785932721712538</v>
      </c>
      <c r="J191" t="n">
        <v>-15.71428571428571</v>
      </c>
      <c r="K191" t="n">
        <v>-11.4131685806425</v>
      </c>
      <c r="L191" t="n">
        <v>0.1126189537699195</v>
      </c>
      <c r="M191" t="n">
        <v>35.79138337454685</v>
      </c>
      <c r="N191" t="n">
        <v>4.867641846734146</v>
      </c>
      <c r="O191" t="n">
        <v>14.0238771002308</v>
      </c>
      <c r="P191" t="n">
        <v>65.76000000000001</v>
      </c>
      <c r="Q191" t="n">
        <v>55.93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CÔNG TY CỔ PHẦN GIỐNG CÂY TRỒNG TRUNG ƯƠNG</t>
        </is>
      </c>
    </row>
    <row r="192">
      <c r="A192" t="inlineStr">
        <is>
          <t>CNC</t>
        </is>
      </c>
      <c r="B192" t="inlineStr">
        <is>
          <t>UPCOM</t>
        </is>
      </c>
      <c r="C192" t="inlineStr">
        <is>
          <t>Y tế &amp; Dược phẩm</t>
        </is>
      </c>
      <c r="D192" t="inlineStr">
        <is>
          <t>Micro / Kém TK</t>
        </is>
      </c>
      <c r="E192" t="n">
        <v>29.8</v>
      </c>
      <c r="F192" t="n">
        <v>0.0059898</v>
      </c>
      <c r="G192" t="n">
        <v>2.758620689655173</v>
      </c>
      <c r="H192" t="n">
        <v>2.758620689655173</v>
      </c>
      <c r="I192" t="n">
        <v>1.706484641638225</v>
      </c>
      <c r="J192" t="n">
        <v>4.56140350877193</v>
      </c>
      <c r="K192" t="n">
        <v>-1.131036919200492</v>
      </c>
      <c r="L192" t="n">
        <v>0.1597901264011448</v>
      </c>
      <c r="M192" t="n">
        <v>53.73791084219005</v>
      </c>
      <c r="N192" t="n">
        <v>0</v>
      </c>
      <c r="O192" t="n">
        <v>0</v>
      </c>
      <c r="P192" t="n">
        <v>32.14</v>
      </c>
      <c r="Q192" t="n">
        <v>28.74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Traphaco High Tech JSC</t>
        </is>
      </c>
    </row>
    <row r="193">
      <c r="A193" t="inlineStr">
        <is>
          <t>PMP</t>
        </is>
      </c>
      <c r="B193" t="inlineStr">
        <is>
          <t>HNX</t>
        </is>
      </c>
      <c r="C193" t="inlineStr">
        <is>
          <t>Hóa chất &amp; Chế biến</t>
        </is>
      </c>
      <c r="D193" t="inlineStr">
        <is>
          <t>Micro / Kém TK</t>
        </is>
      </c>
      <c r="E193" t="n">
        <v>12</v>
      </c>
      <c r="F193" t="n">
        <v>0.006</v>
      </c>
      <c r="G193" t="n">
        <v>0</v>
      </c>
      <c r="H193" t="n">
        <v>0</v>
      </c>
      <c r="I193" t="n">
        <v>0</v>
      </c>
      <c r="J193" t="n">
        <v>0</v>
      </c>
      <c r="K193" t="n">
        <v>-3.889657608855664</v>
      </c>
      <c r="L193" t="n">
        <v>0.04224980195405334</v>
      </c>
      <c r="M193" t="n">
        <v>44.2388262824321</v>
      </c>
      <c r="N193" t="n">
        <v>5.176480453998042</v>
      </c>
      <c r="O193" t="n">
        <v>13.3671626961783</v>
      </c>
      <c r="P193" t="n">
        <v>13.37</v>
      </c>
      <c r="Q193" t="n">
        <v>11.38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Dam Phu My Packaging JSC</t>
        </is>
      </c>
    </row>
    <row r="194">
      <c r="A194" t="inlineStr">
        <is>
          <t>PGN</t>
        </is>
      </c>
      <c r="B194" t="inlineStr">
        <is>
          <t>HNX</t>
        </is>
      </c>
      <c r="C194" t="inlineStr">
        <is>
          <t>Hóa chất &amp; Chế biến</t>
        </is>
      </c>
      <c r="D194" t="inlineStr">
        <is>
          <t>Micro / Kém TK</t>
        </is>
      </c>
      <c r="E194" t="n">
        <v>6</v>
      </c>
      <c r="F194" t="n">
        <v>0.006</v>
      </c>
      <c r="G194" t="n">
        <v>-3.225806451612903</v>
      </c>
      <c r="H194" t="n">
        <v>0</v>
      </c>
      <c r="I194" t="n">
        <v>1.694915254237288</v>
      </c>
      <c r="J194" t="n">
        <v>13.20754716981132</v>
      </c>
      <c r="K194" t="n">
        <v>-3.889657608855664</v>
      </c>
      <c r="L194" t="n">
        <v>0.5146845948467205</v>
      </c>
      <c r="M194" t="n">
        <v>51.27530207092927</v>
      </c>
      <c r="N194" t="n">
        <v>27.91203985839292</v>
      </c>
      <c r="O194" t="n">
        <v>1.86147527046686</v>
      </c>
      <c r="P194" t="n">
        <v>6.86</v>
      </c>
      <c r="Q194" t="n">
        <v>5.61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Plastic Additives JSC</t>
        </is>
      </c>
    </row>
    <row r="195">
      <c r="A195" t="inlineStr">
        <is>
          <t>S55</t>
        </is>
      </c>
      <c r="B195" t="inlineStr">
        <is>
          <t>HNX</t>
        </is>
      </c>
      <c r="C195" t="inlineStr">
        <is>
          <t>Đầu tư công &amp; Xây dựng</t>
        </is>
      </c>
      <c r="D195" t="inlineStr">
        <is>
          <t>Micro / Kém TK</t>
        </is>
      </c>
      <c r="E195" t="n">
        <v>60.4</v>
      </c>
      <c r="F195" t="n">
        <v>0.00604</v>
      </c>
      <c r="G195" t="n">
        <v>9.818181818181818</v>
      </c>
      <c r="H195" t="n">
        <v>9.818181818181818</v>
      </c>
      <c r="I195" t="n">
        <v>-7.503828483920367</v>
      </c>
      <c r="J195" t="n">
        <v>1.683501683501684</v>
      </c>
      <c r="K195" t="n">
        <v>5.928524209326154</v>
      </c>
      <c r="L195" t="n">
        <v>0.1726109564804869</v>
      </c>
      <c r="M195" t="n">
        <v>49.9820300325413</v>
      </c>
      <c r="N195" t="n">
        <v>5.283052204690283</v>
      </c>
      <c r="O195" t="n">
        <v>14.1408596938733</v>
      </c>
      <c r="P195" t="n">
        <v>69.04000000000001</v>
      </c>
      <c r="Q195" t="n">
        <v>56.47</v>
      </c>
      <c r="R195" t="inlineStr">
        <is>
          <t>🟣 ĐÓNG TRẦN (Không đua)</t>
        </is>
      </c>
      <c r="S195" t="b">
        <v>0</v>
      </c>
      <c r="T195" t="n">
        <v>0</v>
      </c>
      <c r="U195" t="n">
        <v>0</v>
      </c>
      <c r="V195" t="inlineStr">
        <is>
          <t>Song Da 505 JSC</t>
        </is>
      </c>
    </row>
    <row r="196">
      <c r="A196" t="inlineStr">
        <is>
          <t>BTS</t>
        </is>
      </c>
      <c r="B196" t="inlineStr">
        <is>
          <t>HNX</t>
        </is>
      </c>
      <c r="C196" t="inlineStr">
        <is>
          <t>Khai khoáng &amp; VLXD</t>
        </is>
      </c>
      <c r="D196" t="inlineStr">
        <is>
          <t>Micro / Kém TK</t>
        </is>
      </c>
      <c r="E196" t="n">
        <v>4.4</v>
      </c>
      <c r="F196" t="n">
        <v>0.00616</v>
      </c>
      <c r="G196" t="n">
        <v>-2.222222222222222</v>
      </c>
      <c r="H196" t="n">
        <v>2.325581395348837</v>
      </c>
      <c r="I196" t="n">
        <v>0</v>
      </c>
      <c r="J196" t="n">
        <v>-8.333333333333334</v>
      </c>
      <c r="K196" t="n">
        <v>-1.564076213506827</v>
      </c>
      <c r="L196" t="n">
        <v>0.2932712575838115</v>
      </c>
      <c r="M196" t="n">
        <v>36.07088147197933</v>
      </c>
      <c r="N196" t="n">
        <v>8.016668840884428</v>
      </c>
      <c r="O196" t="n">
        <v>6.19738725547014</v>
      </c>
      <c r="P196" t="n">
        <v>4.83</v>
      </c>
      <c r="Q196" t="n">
        <v>4.21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Vicem But Son Cement Joint Stock Company</t>
        </is>
      </c>
    </row>
    <row r="197">
      <c r="A197" t="inlineStr">
        <is>
          <t>HPI</t>
        </is>
      </c>
      <c r="B197" t="inlineStr">
        <is>
          <t>UPCOM</t>
        </is>
      </c>
      <c r="C197" t="inlineStr">
        <is>
          <t>Bất động sản Dân dụng</t>
        </is>
      </c>
      <c r="D197" t="inlineStr">
        <is>
          <t>Micro / Kém TK</t>
        </is>
      </c>
      <c r="E197" t="n">
        <v>20.5</v>
      </c>
      <c r="F197" t="n">
        <v>0.0123</v>
      </c>
      <c r="G197" t="n">
        <v>18.49710982658959</v>
      </c>
      <c r="H197" t="n">
        <v>-15.98360655737705</v>
      </c>
      <c r="I197" t="n">
        <v>7.329842931937173</v>
      </c>
      <c r="J197" t="n">
        <v>13.88888888888889</v>
      </c>
      <c r="K197" t="n">
        <v>-19.87326416623272</v>
      </c>
      <c r="L197" t="n">
        <v>2.077922077922078</v>
      </c>
      <c r="M197" t="n">
        <v>49.80276883809829</v>
      </c>
      <c r="N197" t="n">
        <v>0</v>
      </c>
      <c r="O197" t="n">
        <v>0</v>
      </c>
      <c r="P197" t="n">
        <v>23.43</v>
      </c>
      <c r="Q197" t="n">
        <v>19.17</v>
      </c>
      <c r="R197" t="inlineStr">
        <is>
          <t>🟣 ĐÓNG TRẦN (Không đua)</t>
        </is>
      </c>
      <c r="S197" t="b">
        <v>0</v>
      </c>
      <c r="T197" t="n">
        <v>0</v>
      </c>
      <c r="U197" t="n">
        <v>0</v>
      </c>
      <c r="V197" t="inlineStr">
        <is>
          <t>Hiep Phuoc Industrial Park JSC</t>
        </is>
      </c>
    </row>
    <row r="198">
      <c r="A198" t="inlineStr">
        <is>
          <t>BHA</t>
        </is>
      </c>
      <c r="B198" t="inlineStr">
        <is>
          <t>UPCOM</t>
        </is>
      </c>
      <c r="C198" t="inlineStr">
        <is>
          <t>Đầu tư công &amp; Xây dựng</t>
        </is>
      </c>
      <c r="D198" t="inlineStr">
        <is>
          <t>Micro / Kém TK</t>
        </is>
      </c>
      <c r="E198" t="n">
        <v>20.6</v>
      </c>
      <c r="F198" t="n">
        <v>0.00618</v>
      </c>
      <c r="G198" t="n">
        <v>0</v>
      </c>
      <c r="H198" t="n">
        <v>0</v>
      </c>
      <c r="I198" t="n">
        <v>-3.286384976525822</v>
      </c>
      <c r="J198" t="n">
        <v>-4.186046511627907</v>
      </c>
      <c r="K198" t="n">
        <v>-3.889657608855664</v>
      </c>
      <c r="L198" t="n">
        <v>0.6015037593984962</v>
      </c>
      <c r="M198" t="n">
        <v>41.88134189707313</v>
      </c>
      <c r="N198" t="n">
        <v>0</v>
      </c>
      <c r="O198" t="n">
        <v>0</v>
      </c>
      <c r="P198" t="n">
        <v>22.07</v>
      </c>
      <c r="Q198" t="n">
        <v>19.93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Bac Ha Hydropower JSC</t>
        </is>
      </c>
    </row>
    <row r="199">
      <c r="A199" t="inlineStr">
        <is>
          <t>NCS</t>
        </is>
      </c>
      <c r="B199" t="inlineStr">
        <is>
          <t>UPCOM</t>
        </is>
      </c>
      <c r="C199" t="inlineStr">
        <is>
          <t>Dịch vụ Tiêu dùng</t>
        </is>
      </c>
      <c r="D199" t="inlineStr">
        <is>
          <t>Micro / Kém TK</t>
        </is>
      </c>
      <c r="E199" t="n">
        <v>31.1</v>
      </c>
      <c r="F199" t="n">
        <v>0.00622</v>
      </c>
      <c r="G199" t="n">
        <v>0.3225806451612903</v>
      </c>
      <c r="H199" t="n">
        <v>0.3225806451612903</v>
      </c>
      <c r="I199" t="n">
        <v>-2.8125</v>
      </c>
      <c r="J199" t="n">
        <v>-22.63681592039801</v>
      </c>
      <c r="K199" t="n">
        <v>-3.567076963694374</v>
      </c>
      <c r="L199" t="n">
        <v>0.07417778560765514</v>
      </c>
      <c r="M199" t="n">
        <v>33.73362422964922</v>
      </c>
      <c r="N199" t="n">
        <v>0</v>
      </c>
      <c r="O199" t="n">
        <v>0</v>
      </c>
      <c r="P199" t="n">
        <v>34.62</v>
      </c>
      <c r="Q199" t="n">
        <v>29.5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Noi Bai Catering Services JSC</t>
        </is>
      </c>
    </row>
    <row r="200">
      <c r="A200" t="inlineStr">
        <is>
          <t>PWS</t>
        </is>
      </c>
      <c r="B200" t="inlineStr">
        <is>
          <t>UPCOM</t>
        </is>
      </c>
      <c r="C200" t="inlineStr">
        <is>
          <t>Điện &amp; Năng lượng</t>
        </is>
      </c>
      <c r="D200" t="inlineStr">
        <is>
          <t>Micro / Kém TK</t>
        </is>
      </c>
      <c r="E200" t="n">
        <v>12.5</v>
      </c>
      <c r="F200" t="n">
        <v>0.00625</v>
      </c>
      <c r="G200" t="n">
        <v>0</v>
      </c>
      <c r="H200" t="n">
        <v>0.8064516129032258</v>
      </c>
      <c r="I200" t="n">
        <v>-13.79310344827586</v>
      </c>
      <c r="J200" t="n">
        <v>-11.97183098591549</v>
      </c>
      <c r="K200" t="n">
        <v>-3.083205995952438</v>
      </c>
      <c r="L200" t="n">
        <v>0.8789856505592546</v>
      </c>
      <c r="M200" t="n">
        <v>45.29174952123118</v>
      </c>
      <c r="N200" t="n">
        <v>0</v>
      </c>
      <c r="O200" t="n">
        <v>0</v>
      </c>
      <c r="P200" t="n">
        <v>14.29</v>
      </c>
      <c r="Q200" t="n">
        <v>11.69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Phu Yen Water Supply and Sewerage Joint Stock Co</t>
        </is>
      </c>
    </row>
    <row r="201">
      <c r="A201" t="inlineStr">
        <is>
          <t>TBC</t>
        </is>
      </c>
      <c r="B201" t="inlineStr">
        <is>
          <t>HOSE</t>
        </is>
      </c>
      <c r="C201" t="inlineStr">
        <is>
          <t>Dầu khí &amp; Năng lượng</t>
        </is>
      </c>
      <c r="D201" t="inlineStr">
        <is>
          <t>Mid-Cap (Dòng tiền)</t>
        </is>
      </c>
      <c r="E201" t="n">
        <v>31.3</v>
      </c>
      <c r="F201" t="n">
        <v>0.00626</v>
      </c>
      <c r="G201" t="n">
        <v>0</v>
      </c>
      <c r="H201" t="n">
        <v>-0.3184713375796178</v>
      </c>
      <c r="I201" t="n">
        <v>-0.9493670886075949</v>
      </c>
      <c r="J201" t="n">
        <v>-2.795031055900621</v>
      </c>
      <c r="K201" t="n">
        <v>-4.208128946435282</v>
      </c>
      <c r="L201" t="n">
        <v>0.2261068637564829</v>
      </c>
      <c r="M201" t="n">
        <v>40.62282033806265</v>
      </c>
      <c r="N201" t="n">
        <v>8.85191284321772</v>
      </c>
      <c r="O201" t="n">
        <v>19.6357733714651</v>
      </c>
      <c r="P201" t="n">
        <v>33.53</v>
      </c>
      <c r="Q201" t="n">
        <v>30.29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CÔNG TY CỔ PHẦN THỦY ĐIỆN THÁC BÀ</t>
        </is>
      </c>
    </row>
    <row r="202">
      <c r="A202" t="inlineStr">
        <is>
          <t>PVE</t>
        </is>
      </c>
      <c r="B202" t="inlineStr">
        <is>
          <t>UPCOM</t>
        </is>
      </c>
      <c r="C202" t="inlineStr">
        <is>
          <t>Dầu khí &amp; Năng lượng</t>
        </is>
      </c>
      <c r="D202" t="inlineStr">
        <is>
          <t>Micro / Kém TK</t>
        </is>
      </c>
      <c r="E202" t="n">
        <v>1.8</v>
      </c>
      <c r="F202" t="n">
        <v>0.0063</v>
      </c>
      <c r="G202" t="n">
        <v>-10</v>
      </c>
      <c r="H202" t="n">
        <v>-14.28571428571429</v>
      </c>
      <c r="I202" t="n">
        <v>-21.73913043478261</v>
      </c>
      <c r="J202" t="n">
        <v>-21.73913043478261</v>
      </c>
      <c r="K202" t="n">
        <v>-18.17537189456995</v>
      </c>
      <c r="L202" t="n">
        <v>0.3912937148447053</v>
      </c>
      <c r="M202" t="n">
        <v>35.90639198091098</v>
      </c>
      <c r="N202" t="n">
        <v>0</v>
      </c>
      <c r="O202" t="n">
        <v>0</v>
      </c>
      <c r="P202" t="n">
        <v>2.06</v>
      </c>
      <c r="Q202" t="n">
        <v>1.68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Petrovietnam Engineering Consultancy Joint Stock Company</t>
        </is>
      </c>
    </row>
    <row r="203">
      <c r="A203" t="inlineStr">
        <is>
          <t>SSC</t>
        </is>
      </c>
      <c r="B203" t="inlineStr">
        <is>
          <t>HOSE</t>
        </is>
      </c>
      <c r="C203" t="inlineStr">
        <is>
          <t>Khai khoáng &amp; VLXD</t>
        </is>
      </c>
      <c r="D203" t="inlineStr">
        <is>
          <t>Micro / Kém TK</t>
        </is>
      </c>
      <c r="E203" t="n">
        <v>21</v>
      </c>
      <c r="F203" t="n">
        <v>0.0063</v>
      </c>
      <c r="G203" t="n">
        <v>-3.448275862068965</v>
      </c>
      <c r="H203" t="n">
        <v>-4.545454545454546</v>
      </c>
      <c r="I203" t="n">
        <v>-7.079646017699115</v>
      </c>
      <c r="J203" t="n">
        <v>-19.54022988505747</v>
      </c>
      <c r="K203" t="n">
        <v>-8.435112154310211</v>
      </c>
      <c r="L203" t="n">
        <v>0.8480265714992402</v>
      </c>
      <c r="M203" t="n">
        <v>38.25081733220242</v>
      </c>
      <c r="N203" t="n">
        <v>19.39774258308838</v>
      </c>
      <c r="O203" t="n">
        <v>4.06731463415511</v>
      </c>
      <c r="P203" t="n">
        <v>22.91</v>
      </c>
      <c r="Q203" t="n">
        <v>20.13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CÔNG TY CỔ PHẦN GIỐNG CÂY TRỒNG MIỀN NAM</t>
        </is>
      </c>
    </row>
    <row r="204">
      <c r="A204" t="inlineStr">
        <is>
          <t>HAN</t>
        </is>
      </c>
      <c r="B204" t="inlineStr">
        <is>
          <t>UPCOM</t>
        </is>
      </c>
      <c r="C204" t="inlineStr">
        <is>
          <t>Đầu tư công &amp; Xây dựng</t>
        </is>
      </c>
      <c r="D204" t="inlineStr">
        <is>
          <t>Micro / Kém TK</t>
        </is>
      </c>
      <c r="E204" t="n">
        <v>7</v>
      </c>
      <c r="F204" t="n">
        <v>0.0063</v>
      </c>
      <c r="G204" t="n">
        <v>-6.666666666666667</v>
      </c>
      <c r="H204" t="n">
        <v>-9.090909090909092</v>
      </c>
      <c r="I204" t="n">
        <v>-10.25641025641026</v>
      </c>
      <c r="J204" t="n">
        <v>-12.5</v>
      </c>
      <c r="K204" t="n">
        <v>-12.98056669976476</v>
      </c>
      <c r="L204" t="n">
        <v>0.2879539273716205</v>
      </c>
      <c r="M204" t="n">
        <v>44.57076681095696</v>
      </c>
      <c r="N204" t="n">
        <v>0</v>
      </c>
      <c r="O204" t="n">
        <v>0</v>
      </c>
      <c r="P204" t="n">
        <v>8</v>
      </c>
      <c r="Q204" t="n">
        <v>6.54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Hanoi Construction Corporation JSC</t>
        </is>
      </c>
    </row>
    <row r="205">
      <c r="A205" t="inlineStr">
        <is>
          <t>GDW</t>
        </is>
      </c>
      <c r="B205" t="inlineStr">
        <is>
          <t>HNX</t>
        </is>
      </c>
      <c r="C205" t="inlineStr">
        <is>
          <t>Điện &amp; Năng lượng</t>
        </is>
      </c>
      <c r="D205" t="inlineStr">
        <is>
          <t>Micro / Kém TK</t>
        </is>
      </c>
      <c r="E205" t="n">
        <v>31.8</v>
      </c>
      <c r="F205" t="n">
        <v>0.00636</v>
      </c>
      <c r="G205" t="n">
        <v>-0.625</v>
      </c>
      <c r="H205" t="n">
        <v>2.580645161290323</v>
      </c>
      <c r="I205" t="n">
        <v>6.354515050167224</v>
      </c>
      <c r="J205" t="n">
        <v>3.92156862745098</v>
      </c>
      <c r="K205" t="n">
        <v>-1.309012447565342</v>
      </c>
      <c r="L205" t="n">
        <v>0.3411513859275053</v>
      </c>
      <c r="M205" t="n">
        <v>48.53598470581253</v>
      </c>
      <c r="N205" t="n">
        <v>9.186356596510347</v>
      </c>
      <c r="O205" t="n">
        <v>19.811626606851</v>
      </c>
      <c r="P205" t="n">
        <v>36.35</v>
      </c>
      <c r="Q205" t="n">
        <v>29.73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Gia Dinh Water Supply JSC</t>
        </is>
      </c>
    </row>
    <row r="206">
      <c r="A206" t="inlineStr">
        <is>
          <t>C22</t>
        </is>
      </c>
      <c r="B206" t="inlineStr">
        <is>
          <t>UPCOM</t>
        </is>
      </c>
      <c r="C206" t="inlineStr">
        <is>
          <t>Thực phẩm &amp; Tiêu dùng</t>
        </is>
      </c>
      <c r="D206" t="inlineStr">
        <is>
          <t>Micro / Kém TK</t>
        </is>
      </c>
      <c r="E206" t="n">
        <v>15.9</v>
      </c>
      <c r="F206" t="n">
        <v>0.00636</v>
      </c>
      <c r="G206" t="n">
        <v>-3.636363636363636</v>
      </c>
      <c r="H206" t="n">
        <v>-3.636363636363636</v>
      </c>
      <c r="I206" t="n">
        <v>11.18881118881119</v>
      </c>
      <c r="J206" t="n">
        <v>-6.470588235294118</v>
      </c>
      <c r="K206" t="n">
        <v>-7.526021245219301</v>
      </c>
      <c r="L206" t="n">
        <v>0.6771483589732737</v>
      </c>
      <c r="M206" t="n">
        <v>46.90310332190306</v>
      </c>
      <c r="N206" t="n">
        <v>0</v>
      </c>
      <c r="O206" t="n">
        <v>0</v>
      </c>
      <c r="P206" t="n">
        <v>18.17</v>
      </c>
      <c r="Q206" t="n">
        <v>14.87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22 Joint Stock Co</t>
        </is>
      </c>
    </row>
    <row r="207">
      <c r="A207" t="inlineStr">
        <is>
          <t>ACE</t>
        </is>
      </c>
      <c r="B207" t="inlineStr">
        <is>
          <t>UPCOM</t>
        </is>
      </c>
      <c r="C207" t="inlineStr">
        <is>
          <t>Khai khoáng &amp; VLXD</t>
        </is>
      </c>
      <c r="D207" t="inlineStr">
        <is>
          <t>Micro / Kém TK</t>
        </is>
      </c>
      <c r="E207" t="n">
        <v>30.7</v>
      </c>
      <c r="F207" t="n">
        <v>0.0061707</v>
      </c>
      <c r="G207" t="n">
        <v>2.675585284280936</v>
      </c>
      <c r="H207" t="n">
        <v>3.367003367003367</v>
      </c>
      <c r="I207" t="n">
        <v>-2.53968253968254</v>
      </c>
      <c r="J207" t="n">
        <v>-14.72222222222222</v>
      </c>
      <c r="K207" t="n">
        <v>-0.522654241852297</v>
      </c>
      <c r="L207" t="n">
        <v>0.09339497711590734</v>
      </c>
      <c r="M207" t="n">
        <v>44.64451263905143</v>
      </c>
      <c r="N207" t="n">
        <v>0</v>
      </c>
      <c r="O207" t="n">
        <v>0</v>
      </c>
      <c r="P207" t="n">
        <v>34.51</v>
      </c>
      <c r="Q207" t="n">
        <v>28.97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An Giang Centrifugal Concrete Joint Stock Company</t>
        </is>
      </c>
    </row>
    <row r="208">
      <c r="A208" t="inlineStr">
        <is>
          <t>CSI</t>
        </is>
      </c>
      <c r="B208" t="inlineStr">
        <is>
          <t>UPCOM</t>
        </is>
      </c>
      <c r="C208" t="inlineStr">
        <is>
          <t>Chứng khoán</t>
        </is>
      </c>
      <c r="D208" t="inlineStr">
        <is>
          <t>Micro / Kém TK</t>
        </is>
      </c>
      <c r="E208" t="n">
        <v>14</v>
      </c>
      <c r="F208" t="n">
        <v>0.0224</v>
      </c>
      <c r="G208" t="n">
        <v>0</v>
      </c>
      <c r="H208" t="n">
        <v>2.941176470588236</v>
      </c>
      <c r="I208" t="n">
        <v>-7.28476821192053</v>
      </c>
      <c r="J208" t="n">
        <v>-10.82802547770701</v>
      </c>
      <c r="K208" t="n">
        <v>-0.9484811382674287</v>
      </c>
      <c r="L208" t="n">
        <v>1.304724529840477</v>
      </c>
      <c r="M208" t="n">
        <v>38.36580130474375</v>
      </c>
      <c r="N208" t="n">
        <v>54.44890320462909</v>
      </c>
      <c r="O208" t="n">
        <v>2.65568885838319</v>
      </c>
      <c r="P208" t="n">
        <v>15.25</v>
      </c>
      <c r="Q208" t="n">
        <v>13.43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Viet Nam Construction Securities Joint Stock Co</t>
        </is>
      </c>
    </row>
    <row r="209">
      <c r="A209" t="inlineStr">
        <is>
          <t>PEG</t>
        </is>
      </c>
      <c r="B209" t="inlineStr">
        <is>
          <t>UPCOM</t>
        </is>
      </c>
      <c r="C209" t="inlineStr">
        <is>
          <t>Bán lẻ &amp; Phân phối</t>
        </is>
      </c>
      <c r="D209" t="inlineStr">
        <is>
          <t>Micro / Kém TK</t>
        </is>
      </c>
      <c r="E209" t="n">
        <v>3.2</v>
      </c>
      <c r="F209" t="n">
        <v>0.0233632</v>
      </c>
      <c r="G209" t="n">
        <v>-8.571428571428571</v>
      </c>
      <c r="H209" t="n">
        <v>-8.571428571428571</v>
      </c>
      <c r="I209" t="n">
        <v>-13.51351351351351</v>
      </c>
      <c r="J209" t="n">
        <v>-11.11111111111111</v>
      </c>
      <c r="K209" t="n">
        <v>-12.46108618028424</v>
      </c>
      <c r="L209" t="n">
        <v>13.03546320887361</v>
      </c>
      <c r="M209" t="n">
        <v>38.62481816649363</v>
      </c>
      <c r="N209" t="n">
        <v>0</v>
      </c>
      <c r="O209" t="n">
        <v>0</v>
      </c>
      <c r="P209" t="n">
        <v>3.66</v>
      </c>
      <c r="Q209" t="n">
        <v>2.99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Petec Trading and Investment Corporation</t>
        </is>
      </c>
    </row>
    <row r="210">
      <c r="A210" t="inlineStr">
        <is>
          <t>PVY</t>
        </is>
      </c>
      <c r="B210" t="inlineStr">
        <is>
          <t>UPCOM</t>
        </is>
      </c>
      <c r="C210" t="inlineStr">
        <is>
          <t>Dầu khí &amp; Năng lượng</t>
        </is>
      </c>
      <c r="D210" t="inlineStr">
        <is>
          <t>Micro / Kém TK</t>
        </is>
      </c>
      <c r="E210" t="n">
        <v>1.7</v>
      </c>
      <c r="F210" t="n">
        <v>0.0236317</v>
      </c>
      <c r="G210" t="n">
        <v>6.25</v>
      </c>
      <c r="H210" t="n">
        <v>-10.52631578947368</v>
      </c>
      <c r="I210" t="n">
        <v>-5.555555555555555</v>
      </c>
      <c r="J210" t="n">
        <v>-5.555555555555555</v>
      </c>
      <c r="K210" t="n">
        <v>-14.41597339832935</v>
      </c>
      <c r="L210" t="n">
        <v>1.640373895740497</v>
      </c>
      <c r="M210" t="n">
        <v>41.98978649756918</v>
      </c>
      <c r="N210" t="n">
        <v>0</v>
      </c>
      <c r="O210" t="n">
        <v>0</v>
      </c>
      <c r="P210" t="n">
        <v>1.94</v>
      </c>
      <c r="Q210" t="n">
        <v>1.59</v>
      </c>
      <c r="R210" t="inlineStr">
        <is>
          <t>⚠️ KÉO CAO (&gt;5%)</t>
        </is>
      </c>
      <c r="S210" t="b">
        <v>0</v>
      </c>
      <c r="T210" t="n">
        <v>0</v>
      </c>
      <c r="U210" t="n">
        <v>0</v>
      </c>
      <c r="V210" t="inlineStr">
        <is>
          <t>Petrovietnam Marine Shipyard Joint Stock Co</t>
        </is>
      </c>
    </row>
    <row r="211">
      <c r="A211" t="inlineStr">
        <is>
          <t>DNN</t>
        </is>
      </c>
      <c r="B211" t="inlineStr">
        <is>
          <t>UPCOM</t>
        </is>
      </c>
      <c r="C211" t="inlineStr">
        <is>
          <t>Điện &amp; Năng lượng</t>
        </is>
      </c>
      <c r="D211" t="inlineStr">
        <is>
          <t>Micro / Kém TK</t>
        </is>
      </c>
      <c r="E211" t="n">
        <v>29</v>
      </c>
      <c r="F211" t="n">
        <v>0.02378</v>
      </c>
      <c r="G211" t="n">
        <v>14.62450592885375</v>
      </c>
      <c r="H211" t="n">
        <v>51.04166666666666</v>
      </c>
      <c r="I211" t="n">
        <v>85.8974358974359</v>
      </c>
      <c r="J211" t="n">
        <v>158.9285714285714</v>
      </c>
      <c r="K211" t="n">
        <v>47.152009057811</v>
      </c>
      <c r="L211" t="n">
        <v>3.231527093596059</v>
      </c>
      <c r="M211" t="n">
        <v>99.07320296744047</v>
      </c>
      <c r="N211" t="n">
        <v>0</v>
      </c>
      <c r="O211" t="n">
        <v>0</v>
      </c>
      <c r="P211" t="n">
        <v>33.15</v>
      </c>
      <c r="Q211" t="n">
        <v>27.12</v>
      </c>
      <c r="R211" t="inlineStr">
        <is>
          <t>🟣 ĐÓNG TRẦN (Không đua)</t>
        </is>
      </c>
      <c r="S211" t="b">
        <v>0</v>
      </c>
      <c r="T211" t="n">
        <v>0</v>
      </c>
      <c r="U211" t="n">
        <v>0</v>
      </c>
      <c r="V211" t="inlineStr">
        <is>
          <t>Da Nang Water Supply Joint Stock Co</t>
        </is>
      </c>
    </row>
    <row r="212">
      <c r="A212" t="inlineStr">
        <is>
          <t>BLI</t>
        </is>
      </c>
      <c r="B212" t="inlineStr">
        <is>
          <t>UPCOM</t>
        </is>
      </c>
      <c r="C212" t="inlineStr">
        <is>
          <t>Bất động sản Dân dụng</t>
        </is>
      </c>
      <c r="D212" t="inlineStr">
        <is>
          <t>Micro / Kém TK</t>
        </is>
      </c>
      <c r="E212" t="n">
        <v>8.199999999999999</v>
      </c>
      <c r="F212" t="n">
        <v>0.0237882</v>
      </c>
      <c r="G212" t="n">
        <v>2.5</v>
      </c>
      <c r="H212" t="n">
        <v>2.5</v>
      </c>
      <c r="I212" t="n">
        <v>1.234567901234568</v>
      </c>
      <c r="J212" t="n">
        <v>1.234567901234568</v>
      </c>
      <c r="K212" t="n">
        <v>-1.389657608855664</v>
      </c>
      <c r="L212" t="n">
        <v>0.51955378550273</v>
      </c>
      <c r="M212" t="n">
        <v>54.67786406909838</v>
      </c>
      <c r="N212" t="n">
        <v>0</v>
      </c>
      <c r="O212" t="n">
        <v>0</v>
      </c>
      <c r="P212" t="n">
        <v>9.07</v>
      </c>
      <c r="Q212" t="n">
        <v>7.8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Bao Long Insurance Corporation</t>
        </is>
      </c>
    </row>
    <row r="213">
      <c r="A213" t="inlineStr">
        <is>
          <t>PIT</t>
        </is>
      </c>
      <c r="B213" t="inlineStr">
        <is>
          <t>HOSE</t>
        </is>
      </c>
      <c r="C213" t="inlineStr">
        <is>
          <t>Dầu khí &amp; Năng lượng</t>
        </is>
      </c>
      <c r="D213" t="inlineStr">
        <is>
          <t>Micro / Kém TK</t>
        </is>
      </c>
      <c r="E213" t="n">
        <v>6.89</v>
      </c>
      <c r="F213" t="n">
        <v>0.02381184</v>
      </c>
      <c r="G213" t="n">
        <v>-0.1449275362318841</v>
      </c>
      <c r="H213" t="n">
        <v>0.2911208151382824</v>
      </c>
      <c r="I213" t="n">
        <v>-27.77777777777778</v>
      </c>
      <c r="J213" t="n">
        <v>-13.875</v>
      </c>
      <c r="K213" t="n">
        <v>-3.598536793717382</v>
      </c>
      <c r="L213" t="n">
        <v>1.212238133237458</v>
      </c>
      <c r="M213" t="n">
        <v>37.6431540431908</v>
      </c>
      <c r="N213" t="n">
        <v>0</v>
      </c>
      <c r="O213" t="n">
        <v>-13.9909202104059</v>
      </c>
      <c r="P213" t="n">
        <v>7.88</v>
      </c>
      <c r="Q213" t="n">
        <v>6.44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CÔNG TY CỔ PHẦN XUẤT NHẬP KHẨU PETROLIMEX</t>
        </is>
      </c>
    </row>
    <row r="214">
      <c r="A214" t="inlineStr">
        <is>
          <t>V12</t>
        </is>
      </c>
      <c r="B214" t="inlineStr">
        <is>
          <t>HNX</t>
        </is>
      </c>
      <c r="C214" t="inlineStr">
        <is>
          <t>Đầu tư công &amp; Xây dựng</t>
        </is>
      </c>
      <c r="D214" t="inlineStr">
        <is>
          <t>Micro / Kém TK</t>
        </is>
      </c>
      <c r="E214" t="n">
        <v>9.199999999999999</v>
      </c>
      <c r="F214" t="n">
        <v>0.02392</v>
      </c>
      <c r="G214" t="n">
        <v>-9.803921568627452</v>
      </c>
      <c r="H214" t="n">
        <v>-2.127659574468085</v>
      </c>
      <c r="I214" t="n">
        <v>-12.38095238095238</v>
      </c>
      <c r="J214" t="n">
        <v>-17.85714285714286</v>
      </c>
      <c r="K214" t="n">
        <v>-6.017317183323749</v>
      </c>
      <c r="L214" t="n">
        <v>2.201058201058201</v>
      </c>
      <c r="M214" t="n">
        <v>40.73261240291883</v>
      </c>
      <c r="N214" t="n">
        <v>8.057197696131897</v>
      </c>
      <c r="O214" t="n">
        <v>8.289306406613161</v>
      </c>
      <c r="P214" t="n">
        <v>10.52</v>
      </c>
      <c r="Q214" t="n">
        <v>8.6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Construction JSC No. 12</t>
        </is>
      </c>
    </row>
    <row r="215">
      <c r="A215" t="inlineStr">
        <is>
          <t>TIS</t>
        </is>
      </c>
      <c r="B215" t="inlineStr">
        <is>
          <t>UPCOM</t>
        </is>
      </c>
      <c r="C215" t="inlineStr">
        <is>
          <t>Thép &amp; VLXD</t>
        </is>
      </c>
      <c r="D215" t="inlineStr">
        <is>
          <t>Micro / Kém TK</t>
        </is>
      </c>
      <c r="E215" t="n">
        <v>4.7</v>
      </c>
      <c r="F215" t="n">
        <v>0.02397</v>
      </c>
      <c r="G215" t="n">
        <v>0</v>
      </c>
      <c r="H215" t="n">
        <v>-4.081632653061225</v>
      </c>
      <c r="I215" t="n">
        <v>9.302325581395349</v>
      </c>
      <c r="J215" t="n">
        <v>17.5</v>
      </c>
      <c r="K215" t="n">
        <v>-7.971290261916889</v>
      </c>
      <c r="L215" t="n">
        <v>0.1901809749105613</v>
      </c>
      <c r="M215" t="n">
        <v>55.89537077354325</v>
      </c>
      <c r="N215" t="n">
        <v>34.93252448435506</v>
      </c>
      <c r="O215" t="n">
        <v>1.64495460046055</v>
      </c>
      <c r="P215" t="n">
        <v>5.37</v>
      </c>
      <c r="Q215" t="n">
        <v>4.39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Thai Nguyen Iron and Steel Joint Stock Corporation</t>
        </is>
      </c>
    </row>
    <row r="216">
      <c r="A216" t="inlineStr">
        <is>
          <t>C47</t>
        </is>
      </c>
      <c r="B216" t="inlineStr">
        <is>
          <t>HOSE</t>
        </is>
      </c>
      <c r="C216" t="inlineStr">
        <is>
          <t>Đầu tư công &amp; Xây dựng</t>
        </is>
      </c>
      <c r="D216" t="inlineStr">
        <is>
          <t>Micro / Kém TK</t>
        </is>
      </c>
      <c r="E216" t="n">
        <v>8</v>
      </c>
      <c r="F216" t="n">
        <v>0.014488</v>
      </c>
      <c r="G216" t="n">
        <v>0</v>
      </c>
      <c r="H216" t="n">
        <v>-1.840490797546012</v>
      </c>
      <c r="I216" t="n">
        <v>-3.03030303030303</v>
      </c>
      <c r="J216" t="n">
        <v>-11.11111111111111</v>
      </c>
      <c r="K216" t="n">
        <v>-5.730148406401677</v>
      </c>
      <c r="L216" t="n">
        <v>0.2042991950995248</v>
      </c>
      <c r="M216" t="n">
        <v>39.98196745647923</v>
      </c>
      <c r="N216" t="n">
        <v>4.285433666334742</v>
      </c>
      <c r="O216" t="n">
        <v>14.8456457882945</v>
      </c>
      <c r="P216" t="n">
        <v>8.66</v>
      </c>
      <c r="Q216" t="n">
        <v>7.7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CÔNG TY CỔ PHẦN XÂY DỰNG 47</t>
        </is>
      </c>
    </row>
    <row r="217">
      <c r="A217" t="inlineStr">
        <is>
          <t>YBM</t>
        </is>
      </c>
      <c r="B217" t="inlineStr">
        <is>
          <t>HOSE</t>
        </is>
      </c>
      <c r="C217" t="inlineStr">
        <is>
          <t>Khai khoáng &amp; VLXD</t>
        </is>
      </c>
      <c r="D217" t="inlineStr">
        <is>
          <t>Micro / Kém TK</t>
        </is>
      </c>
      <c r="E217" t="n">
        <v>9.74</v>
      </c>
      <c r="F217" t="n">
        <v>0.02435</v>
      </c>
      <c r="G217" t="n">
        <v>3.617021276595744</v>
      </c>
      <c r="H217" t="n">
        <v>-1.317122593718338</v>
      </c>
      <c r="I217" t="n">
        <v>-4.975609756097561</v>
      </c>
      <c r="J217" t="n">
        <v>-2.502502502502503</v>
      </c>
      <c r="K217" t="n">
        <v>-5.206780202574002</v>
      </c>
      <c r="L217" t="n">
        <v>0.6894982521219318</v>
      </c>
      <c r="M217" t="n">
        <v>46.50553594053808</v>
      </c>
      <c r="N217" t="n">
        <v>7.490221377568601</v>
      </c>
      <c r="O217" t="n">
        <v>10.479022326541</v>
      </c>
      <c r="P217" t="n">
        <v>11.13</v>
      </c>
      <c r="Q217" t="n">
        <v>9.109999999999999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YBM Joint Stock Company</t>
        </is>
      </c>
    </row>
    <row r="218">
      <c r="A218" t="inlineStr">
        <is>
          <t>VSE</t>
        </is>
      </c>
      <c r="B218" t="inlineStr">
        <is>
          <t>UPCOM</t>
        </is>
      </c>
      <c r="C218" t="inlineStr">
        <is>
          <t>Cảng biển &amp; Vận tải</t>
        </is>
      </c>
      <c r="D218" t="inlineStr">
        <is>
          <t>Micro / Kém TK</t>
        </is>
      </c>
      <c r="E218" t="n">
        <v>6.6</v>
      </c>
      <c r="F218" t="n">
        <v>0.02442</v>
      </c>
      <c r="G218" t="n">
        <v>-2.941176470588235</v>
      </c>
      <c r="H218" t="n">
        <v>-7.042253521126761</v>
      </c>
      <c r="I218" t="n">
        <v>-12</v>
      </c>
      <c r="J218" t="n">
        <v>-17.5</v>
      </c>
      <c r="K218" t="n">
        <v>-10.93191112998242</v>
      </c>
      <c r="L218" t="n">
        <v>4.1050106092335</v>
      </c>
      <c r="M218" t="n">
        <v>39.15689167010542</v>
      </c>
      <c r="N218" t="n">
        <v>0</v>
      </c>
      <c r="O218" t="n">
        <v>0</v>
      </c>
      <c r="P218" t="n">
        <v>7.54</v>
      </c>
      <c r="Q218" t="n">
        <v>6.17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Vietnam Expressway Services JSC</t>
        </is>
      </c>
    </row>
    <row r="219">
      <c r="A219" t="inlineStr">
        <is>
          <t>NAU</t>
        </is>
      </c>
      <c r="B219" t="inlineStr">
        <is>
          <t>UPCOM</t>
        </is>
      </c>
      <c r="C219" t="inlineStr">
        <is>
          <t>Dịch vụ &amp; Thương mại</t>
        </is>
      </c>
      <c r="D219" t="inlineStr">
        <is>
          <t>Micro / Kém TK</t>
        </is>
      </c>
      <c r="E219" t="n">
        <v>6</v>
      </c>
      <c r="F219" t="n">
        <v>0.0246</v>
      </c>
      <c r="G219" t="n">
        <v>-14.28571428571428</v>
      </c>
      <c r="H219" t="n">
        <v>-14.28571428571429</v>
      </c>
      <c r="I219" t="n">
        <v>20</v>
      </c>
      <c r="J219" t="n">
        <v>-14.28571428571429</v>
      </c>
      <c r="K219" t="n">
        <v>-18.17537189456995</v>
      </c>
      <c r="L219" t="n">
        <v>2.139595564253098</v>
      </c>
      <c r="M219" t="n">
        <v>35.8948842163196</v>
      </c>
      <c r="N219" t="n">
        <v>0</v>
      </c>
      <c r="O219" t="n">
        <v>0</v>
      </c>
      <c r="P219" t="n">
        <v>6.86</v>
      </c>
      <c r="Q219" t="n">
        <v>5.61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Nghe An Urban Works &amp; Environment Joint Stock Co</t>
        </is>
      </c>
    </row>
    <row r="220">
      <c r="A220" t="inlineStr">
        <is>
          <t>GTX</t>
        </is>
      </c>
      <c r="B220" t="inlineStr">
        <is>
          <t>UPCOM</t>
        </is>
      </c>
      <c r="C220" t="inlineStr">
        <is>
          <t>Cảng biển &amp; Vận tải</t>
        </is>
      </c>
      <c r="D220" t="inlineStr">
        <is>
          <t>Micro / Kém TK</t>
        </is>
      </c>
      <c r="E220" t="n">
        <v>16.4</v>
      </c>
      <c r="F220" t="n">
        <v>0.0246656</v>
      </c>
      <c r="G220" t="n">
        <v>2.5</v>
      </c>
      <c r="H220" t="n">
        <v>2.5</v>
      </c>
      <c r="I220" t="n">
        <v>-13.68421052631579</v>
      </c>
      <c r="J220" t="n">
        <v>-27.11111111111111</v>
      </c>
      <c r="K220" t="n">
        <v>-1.389657608855664</v>
      </c>
      <c r="L220" t="n">
        <v>1.142857142857143</v>
      </c>
      <c r="M220" t="n">
        <v>50</v>
      </c>
      <c r="N220" t="n">
        <v>0</v>
      </c>
      <c r="O220" t="n">
        <v>0</v>
      </c>
      <c r="P220" t="n">
        <v>18.02</v>
      </c>
      <c r="Q220" t="n">
        <v>15.66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Global Tanker Joint Stock Company</t>
        </is>
      </c>
    </row>
    <row r="221">
      <c r="A221" t="inlineStr">
        <is>
          <t>TN1</t>
        </is>
      </c>
      <c r="B221" t="inlineStr">
        <is>
          <t>HOSE</t>
        </is>
      </c>
      <c r="C221" t="inlineStr">
        <is>
          <t>Bất động sản Dân dụng</t>
        </is>
      </c>
      <c r="D221" t="inlineStr">
        <is>
          <t>Micro / Kém TK</t>
        </is>
      </c>
      <c r="E221" t="n">
        <v>11.85</v>
      </c>
      <c r="F221" t="n">
        <v>0.02506275</v>
      </c>
      <c r="G221" t="n">
        <v>0.851063829787234</v>
      </c>
      <c r="H221" t="n">
        <v>7.727272727272728</v>
      </c>
      <c r="I221" t="n">
        <v>-5.952380952380953</v>
      </c>
      <c r="J221" t="n">
        <v>-5.543478355326082</v>
      </c>
      <c r="K221" t="n">
        <v>3.837615118417063</v>
      </c>
      <c r="L221" t="n">
        <v>0.932647627866982</v>
      </c>
      <c r="M221" t="n">
        <v>50.91407987057661</v>
      </c>
      <c r="N221" t="n">
        <v>2.61010387288314</v>
      </c>
      <c r="O221" t="n">
        <v>26.6347224140439</v>
      </c>
      <c r="P221" t="n">
        <v>13.04</v>
      </c>
      <c r="Q221" t="n">
        <v>11.31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Rox Key Holdings Joint Stock Company</t>
        </is>
      </c>
    </row>
    <row r="222">
      <c r="A222" t="inlineStr">
        <is>
          <t>TDH</t>
        </is>
      </c>
      <c r="B222" t="inlineStr">
        <is>
          <t>HOSE</t>
        </is>
      </c>
      <c r="C222" t="inlineStr">
        <is>
          <t>Bất động sản Dân dụng</t>
        </is>
      </c>
      <c r="D222" t="inlineStr">
        <is>
          <t>Micro / Kém TK</t>
        </is>
      </c>
      <c r="E222" t="n">
        <v>2.7</v>
      </c>
      <c r="F222" t="n">
        <v>0.0251181</v>
      </c>
      <c r="G222" t="n">
        <v>0</v>
      </c>
      <c r="H222" t="n">
        <v>0</v>
      </c>
      <c r="I222" t="n">
        <v>-14.28571428571429</v>
      </c>
      <c r="J222" t="n">
        <v>-20.35398230088495</v>
      </c>
      <c r="K222" t="n">
        <v>-3.889657608855664</v>
      </c>
      <c r="L222" t="n">
        <v>0.2954901072513472</v>
      </c>
      <c r="M222" t="n">
        <v>28.94415415444274</v>
      </c>
      <c r="N222" t="n">
        <v>2.912622301819515</v>
      </c>
      <c r="O222" t="n">
        <v>74.2946434679675</v>
      </c>
      <c r="P222" t="n">
        <v>3.09</v>
      </c>
      <c r="Q222" t="n">
        <v>2.52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CÔNG TY CỔ PHẦN PHÁT TRIỂN NHÀ THỦ ĐỨC</t>
        </is>
      </c>
    </row>
    <row r="223">
      <c r="A223" t="inlineStr">
        <is>
          <t>PVM</t>
        </is>
      </c>
      <c r="B223" t="inlineStr">
        <is>
          <t>UPCOM</t>
        </is>
      </c>
      <c r="C223" t="inlineStr">
        <is>
          <t>Dầu khí &amp; Năng lượng</t>
        </is>
      </c>
      <c r="D223" t="inlineStr">
        <is>
          <t>Micro / Kém TK</t>
        </is>
      </c>
      <c r="E223" t="n">
        <v>18</v>
      </c>
      <c r="F223" t="n">
        <v>0.0252</v>
      </c>
      <c r="G223" t="n">
        <v>-3.74331550802139</v>
      </c>
      <c r="H223" t="n">
        <v>-4.761904761904762</v>
      </c>
      <c r="I223" t="n">
        <v>0</v>
      </c>
      <c r="J223" t="n">
        <v>-0.5524861878453039</v>
      </c>
      <c r="K223" t="n">
        <v>-8.651562370760427</v>
      </c>
      <c r="L223" t="n">
        <v>0.6837606837606837</v>
      </c>
      <c r="M223" t="n">
        <v>45.40747770609995</v>
      </c>
      <c r="N223" t="n">
        <v>0</v>
      </c>
      <c r="O223" t="n">
        <v>0</v>
      </c>
      <c r="P223" t="n">
        <v>19.86</v>
      </c>
      <c r="Q223" t="n">
        <v>17.16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Petrovietnam Machinery - Technology JSC</t>
        </is>
      </c>
    </row>
    <row r="224">
      <c r="A224" t="inlineStr">
        <is>
          <t>SGH</t>
        </is>
      </c>
      <c r="B224" t="inlineStr">
        <is>
          <t>HNX</t>
        </is>
      </c>
      <c r="C224" t="inlineStr">
        <is>
          <t>Dịch vụ Tiêu dùng</t>
        </is>
      </c>
      <c r="D224" t="inlineStr">
        <is>
          <t>Micro / Kém TK</t>
        </is>
      </c>
      <c r="E224" t="n">
        <v>19.6</v>
      </c>
      <c r="F224" t="n">
        <v>0.0254996</v>
      </c>
      <c r="G224" t="n">
        <v>9.497206703910614</v>
      </c>
      <c r="H224" t="n">
        <v>7.103825136612022</v>
      </c>
      <c r="I224" t="n">
        <v>-7.547169811320755</v>
      </c>
      <c r="J224" t="n">
        <v>10.73446327683616</v>
      </c>
      <c r="K224" t="n">
        <v>3.214167527756358</v>
      </c>
      <c r="L224" t="n">
        <v>3.407097027628652</v>
      </c>
      <c r="M224" t="n">
        <v>50.47457373370197</v>
      </c>
      <c r="N224" t="n">
        <v>13.89981608273965</v>
      </c>
      <c r="O224" t="n">
        <v>12.3411523300497</v>
      </c>
      <c r="P224" t="n">
        <v>22.4</v>
      </c>
      <c r="Q224" t="n">
        <v>18.33</v>
      </c>
      <c r="R224" t="inlineStr">
        <is>
          <t>🟣 ĐÓNG TRẦN (Không đua)</t>
        </is>
      </c>
      <c r="S224" t="b">
        <v>0</v>
      </c>
      <c r="T224" t="n">
        <v>0</v>
      </c>
      <c r="U224" t="n">
        <v>0</v>
      </c>
      <c r="V224" t="inlineStr">
        <is>
          <t>Saigon Hotel Corp.</t>
        </is>
      </c>
    </row>
    <row r="225">
      <c r="A225" t="inlineStr">
        <is>
          <t>CCL</t>
        </is>
      </c>
      <c r="B225" t="inlineStr">
        <is>
          <t>HOSE</t>
        </is>
      </c>
      <c r="C225" t="inlineStr">
        <is>
          <t>Dầu khí &amp; Năng lượng</t>
        </is>
      </c>
      <c r="D225" t="inlineStr">
        <is>
          <t>Micro / Kém TK</t>
        </is>
      </c>
      <c r="E225" t="n">
        <v>3.1</v>
      </c>
      <c r="F225" t="n">
        <v>0.0242916</v>
      </c>
      <c r="G225" t="n">
        <v>-0.641025641025641</v>
      </c>
      <c r="H225" t="n">
        <v>1.639344262295082</v>
      </c>
      <c r="I225" t="n">
        <v>-10.6628242074928</v>
      </c>
      <c r="J225" t="n">
        <v>-15.76086956521739</v>
      </c>
      <c r="K225" t="n">
        <v>-2.250313346560582</v>
      </c>
      <c r="L225" t="n">
        <v>0.1116876508606406</v>
      </c>
      <c r="M225" t="n">
        <v>34.55536964986698</v>
      </c>
      <c r="N225" t="n">
        <v>22.7203600077689</v>
      </c>
      <c r="O225" t="n">
        <v>1.23737720375787</v>
      </c>
      <c r="P225" t="n">
        <v>3.39</v>
      </c>
      <c r="Q225" t="n">
        <v>2.97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CÔNG TY CỔ PHẦN ĐẦU TƯ VÀ PHÁT TRIỂN ĐÔ THỊ DẦU KHÍ CỬU LONG</t>
        </is>
      </c>
    </row>
    <row r="226">
      <c r="A226" t="inlineStr">
        <is>
          <t>THP</t>
        </is>
      </c>
      <c r="B226" t="inlineStr">
        <is>
          <t>UPCOM</t>
        </is>
      </c>
      <c r="C226" t="inlineStr">
        <is>
          <t>Thực phẩm &amp; Tiêu dùng</t>
        </is>
      </c>
      <c r="D226" t="inlineStr">
        <is>
          <t>Micro / Kém TK</t>
        </is>
      </c>
      <c r="E226" t="n">
        <v>9.300000000000001</v>
      </c>
      <c r="F226" t="n">
        <v>0.01953</v>
      </c>
      <c r="G226" t="n">
        <v>1.08695652173913</v>
      </c>
      <c r="H226" t="n">
        <v>3.333333333333333</v>
      </c>
      <c r="I226" t="n">
        <v>-2.105263157894737</v>
      </c>
      <c r="J226" t="n">
        <v>-1.063829787234043</v>
      </c>
      <c r="K226" t="n">
        <v>-0.5563242755223308</v>
      </c>
      <c r="L226" t="n">
        <v>0.9633911368015414</v>
      </c>
      <c r="M226" t="n">
        <v>54.11709526663202</v>
      </c>
      <c r="N226" t="n">
        <v>0</v>
      </c>
      <c r="O226" t="n">
        <v>0</v>
      </c>
      <c r="P226" t="n">
        <v>10.2</v>
      </c>
      <c r="Q226" t="n">
        <v>8.890000000000001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Thuan Phuoc Seafoods and Trading Corporation</t>
        </is>
      </c>
    </row>
    <row r="227">
      <c r="A227" t="inlineStr">
        <is>
          <t>GCF</t>
        </is>
      </c>
      <c r="B227" t="inlineStr">
        <is>
          <t>UPCOM</t>
        </is>
      </c>
      <c r="C227" t="inlineStr">
        <is>
          <t>Hóa chất &amp; Chế biến</t>
        </is>
      </c>
      <c r="D227" t="inlineStr">
        <is>
          <t>Micro / Kém TK</t>
        </is>
      </c>
      <c r="E227" t="n">
        <v>17.6</v>
      </c>
      <c r="F227" t="n">
        <v>0.019536</v>
      </c>
      <c r="G227" t="n">
        <v>0.5714285714285714</v>
      </c>
      <c r="H227" t="n">
        <v>-2.222222222222222</v>
      </c>
      <c r="I227" t="n">
        <v>-4.347826086956522</v>
      </c>
      <c r="J227" t="n">
        <v>-7.368421052631579</v>
      </c>
      <c r="K227" t="n">
        <v>-6.111879831077887</v>
      </c>
      <c r="L227" t="n">
        <v>0.0221697217025847</v>
      </c>
      <c r="M227" t="n">
        <v>46.10181448214558</v>
      </c>
      <c r="N227" t="n">
        <v>0</v>
      </c>
      <c r="O227" t="n">
        <v>0</v>
      </c>
      <c r="P227" t="n">
        <v>20.12</v>
      </c>
      <c r="Q227" t="n">
        <v>16.46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G.C. Food JSC</t>
        </is>
      </c>
    </row>
    <row r="228">
      <c r="A228" t="inlineStr">
        <is>
          <t>FHS</t>
        </is>
      </c>
      <c r="B228" t="inlineStr">
        <is>
          <t>UPCOM</t>
        </is>
      </c>
      <c r="C228" t="inlineStr">
        <is>
          <t>Dịch vụ Tiêu dùng</t>
        </is>
      </c>
      <c r="D228" t="inlineStr">
        <is>
          <t>Micro / Kém TK</t>
        </is>
      </c>
      <c r="E228" t="n">
        <v>28</v>
      </c>
      <c r="F228" t="n">
        <v>0.0196</v>
      </c>
      <c r="G228" t="n">
        <v>11.11111111111111</v>
      </c>
      <c r="H228" t="n">
        <v>9.803921568627452</v>
      </c>
      <c r="I228" t="n">
        <v>9.803921568627452</v>
      </c>
      <c r="J228" t="n">
        <v>14.28571428571429</v>
      </c>
      <c r="K228" t="n">
        <v>5.914263959771787</v>
      </c>
      <c r="L228" t="n">
        <v>0.08938247879959331</v>
      </c>
      <c r="M228" t="n">
        <v>51.3434692098707</v>
      </c>
      <c r="N228" t="n">
        <v>0</v>
      </c>
      <c r="O228" t="n">
        <v>0</v>
      </c>
      <c r="P228" t="n">
        <v>32</v>
      </c>
      <c r="Q228" t="n">
        <v>26.18</v>
      </c>
      <c r="R228" t="inlineStr">
        <is>
          <t>⚠️ KÉO CAO (&gt;5%)</t>
        </is>
      </c>
      <c r="S228" t="b">
        <v>0</v>
      </c>
      <c r="T228" t="n">
        <v>0</v>
      </c>
      <c r="U228" t="n">
        <v>0</v>
      </c>
      <c r="V228" t="inlineStr">
        <is>
          <t>Ho Chi Minh City Book Distribution Corporation</t>
        </is>
      </c>
    </row>
    <row r="229">
      <c r="A229" t="inlineStr">
        <is>
          <t>IFS</t>
        </is>
      </c>
      <c r="B229" t="inlineStr">
        <is>
          <t>UPCOM</t>
        </is>
      </c>
      <c r="C229" t="inlineStr">
        <is>
          <t>Thực phẩm &amp; Tiêu dùng</t>
        </is>
      </c>
      <c r="D229" t="inlineStr">
        <is>
          <t>Micro / Kém TK</t>
        </is>
      </c>
      <c r="E229" t="n">
        <v>17.9</v>
      </c>
      <c r="F229" t="n">
        <v>0.01969</v>
      </c>
      <c r="G229" t="n">
        <v>-0.5555555555555556</v>
      </c>
      <c r="H229" t="n">
        <v>1.129943502824859</v>
      </c>
      <c r="I229" t="n">
        <v>3.468208092485549</v>
      </c>
      <c r="J229" t="n">
        <v>-0.5555555555555556</v>
      </c>
      <c r="K229" t="n">
        <v>-2.759714106030805</v>
      </c>
      <c r="L229" t="n">
        <v>1.199907279892008</v>
      </c>
      <c r="M229" t="n">
        <v>56.81404472307307</v>
      </c>
      <c r="N229" t="n">
        <v>0</v>
      </c>
      <c r="O229" t="n">
        <v>0</v>
      </c>
      <c r="P229" t="n">
        <v>19.39</v>
      </c>
      <c r="Q229" t="n">
        <v>17.22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Interfood Shareholding Company</t>
        </is>
      </c>
    </row>
    <row r="230">
      <c r="A230" t="inlineStr">
        <is>
          <t>ANT</t>
        </is>
      </c>
      <c r="B230" t="inlineStr">
        <is>
          <t>HOSE</t>
        </is>
      </c>
      <c r="C230" t="inlineStr">
        <is>
          <t>Thực phẩm &amp; Tiêu dùng</t>
        </is>
      </c>
      <c r="D230" t="inlineStr">
        <is>
          <t>Micro / Kém TK</t>
        </is>
      </c>
      <c r="E230" t="n">
        <v>15.25</v>
      </c>
      <c r="F230" t="n">
        <v>0.019825</v>
      </c>
      <c r="G230" t="n">
        <v>-0.326797385620915</v>
      </c>
      <c r="H230" t="n">
        <v>0</v>
      </c>
      <c r="I230" t="n">
        <v>5.172414213793102</v>
      </c>
      <c r="J230" t="n">
        <v>-26.50602380240964</v>
      </c>
      <c r="K230" t="n">
        <v>-3.889657608855664</v>
      </c>
      <c r="L230" t="n">
        <v>0.008336443468011783</v>
      </c>
      <c r="M230" t="n">
        <v>46.75134157383935</v>
      </c>
      <c r="N230" t="n">
        <v>0</v>
      </c>
      <c r="O230" t="n">
        <v>0</v>
      </c>
      <c r="P230" t="n">
        <v>17.43</v>
      </c>
      <c r="Q230" t="n">
        <v>14.26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An Giang Fruit - Vegetables &amp; Foodstuff JSC</t>
        </is>
      </c>
    </row>
    <row r="231">
      <c r="A231" t="inlineStr">
        <is>
          <t>POT</t>
        </is>
      </c>
      <c r="B231" t="inlineStr">
        <is>
          <t>HNX</t>
        </is>
      </c>
      <c r="C231" t="inlineStr">
        <is>
          <t>Công nghệ &amp; Viễn thông</t>
        </is>
      </c>
      <c r="D231" t="inlineStr">
        <is>
          <t>Micro / Kém TK</t>
        </is>
      </c>
      <c r="E231" t="n">
        <v>18.2</v>
      </c>
      <c r="F231" t="n">
        <v>0.02002</v>
      </c>
      <c r="G231" t="n">
        <v>-9</v>
      </c>
      <c r="H231" t="n">
        <v>-9</v>
      </c>
      <c r="I231" t="n">
        <v>-9</v>
      </c>
      <c r="J231" t="n">
        <v>-17.27272727272727</v>
      </c>
      <c r="K231" t="n">
        <v>-12.88965760885566</v>
      </c>
      <c r="L231" t="n">
        <v>0.8725311334972634</v>
      </c>
      <c r="M231" t="n">
        <v>39.84920831954463</v>
      </c>
      <c r="N231" t="n">
        <v>0</v>
      </c>
      <c r="O231" t="n">
        <v>20.635715835451</v>
      </c>
      <c r="P231" t="n">
        <v>20.8</v>
      </c>
      <c r="Q231" t="n">
        <v>17.02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Post &amp; Telecommunications Equipment JSC</t>
        </is>
      </c>
    </row>
    <row r="232">
      <c r="A232" t="inlineStr">
        <is>
          <t>RTB</t>
        </is>
      </c>
      <c r="B232" t="inlineStr">
        <is>
          <t>UPCOM</t>
        </is>
      </c>
      <c r="C232" t="inlineStr">
        <is>
          <t>Sản xuất Công nghiệp</t>
        </is>
      </c>
      <c r="D232" t="inlineStr">
        <is>
          <t>Micro / Kém TK</t>
        </is>
      </c>
      <c r="E232" t="n">
        <v>25</v>
      </c>
      <c r="F232" t="n">
        <v>0.02005</v>
      </c>
      <c r="G232" t="n">
        <v>0</v>
      </c>
      <c r="H232" t="n">
        <v>-0.398406374501992</v>
      </c>
      <c r="I232" t="n">
        <v>1.626016260162602</v>
      </c>
      <c r="J232" t="n">
        <v>2.040816326530612</v>
      </c>
      <c r="K232" t="n">
        <v>-4.288063983357656</v>
      </c>
      <c r="L232" t="n">
        <v>0.4797547388492167</v>
      </c>
      <c r="M232" t="n">
        <v>50.11644086010744</v>
      </c>
      <c r="N232" t="n">
        <v>0</v>
      </c>
      <c r="O232" t="n">
        <v>0</v>
      </c>
      <c r="P232" t="n">
        <v>28.37</v>
      </c>
      <c r="Q232" t="n">
        <v>23.47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Tanbien Rubber Joint Stock Co</t>
        </is>
      </c>
    </row>
    <row r="233">
      <c r="A233" t="inlineStr">
        <is>
          <t>SJG</t>
        </is>
      </c>
      <c r="B233" t="inlineStr">
        <is>
          <t>UPCOM</t>
        </is>
      </c>
      <c r="C233" t="inlineStr">
        <is>
          <t>Đầu tư công &amp; Xây dựng</t>
        </is>
      </c>
      <c r="D233" t="inlineStr">
        <is>
          <t>Large-Cap (Bluechip)</t>
        </is>
      </c>
      <c r="E233" t="n">
        <v>22</v>
      </c>
      <c r="F233" t="n">
        <v>0.020482</v>
      </c>
      <c r="G233" t="n">
        <v>0.45662100456621</v>
      </c>
      <c r="H233" t="n">
        <v>10.55276381909548</v>
      </c>
      <c r="I233" t="n">
        <v>5.769230769230769</v>
      </c>
      <c r="J233" t="n">
        <v>18.27956989247312</v>
      </c>
      <c r="K233" t="n">
        <v>6.663106210239814</v>
      </c>
      <c r="L233" t="n">
        <v>1.577932670917989</v>
      </c>
      <c r="M233" t="n">
        <v>56.60852855538249</v>
      </c>
      <c r="N233" t="n">
        <v>0</v>
      </c>
      <c r="O233" t="n">
        <v>0</v>
      </c>
      <c r="P233" t="n">
        <v>25.15</v>
      </c>
      <c r="Q233" t="n">
        <v>20.57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Song Da Corp JSC</t>
        </is>
      </c>
    </row>
    <row r="234">
      <c r="A234" t="inlineStr">
        <is>
          <t>AAT</t>
        </is>
      </c>
      <c r="B234" t="inlineStr">
        <is>
          <t>HOSE</t>
        </is>
      </c>
      <c r="C234" t="inlineStr">
        <is>
          <t>Hàng tiêu dùng</t>
        </is>
      </c>
      <c r="D234" t="inlineStr">
        <is>
          <t>Micro / Kém TK</t>
        </is>
      </c>
      <c r="E234" t="n">
        <v>2.05</v>
      </c>
      <c r="F234" t="n">
        <v>0.02127695</v>
      </c>
      <c r="G234" t="n">
        <v>-2.380952380952381</v>
      </c>
      <c r="H234" t="n">
        <v>6.770833333333333</v>
      </c>
      <c r="I234" t="n">
        <v>0.9852216748768473</v>
      </c>
      <c r="J234" t="n">
        <v>-18.32669322709163</v>
      </c>
      <c r="K234" t="n">
        <v>2.881175724477669</v>
      </c>
      <c r="L234" t="n">
        <v>0.2252214253300324</v>
      </c>
      <c r="M234" t="n">
        <v>57.36944736861282</v>
      </c>
      <c r="N234" t="n">
        <v>5.816084623180133</v>
      </c>
      <c r="O234" t="n">
        <v>3.47688846010666</v>
      </c>
      <c r="P234" t="n">
        <v>2.34</v>
      </c>
      <c r="Q234" t="n">
        <v>1.92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Tien Son Thanh Hoa Group Joint Stock Company</t>
        </is>
      </c>
    </row>
    <row r="235">
      <c r="A235" t="inlineStr">
        <is>
          <t>HU3</t>
        </is>
      </c>
      <c r="B235" t="inlineStr">
        <is>
          <t>UPCOM</t>
        </is>
      </c>
      <c r="C235" t="inlineStr">
        <is>
          <t>Đầu tư công &amp; Xây dựng</t>
        </is>
      </c>
      <c r="D235" t="inlineStr">
        <is>
          <t>Micro / Kém TK</t>
        </is>
      </c>
      <c r="E235" t="n">
        <v>2.5</v>
      </c>
      <c r="F235" t="n">
        <v>0.0205</v>
      </c>
      <c r="G235" t="n">
        <v>-3.846153846153846</v>
      </c>
      <c r="H235" t="n">
        <v>-10.71428571428571</v>
      </c>
      <c r="I235" t="n">
        <v>-10.71428571428571</v>
      </c>
      <c r="J235" t="n">
        <v>-16.66666666666667</v>
      </c>
      <c r="K235" t="n">
        <v>-14.60394332314138</v>
      </c>
      <c r="L235" t="n">
        <v>0.2694332865110853</v>
      </c>
      <c r="M235" t="n">
        <v>41.65664564597901</v>
      </c>
      <c r="N235" t="n">
        <v>0</v>
      </c>
      <c r="O235" t="n">
        <v>0</v>
      </c>
      <c r="P235" t="n">
        <v>2.86</v>
      </c>
      <c r="Q235" t="n">
        <v>2.34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HUD3 Investment &amp; Construction JSC</t>
        </is>
      </c>
    </row>
    <row r="236">
      <c r="A236" t="inlineStr">
        <is>
          <t>VET</t>
        </is>
      </c>
      <c r="B236" t="inlineStr">
        <is>
          <t>UPCOM</t>
        </is>
      </c>
      <c r="C236" t="inlineStr">
        <is>
          <t>Y tế &amp; Dược phẩm</t>
        </is>
      </c>
      <c r="D236" t="inlineStr">
        <is>
          <t>Micro / Kém TK</t>
        </is>
      </c>
      <c r="E236" t="n">
        <v>13.8</v>
      </c>
      <c r="F236" t="n">
        <v>0.0207</v>
      </c>
      <c r="G236" t="n">
        <v>4.545454545454546</v>
      </c>
      <c r="H236" t="n">
        <v>5.343511450381679</v>
      </c>
      <c r="I236" t="n">
        <v>-1.428571428571429</v>
      </c>
      <c r="J236" t="n">
        <v>-1.428571428571429</v>
      </c>
      <c r="K236" t="n">
        <v>1.453853841526015</v>
      </c>
      <c r="L236" t="n">
        <v>2.086013280951222</v>
      </c>
      <c r="M236" t="n">
        <v>50.01333812040669</v>
      </c>
      <c r="N236" t="n">
        <v>0</v>
      </c>
      <c r="O236" t="n">
        <v>0</v>
      </c>
      <c r="P236" t="n">
        <v>15.77</v>
      </c>
      <c r="Q236" t="n">
        <v>12.9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Navetco National Veterinary Joint Stock Co</t>
        </is>
      </c>
    </row>
    <row r="237">
      <c r="A237" t="inlineStr">
        <is>
          <t>VTA</t>
        </is>
      </c>
      <c r="B237" t="inlineStr">
        <is>
          <t>UPCOM</t>
        </is>
      </c>
      <c r="C237" t="inlineStr">
        <is>
          <t>Khai khoáng &amp; VLXD</t>
        </is>
      </c>
      <c r="D237" t="inlineStr">
        <is>
          <t>Micro / Kém TK</t>
        </is>
      </c>
      <c r="E237" t="n">
        <v>1.8</v>
      </c>
      <c r="F237" t="n">
        <v>0.0207018</v>
      </c>
      <c r="G237" t="n">
        <v>0</v>
      </c>
      <c r="H237" t="n">
        <v>0</v>
      </c>
      <c r="I237" t="n">
        <v>5.882352941176471</v>
      </c>
      <c r="J237" t="n">
        <v>-10</v>
      </c>
      <c r="K237" t="n">
        <v>-3.889657608855664</v>
      </c>
      <c r="L237" t="n">
        <v>2.389818181818182</v>
      </c>
      <c r="M237" t="n">
        <v>46.06817686684467</v>
      </c>
      <c r="N237" t="n">
        <v>0</v>
      </c>
      <c r="O237" t="n">
        <v>0</v>
      </c>
      <c r="P237" t="n">
        <v>2.06</v>
      </c>
      <c r="Q237" t="n">
        <v>1.68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Vitaly JSC</t>
        </is>
      </c>
    </row>
    <row r="238">
      <c r="A238" t="inlineStr">
        <is>
          <t>ULG</t>
        </is>
      </c>
      <c r="B238" t="inlineStr">
        <is>
          <t>UPCOM</t>
        </is>
      </c>
      <c r="C238" t="inlineStr">
        <is>
          <t>Cảng biển &amp; Vận tải</t>
        </is>
      </c>
      <c r="D238" t="inlineStr">
        <is>
          <t>Micro / Kém TK</t>
        </is>
      </c>
      <c r="E238" t="n">
        <v>11</v>
      </c>
      <c r="F238" t="n">
        <v>0.0209</v>
      </c>
      <c r="G238" t="n">
        <v>-2.654867256637168</v>
      </c>
      <c r="H238" t="n">
        <v>2.803738317757009</v>
      </c>
      <c r="I238" t="n">
        <v>-9.836065573770492</v>
      </c>
      <c r="J238" t="n">
        <v>-46.85990338164251</v>
      </c>
      <c r="K238" t="n">
        <v>-1.085919291098655</v>
      </c>
      <c r="L238" t="n">
        <v>1.08848993504866</v>
      </c>
      <c r="M238" t="n">
        <v>36.54051970797692</v>
      </c>
      <c r="N238" t="n">
        <v>0</v>
      </c>
      <c r="O238" t="n">
        <v>0</v>
      </c>
      <c r="P238" t="n">
        <v>12.57</v>
      </c>
      <c r="Q238" t="n">
        <v>10.29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U&amp;I Logistics Corporation</t>
        </is>
      </c>
    </row>
    <row r="239">
      <c r="A239" t="inlineStr">
        <is>
          <t>DTH</t>
        </is>
      </c>
      <c r="B239" t="inlineStr">
        <is>
          <t>UPCOM</t>
        </is>
      </c>
      <c r="C239" t="inlineStr">
        <is>
          <t>Y tế &amp; Dược phẩm</t>
        </is>
      </c>
      <c r="D239" t="inlineStr">
        <is>
          <t>Micro / Kém TK</t>
        </is>
      </c>
      <c r="E239" t="n">
        <v>14</v>
      </c>
      <c r="F239" t="n">
        <v>0.021</v>
      </c>
      <c r="G239" t="n">
        <v>-12.5</v>
      </c>
      <c r="H239" t="n">
        <v>-12.5</v>
      </c>
      <c r="I239" t="n">
        <v>-9.67741935483871</v>
      </c>
      <c r="J239" t="n">
        <v>0</v>
      </c>
      <c r="K239" t="n">
        <v>-16.38965760885566</v>
      </c>
      <c r="L239" t="n">
        <v>0.5320068628885312</v>
      </c>
      <c r="M239" t="n">
        <v>48.12285156380158</v>
      </c>
      <c r="N239" t="n">
        <v>0</v>
      </c>
      <c r="O239" t="n">
        <v>0</v>
      </c>
      <c r="P239" t="n">
        <v>16</v>
      </c>
      <c r="Q239" t="n">
        <v>13.09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Thanh Hoa Medical Materials Pharmaceutical Joint Stock Co</t>
        </is>
      </c>
    </row>
    <row r="240">
      <c r="A240" t="inlineStr">
        <is>
          <t>BIO</t>
        </is>
      </c>
      <c r="B240" t="inlineStr">
        <is>
          <t>UPCOM</t>
        </is>
      </c>
      <c r="C240" t="inlineStr">
        <is>
          <t>Y tế &amp; Dược phẩm</t>
        </is>
      </c>
      <c r="D240" t="inlineStr">
        <is>
          <t>Micro / Kém TK</t>
        </is>
      </c>
      <c r="E240" t="n">
        <v>12.4</v>
      </c>
      <c r="F240" t="n">
        <v>0.02108</v>
      </c>
      <c r="G240" t="n">
        <v>-0.8</v>
      </c>
      <c r="H240" t="n">
        <v>-0.8</v>
      </c>
      <c r="I240" t="n">
        <v>-3.875968992248062</v>
      </c>
      <c r="J240" t="n">
        <v>-3.125</v>
      </c>
      <c r="K240" t="n">
        <v>-4.689657608855664</v>
      </c>
      <c r="L240" t="n">
        <v>2.553031725173644</v>
      </c>
      <c r="M240" t="n">
        <v>47.38052883734004</v>
      </c>
      <c r="N240" t="n">
        <v>0</v>
      </c>
      <c r="O240" t="n">
        <v>0</v>
      </c>
      <c r="P240" t="n">
        <v>14.17</v>
      </c>
      <c r="Q240" t="n">
        <v>11.59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Nha Trang Vaccines And Biological Products JointStock Co</t>
        </is>
      </c>
    </row>
    <row r="241">
      <c r="A241" t="inlineStr">
        <is>
          <t>MHC</t>
        </is>
      </c>
      <c r="B241" t="inlineStr">
        <is>
          <t>HOSE</t>
        </is>
      </c>
      <c r="C241" t="inlineStr">
        <is>
          <t>Cảng biển &amp; Vận tải</t>
        </is>
      </c>
      <c r="D241" t="inlineStr">
        <is>
          <t>Micro / Kém TK</t>
        </is>
      </c>
      <c r="E241" t="n">
        <v>6.8</v>
      </c>
      <c r="F241" t="n">
        <v>0.0210868</v>
      </c>
      <c r="G241" t="n">
        <v>0</v>
      </c>
      <c r="H241" t="n">
        <v>0</v>
      </c>
      <c r="I241" t="n">
        <v>-5.555555555555555</v>
      </c>
      <c r="J241" t="n">
        <v>-11.45833333333333</v>
      </c>
      <c r="K241" t="n">
        <v>-3.889657608855664</v>
      </c>
      <c r="L241" t="n">
        <v>0.3286167312649518</v>
      </c>
      <c r="M241" t="n">
        <v>28.299382756025</v>
      </c>
      <c r="N241" t="n">
        <v>2.540890589624871</v>
      </c>
      <c r="O241" t="n">
        <v>20.6937725858931</v>
      </c>
      <c r="P241" t="n">
        <v>7.59</v>
      </c>
      <c r="Q241" t="n">
        <v>6.44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MHC</t>
        </is>
      </c>
    </row>
    <row r="242">
      <c r="A242" t="inlineStr">
        <is>
          <t>ILS</t>
        </is>
      </c>
      <c r="B242" t="inlineStr">
        <is>
          <t>UPCOM</t>
        </is>
      </c>
      <c r="C242" t="inlineStr">
        <is>
          <t>Dịch vụ &amp; Thương mại</t>
        </is>
      </c>
      <c r="D242" t="inlineStr">
        <is>
          <t>Micro / Kém TK</t>
        </is>
      </c>
      <c r="E242" t="n">
        <v>17.7</v>
      </c>
      <c r="F242" t="n">
        <v>0.02124</v>
      </c>
      <c r="G242" t="n">
        <v>0.5681818181818182</v>
      </c>
      <c r="H242" t="n">
        <v>-1.666666666666667</v>
      </c>
      <c r="I242" t="n">
        <v>-1.666666666666667</v>
      </c>
      <c r="J242" t="n">
        <v>-11.94029850746269</v>
      </c>
      <c r="K242" t="n">
        <v>-5.556324275522331</v>
      </c>
      <c r="L242" t="n">
        <v>0.03841525854069236</v>
      </c>
      <c r="M242" t="n">
        <v>40.04320824111656</v>
      </c>
      <c r="N242" t="n">
        <v>0</v>
      </c>
      <c r="O242" t="n">
        <v>0</v>
      </c>
      <c r="P242" t="n">
        <v>20.23</v>
      </c>
      <c r="Q242" t="n">
        <v>16.55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International Investment Trade and Service JointStock Co</t>
        </is>
      </c>
    </row>
    <row r="243">
      <c r="A243" t="inlineStr">
        <is>
          <t>DHM</t>
        </is>
      </c>
      <c r="B243" t="inlineStr">
        <is>
          <t>HOSE</t>
        </is>
      </c>
      <c r="C243" t="inlineStr">
        <is>
          <t>Khai khoáng &amp; VLXD</t>
        </is>
      </c>
      <c r="D243" t="inlineStr">
        <is>
          <t>Micro / Kém TK</t>
        </is>
      </c>
      <c r="E243" t="n">
        <v>6.83</v>
      </c>
      <c r="F243" t="n">
        <v>0.02049</v>
      </c>
      <c r="G243" t="n">
        <v>-0.291970802919708</v>
      </c>
      <c r="H243" t="n">
        <v>-0.1461988304093567</v>
      </c>
      <c r="I243" t="n">
        <v>-0.8708272859216255</v>
      </c>
      <c r="J243" t="n">
        <v>-1.585014409221902</v>
      </c>
      <c r="K243" t="n">
        <v>-4.035856439265021</v>
      </c>
      <c r="L243" t="n">
        <v>0.3556351124473771</v>
      </c>
      <c r="M243" t="n">
        <v>50.08138119759509</v>
      </c>
      <c r="N243" t="n">
        <v>23.97999022543297</v>
      </c>
      <c r="O243" t="n">
        <v>2.79615751655567</v>
      </c>
      <c r="P243" t="n">
        <v>7.46</v>
      </c>
      <c r="Q243" t="n">
        <v>6.54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CÔNG TY CỔ PHẦN THƯƠNG MẠI VÀ KHAI THÁC KHOÁNG SẢN DƯƠNG HIẾU</t>
        </is>
      </c>
    </row>
    <row r="244">
      <c r="A244" t="inlineStr">
        <is>
          <t>SRC</t>
        </is>
      </c>
      <c r="B244" t="inlineStr">
        <is>
          <t>HOSE</t>
        </is>
      </c>
      <c r="C244" t="inlineStr">
        <is>
          <t>Hóa chất &amp; Phân bón</t>
        </is>
      </c>
      <c r="D244" t="inlineStr">
        <is>
          <t>Micro / Kém TK</t>
        </is>
      </c>
      <c r="E244" t="n">
        <v>35.95</v>
      </c>
      <c r="F244" t="n">
        <v>0.02879595</v>
      </c>
      <c r="G244" t="n">
        <v>-0.1388888888888889</v>
      </c>
      <c r="H244" t="n">
        <v>6.203840472673559</v>
      </c>
      <c r="I244" t="n">
        <v>1.267605633802817</v>
      </c>
      <c r="J244" t="n">
        <v>-4.388297872340425</v>
      </c>
      <c r="K244" t="n">
        <v>2.314182863817895</v>
      </c>
      <c r="L244" t="n">
        <v>0.4627583517483426</v>
      </c>
      <c r="M244" t="n">
        <v>48.84811473080486</v>
      </c>
      <c r="N244" t="n">
        <v>0</v>
      </c>
      <c r="O244" t="n">
        <v>4.50594236872444</v>
      </c>
      <c r="P244" t="n">
        <v>41.09</v>
      </c>
      <c r="Q244" t="n">
        <v>33.61</v>
      </c>
      <c r="R244" t="inlineStr">
        <is>
          <t>🟢 VÙNG MUA CHUẨN</t>
        </is>
      </c>
      <c r="S244" t="b">
        <v>1</v>
      </c>
      <c r="T244" t="n">
        <v>0</v>
      </c>
      <c r="U244" t="n">
        <v>0</v>
      </c>
      <c r="V244" t="inlineStr">
        <is>
          <t>CÔNG TY CỔ PHẦN CAO SU SAO VÀNG</t>
        </is>
      </c>
    </row>
    <row r="245">
      <c r="A245" t="inlineStr">
        <is>
          <t>BLT</t>
        </is>
      </c>
      <c r="B245" t="inlineStr">
        <is>
          <t>UPCOM</t>
        </is>
      </c>
      <c r="C245" t="inlineStr">
        <is>
          <t>Hóa chất &amp; Chế biến</t>
        </is>
      </c>
      <c r="D245" t="inlineStr">
        <is>
          <t>Micro / Kém TK</t>
        </is>
      </c>
      <c r="E245" t="n">
        <v>17.1</v>
      </c>
      <c r="F245" t="n">
        <v>0.02907</v>
      </c>
      <c r="G245" t="n">
        <v>-5</v>
      </c>
      <c r="H245" t="n">
        <v>-5</v>
      </c>
      <c r="I245" t="n">
        <v>-5</v>
      </c>
      <c r="J245" t="n">
        <v>-14.5</v>
      </c>
      <c r="K245" t="n">
        <v>-8.889657608855664</v>
      </c>
      <c r="L245" t="n">
        <v>4.373834180227696</v>
      </c>
      <c r="M245" t="n">
        <v>40.6984677109618</v>
      </c>
      <c r="N245" t="n">
        <v>0</v>
      </c>
      <c r="O245" t="n">
        <v>0</v>
      </c>
      <c r="P245" t="n">
        <v>19.55</v>
      </c>
      <c r="Q245" t="n">
        <v>15.99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Binh Dinh Food Joint Stock Co</t>
        </is>
      </c>
    </row>
    <row r="246">
      <c r="A246" t="inlineStr">
        <is>
          <t>TOT</t>
        </is>
      </c>
      <c r="B246" t="inlineStr">
        <is>
          <t>HNX</t>
        </is>
      </c>
      <c r="C246" t="inlineStr">
        <is>
          <t>Cảng biển &amp; Vận tải</t>
        </is>
      </c>
      <c r="D246" t="inlineStr">
        <is>
          <t>Micro / Kém TK</t>
        </is>
      </c>
      <c r="E246" t="n">
        <v>13.9</v>
      </c>
      <c r="F246" t="n">
        <v>0.0292595</v>
      </c>
      <c r="G246" t="n">
        <v>0</v>
      </c>
      <c r="H246" t="n">
        <v>0.7246376811594203</v>
      </c>
      <c r="I246" t="n">
        <v>0.7246376811594203</v>
      </c>
      <c r="J246" t="n">
        <v>-7.333333333333333</v>
      </c>
      <c r="K246" t="n">
        <v>-3.165019927696244</v>
      </c>
      <c r="L246" t="n">
        <v>3.104548052283244</v>
      </c>
      <c r="M246" t="n">
        <v>45.40525582364275</v>
      </c>
      <c r="N246" t="n">
        <v>0</v>
      </c>
      <c r="O246" t="n">
        <v>0</v>
      </c>
      <c r="P246" t="n">
        <v>15.36</v>
      </c>
      <c r="Q246" t="n">
        <v>13.24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Transimex Logistics Joint Stock Co</t>
        </is>
      </c>
    </row>
    <row r="247">
      <c r="A247" t="inlineStr">
        <is>
          <t>VDP</t>
        </is>
      </c>
      <c r="B247" t="inlineStr">
        <is>
          <t>HOSE</t>
        </is>
      </c>
      <c r="C247" t="inlineStr">
        <is>
          <t>Y tế &amp; Dược phẩm</t>
        </is>
      </c>
      <c r="D247" t="inlineStr">
        <is>
          <t>Micro / Kém TK</t>
        </is>
      </c>
      <c r="E247" t="n">
        <v>30</v>
      </c>
      <c r="F247" t="n">
        <v>0.03</v>
      </c>
      <c r="G247" t="n">
        <v>1.351351351351351</v>
      </c>
      <c r="H247" t="n">
        <v>-6.25</v>
      </c>
      <c r="I247" t="n">
        <v>1.694915254237288</v>
      </c>
      <c r="J247" t="n">
        <v>-21.25984251968504</v>
      </c>
      <c r="K247" t="n">
        <v>-10.13965760885566</v>
      </c>
      <c r="L247" t="n">
        <v>1.169522250160809</v>
      </c>
      <c r="M247" t="n">
        <v>45.22724137714594</v>
      </c>
      <c r="N247" t="n">
        <v>14.12221933501294</v>
      </c>
      <c r="O247" t="n">
        <v>8.32865143184725</v>
      </c>
      <c r="P247" t="n">
        <v>34.29</v>
      </c>
      <c r="Q247" t="n">
        <v>28.05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CÔNG TY CỔ PHẦN DƯỢC PHẨM TRUNG ƯƠNG VIDIPHA</t>
        </is>
      </c>
    </row>
    <row r="248">
      <c r="A248" t="inlineStr">
        <is>
          <t>PGI</t>
        </is>
      </c>
      <c r="B248" t="inlineStr">
        <is>
          <t>HOSE</t>
        </is>
      </c>
      <c r="C248" t="inlineStr">
        <is>
          <t>Dầu khí &amp; Năng lượng</t>
        </is>
      </c>
      <c r="D248" t="inlineStr">
        <is>
          <t>Mid-Cap (Dòng tiền)</t>
        </is>
      </c>
      <c r="E248" t="n">
        <v>20</v>
      </c>
      <c r="F248" t="n">
        <v>0.03026</v>
      </c>
      <c r="G248" t="n">
        <v>0.7556675062972292</v>
      </c>
      <c r="H248" t="n">
        <v>-9.090909090909092</v>
      </c>
      <c r="I248" t="n">
        <v>-9.090909090909092</v>
      </c>
      <c r="J248" t="n">
        <v>11.11111111111111</v>
      </c>
      <c r="K248" t="n">
        <v>-12.98056669976476</v>
      </c>
      <c r="L248" t="n">
        <v>1.108567032403422</v>
      </c>
      <c r="M248" t="n">
        <v>41.11278820884266</v>
      </c>
      <c r="N248" t="n">
        <v>8.187485559322345</v>
      </c>
      <c r="O248" t="n">
        <v>14.3217350013541</v>
      </c>
      <c r="P248" t="n">
        <v>22.86</v>
      </c>
      <c r="Q248" t="n">
        <v>18.7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TỔNG CÔNG TY CỔ PHẦN BẢO HIỂM PETROLIMEX</t>
        </is>
      </c>
    </row>
    <row r="249">
      <c r="A249" t="inlineStr">
        <is>
          <t>NNT</t>
        </is>
      </c>
      <c r="B249" t="inlineStr">
        <is>
          <t>UPCOM</t>
        </is>
      </c>
      <c r="C249" t="inlineStr">
        <is>
          <t>Điện &amp; Năng lượng</t>
        </is>
      </c>
      <c r="D249" t="inlineStr">
        <is>
          <t>Micro / Kém TK</t>
        </is>
      </c>
      <c r="E249" t="n">
        <v>23</v>
      </c>
      <c r="F249" t="n">
        <v>0.030406</v>
      </c>
      <c r="G249" t="n">
        <v>-8</v>
      </c>
      <c r="H249" t="n">
        <v>-15.75091575091575</v>
      </c>
      <c r="I249" t="n">
        <v>-0.4092406691400705</v>
      </c>
      <c r="J249" t="n">
        <v>3.876075997420173</v>
      </c>
      <c r="K249" t="n">
        <v>-19.64057335977142</v>
      </c>
      <c r="L249" t="n">
        <v>0.01203435091180181</v>
      </c>
      <c r="M249" t="n">
        <v>47.24887449378332</v>
      </c>
      <c r="N249" t="n">
        <v>0</v>
      </c>
      <c r="O249" t="n">
        <v>0</v>
      </c>
      <c r="P249" t="n">
        <v>26.29</v>
      </c>
      <c r="Q249" t="n">
        <v>21.51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Ninh Thuan Water Supply Joint Stock Co</t>
        </is>
      </c>
    </row>
    <row r="250">
      <c r="A250" t="inlineStr">
        <is>
          <t>PRT</t>
        </is>
      </c>
      <c r="B250" t="inlineStr">
        <is>
          <t>UPCOM</t>
        </is>
      </c>
      <c r="C250" t="inlineStr">
        <is>
          <t>Bán lẻ &amp; Phân phối</t>
        </is>
      </c>
      <c r="D250" t="inlineStr">
        <is>
          <t>Mid-Cap (Dòng tiền)</t>
        </is>
      </c>
      <c r="E250" t="n">
        <v>10</v>
      </c>
      <c r="F250" t="n">
        <v>0.031</v>
      </c>
      <c r="G250" t="n">
        <v>7.526881720430108</v>
      </c>
      <c r="H250" t="n">
        <v>11.11111111111111</v>
      </c>
      <c r="I250" t="n">
        <v>23.45679012345679</v>
      </c>
      <c r="J250" t="n">
        <v>11.11111111111111</v>
      </c>
      <c r="K250" t="n">
        <v>7.221453502255446</v>
      </c>
      <c r="L250" t="n">
        <v>1.787967268663711</v>
      </c>
      <c r="M250" t="n">
        <v>55.16278019374504</v>
      </c>
      <c r="N250" t="n">
        <v>0</v>
      </c>
      <c r="O250" t="n">
        <v>0</v>
      </c>
      <c r="P250" t="n">
        <v>11.43</v>
      </c>
      <c r="Q250" t="n">
        <v>9.35</v>
      </c>
      <c r="R250" t="inlineStr">
        <is>
          <t>⚠️ KÉO CAO (&gt;5%)</t>
        </is>
      </c>
      <c r="S250" t="b">
        <v>0</v>
      </c>
      <c r="T250" t="n">
        <v>0</v>
      </c>
      <c r="U250" t="n">
        <v>0</v>
      </c>
      <c r="V250" t="inlineStr">
        <is>
          <t>Binh Duong Producing &amp; Trading Goods Corp.</t>
        </is>
      </c>
    </row>
    <row r="251">
      <c r="A251" t="inlineStr">
        <is>
          <t>S4A</t>
        </is>
      </c>
      <c r="B251" t="inlineStr">
        <is>
          <t>HOSE</t>
        </is>
      </c>
      <c r="C251" t="inlineStr">
        <is>
          <t>Dầu khí &amp; Năng lượng</t>
        </is>
      </c>
      <c r="D251" t="inlineStr">
        <is>
          <t>Micro / Kém TK</t>
        </is>
      </c>
      <c r="E251" t="n">
        <v>31.5</v>
      </c>
      <c r="F251" t="n">
        <v>0.0315315</v>
      </c>
      <c r="G251" t="n">
        <v>-5.970149253731343</v>
      </c>
      <c r="H251" t="n">
        <v>-3.374233128834356</v>
      </c>
      <c r="I251" t="n">
        <v>-3.963414634146341</v>
      </c>
      <c r="J251" t="n">
        <v>0</v>
      </c>
      <c r="K251" t="n">
        <v>-7.26389073769002</v>
      </c>
      <c r="L251" t="n">
        <v>1.81558482780511</v>
      </c>
      <c r="M251" t="n">
        <v>44.70775477693844</v>
      </c>
      <c r="N251" t="n">
        <v>7.500281796301775</v>
      </c>
      <c r="O251" t="n">
        <v>31.0111055390448</v>
      </c>
      <c r="P251" t="n">
        <v>34.27</v>
      </c>
      <c r="Q251" t="n">
        <v>30.24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CÔNG TY CỔ PHẦN THỦY ĐIỆN SÊ SAN 4A</t>
        </is>
      </c>
    </row>
    <row r="252">
      <c r="A252" t="inlineStr">
        <is>
          <t>DHN</t>
        </is>
      </c>
      <c r="B252" t="inlineStr">
        <is>
          <t>UPCOM</t>
        </is>
      </c>
      <c r="C252" t="inlineStr">
        <is>
          <t>Y tế &amp; Dược phẩm</t>
        </is>
      </c>
      <c r="D252" t="inlineStr">
        <is>
          <t>Micro / Kém TK</t>
        </is>
      </c>
      <c r="E252" t="n">
        <v>17</v>
      </c>
      <c r="F252" t="n">
        <v>0.0255</v>
      </c>
      <c r="G252" t="n">
        <v>4.938271604938271</v>
      </c>
      <c r="H252" t="n">
        <v>4.938271604938271</v>
      </c>
      <c r="I252" t="n">
        <v>3.03030303030303</v>
      </c>
      <c r="J252" t="n">
        <v>0</v>
      </c>
      <c r="K252" t="n">
        <v>1.048613996082607</v>
      </c>
      <c r="L252" t="n">
        <v>1.189897767950103</v>
      </c>
      <c r="M252" t="n">
        <v>44.67808831537813</v>
      </c>
      <c r="N252" t="n">
        <v>0</v>
      </c>
      <c r="O252" t="n">
        <v>0</v>
      </c>
      <c r="P252" t="n">
        <v>19.43</v>
      </c>
      <c r="Q252" t="n">
        <v>15.9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Ha Noi Pharma Joint Stock Co</t>
        </is>
      </c>
    </row>
    <row r="253">
      <c r="A253" t="inlineStr">
        <is>
          <t>VPH</t>
        </is>
      </c>
      <c r="B253" t="inlineStr">
        <is>
          <t>HOSE</t>
        </is>
      </c>
      <c r="C253" t="inlineStr">
        <is>
          <t>Đầu tư công &amp; Xây dựng</t>
        </is>
      </c>
      <c r="D253" t="inlineStr">
        <is>
          <t>Micro / Kém TK</t>
        </is>
      </c>
      <c r="E253" t="n">
        <v>2.62</v>
      </c>
      <c r="F253" t="n">
        <v>0.03171248</v>
      </c>
      <c r="G253" t="n">
        <v>-1.132075471698113</v>
      </c>
      <c r="H253" t="n">
        <v>-1.503759398496241</v>
      </c>
      <c r="I253" t="n">
        <v>-6.428571428571429</v>
      </c>
      <c r="J253" t="n">
        <v>-19.87767584097859</v>
      </c>
      <c r="K253" t="n">
        <v>-5.393417007351905</v>
      </c>
      <c r="L253" t="n">
        <v>1.560281402371231</v>
      </c>
      <c r="M253" t="n">
        <v>30.76379816957584</v>
      </c>
      <c r="N253" t="n">
        <v>0</v>
      </c>
      <c r="O253" t="n">
        <v>-3.0645169548875</v>
      </c>
      <c r="P253" t="n">
        <v>2.99</v>
      </c>
      <c r="Q253" t="n">
        <v>2.45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CÔNG TY CỔ PHẦN VẠN PHÁT HƯNG</t>
        </is>
      </c>
    </row>
    <row r="254">
      <c r="A254" t="inlineStr">
        <is>
          <t>PV2</t>
        </is>
      </c>
      <c r="B254" t="inlineStr">
        <is>
          <t>HNX</t>
        </is>
      </c>
      <c r="C254" t="inlineStr">
        <is>
          <t>Bất động sản Dân dụng</t>
        </is>
      </c>
      <c r="D254" t="inlineStr">
        <is>
          <t>Micro / Kém TK</t>
        </is>
      </c>
      <c r="E254" t="n">
        <v>1.8</v>
      </c>
      <c r="F254" t="n">
        <v>0.0320796</v>
      </c>
      <c r="G254" t="n">
        <v>0</v>
      </c>
      <c r="H254" t="n">
        <v>-5.263157894736842</v>
      </c>
      <c r="I254" t="n">
        <v>0</v>
      </c>
      <c r="J254" t="n">
        <v>-5.263157894736842</v>
      </c>
      <c r="K254" t="n">
        <v>-9.152815503592507</v>
      </c>
      <c r="L254" t="n">
        <v>0.09335483868010705</v>
      </c>
      <c r="M254" t="n">
        <v>45.03681754591199</v>
      </c>
      <c r="N254" t="n">
        <v>0</v>
      </c>
      <c r="O254" t="n">
        <v>-4.8417981092596</v>
      </c>
      <c r="P254" t="n">
        <v>2.06</v>
      </c>
      <c r="Q254" t="n">
        <v>1.68</v>
      </c>
      <c r="R254" t="inlineStr">
        <is>
          <t>🟢 VÙNG MUA CHUẨN</t>
        </is>
      </c>
      <c r="S254" t="b">
        <v>1</v>
      </c>
      <c r="T254" t="n">
        <v>0</v>
      </c>
      <c r="U254" t="n">
        <v>0</v>
      </c>
      <c r="V254" t="inlineStr">
        <is>
          <t>Genea Capital Joint Stock Company</t>
        </is>
      </c>
    </row>
    <row r="255">
      <c r="A255" t="inlineStr">
        <is>
          <t>RCL</t>
        </is>
      </c>
      <c r="B255" t="inlineStr">
        <is>
          <t>HNX</t>
        </is>
      </c>
      <c r="C255" t="inlineStr">
        <is>
          <t>Bất động sản Dân dụng</t>
        </is>
      </c>
      <c r="D255" t="inlineStr">
        <is>
          <t>Micro / Kém TK</t>
        </is>
      </c>
      <c r="E255" t="n">
        <v>11.9</v>
      </c>
      <c r="F255" t="n">
        <v>0.03213</v>
      </c>
      <c r="G255" t="n">
        <v>0</v>
      </c>
      <c r="H255" t="n">
        <v>5.309734513274337</v>
      </c>
      <c r="I255" t="n">
        <v>8.181818181818182</v>
      </c>
      <c r="J255" t="n">
        <v>6.25</v>
      </c>
      <c r="K255" t="n">
        <v>1.420076904418672</v>
      </c>
      <c r="L255" t="n">
        <v>0.4945054945054946</v>
      </c>
      <c r="M255" t="n">
        <v>64.22625096831794</v>
      </c>
      <c r="N255" t="n">
        <v>18.07868542737936</v>
      </c>
      <c r="O255" t="n">
        <v>3.26916799843812</v>
      </c>
      <c r="P255" t="n">
        <v>13.57</v>
      </c>
      <c r="Q255" t="n">
        <v>11.14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Cho Lon Real Estate JSC</t>
        </is>
      </c>
    </row>
    <row r="256">
      <c r="A256" t="inlineStr">
        <is>
          <t>VTC</t>
        </is>
      </c>
      <c r="B256" t="inlineStr">
        <is>
          <t>HNX</t>
        </is>
      </c>
      <c r="C256" t="inlineStr">
        <is>
          <t>Bán lẻ &amp; Phân phối</t>
        </is>
      </c>
      <c r="D256" t="inlineStr">
        <is>
          <t>Micro / Kém TK</t>
        </is>
      </c>
      <c r="E256" t="n">
        <v>9.199999999999999</v>
      </c>
      <c r="F256" t="n">
        <v>0.0322</v>
      </c>
      <c r="G256" t="n">
        <v>0</v>
      </c>
      <c r="H256" t="n">
        <v>1.098901098901099</v>
      </c>
      <c r="I256" t="n">
        <v>-8</v>
      </c>
      <c r="J256" t="n">
        <v>-1.60427807486631</v>
      </c>
      <c r="K256" t="n">
        <v>-2.790756509954565</v>
      </c>
      <c r="L256" t="n">
        <v>1.368363437328955</v>
      </c>
      <c r="M256" t="n">
        <v>44.25322591770877</v>
      </c>
      <c r="N256" t="n">
        <v>225.6981924518674</v>
      </c>
      <c r="O256" t="n">
        <v>0.403537844820662</v>
      </c>
      <c r="P256" t="n">
        <v>10.52</v>
      </c>
      <c r="Q256" t="n">
        <v>8.6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VTC Telecommunications JSC</t>
        </is>
      </c>
    </row>
    <row r="257">
      <c r="A257" t="inlineStr">
        <is>
          <t>TNI</t>
        </is>
      </c>
      <c r="B257" t="inlineStr">
        <is>
          <t>HOSE</t>
        </is>
      </c>
      <c r="C257" t="inlineStr">
        <is>
          <t>Sản xuất Công nghiệp</t>
        </is>
      </c>
      <c r="D257" t="inlineStr">
        <is>
          <t>Micro / Kém TK</t>
        </is>
      </c>
      <c r="E257" t="n">
        <v>4.25</v>
      </c>
      <c r="F257" t="n">
        <v>0.03230425</v>
      </c>
      <c r="G257" t="n">
        <v>0.4728132387706856</v>
      </c>
      <c r="H257" t="n">
        <v>-0.9324009324009324</v>
      </c>
      <c r="I257" t="n">
        <v>-19.96233521657251</v>
      </c>
      <c r="J257" t="n">
        <v>-37.4079528718704</v>
      </c>
      <c r="K257" t="n">
        <v>-4.822058541256597</v>
      </c>
      <c r="L257" t="n">
        <v>0.3064774148805449</v>
      </c>
      <c r="M257" t="n">
        <v>37.36138970933023</v>
      </c>
      <c r="N257" t="n">
        <v>3.431400332676281</v>
      </c>
      <c r="O257" t="n">
        <v>12.3490151231593</v>
      </c>
      <c r="P257" t="n">
        <v>4.86</v>
      </c>
      <c r="Q257" t="n">
        <v>3.97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CÔNG TY CỔ PHẦN TẬP ĐOÀN THÀNH NAM</t>
        </is>
      </c>
    </row>
    <row r="258">
      <c r="A258" t="inlineStr">
        <is>
          <t>DSC</t>
        </is>
      </c>
      <c r="B258" t="inlineStr">
        <is>
          <t>HOSE</t>
        </is>
      </c>
      <c r="C258" t="inlineStr">
        <is>
          <t>Chứng khoán</t>
        </is>
      </c>
      <c r="D258" t="inlineStr">
        <is>
          <t>Mid-Cap (Dòng tiền)</t>
        </is>
      </c>
      <c r="E258" t="n">
        <v>9.77</v>
      </c>
      <c r="F258" t="n">
        <v>0.03248525</v>
      </c>
      <c r="G258" t="n">
        <v>0.3080082135523614</v>
      </c>
      <c r="H258" t="n">
        <v>-0.6103763987792472</v>
      </c>
      <c r="I258" t="n">
        <v>-2.3</v>
      </c>
      <c r="J258" t="n">
        <v>-6.952380952380953</v>
      </c>
      <c r="K258" t="n">
        <v>-4.500034007634912</v>
      </c>
      <c r="L258" t="n">
        <v>0.7453464880450346</v>
      </c>
      <c r="M258" t="n">
        <v>45.91018256232598</v>
      </c>
      <c r="N258" t="n">
        <v>10.26937506280401</v>
      </c>
      <c r="O258" t="n">
        <v>8.943473021612871</v>
      </c>
      <c r="P258" t="n">
        <v>10.81</v>
      </c>
      <c r="Q258" t="n">
        <v>9.300000000000001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DSC Securities Corporation</t>
        </is>
      </c>
    </row>
    <row r="259">
      <c r="A259" t="inlineStr">
        <is>
          <t>SAV</t>
        </is>
      </c>
      <c r="B259" t="inlineStr">
        <is>
          <t>HOSE</t>
        </is>
      </c>
      <c r="C259" t="inlineStr">
        <is>
          <t>Hàng tiêu dùng</t>
        </is>
      </c>
      <c r="D259" t="inlineStr">
        <is>
          <t>Micro / Kém TK</t>
        </is>
      </c>
      <c r="E259" t="n">
        <v>12.05</v>
      </c>
      <c r="F259" t="n">
        <v>0.032535</v>
      </c>
      <c r="G259" t="n">
        <v>-4.365079365079365</v>
      </c>
      <c r="H259" t="n">
        <v>-4.365079365079365</v>
      </c>
      <c r="I259" t="n">
        <v>3.433476394849786</v>
      </c>
      <c r="J259" t="n">
        <v>-5.859375</v>
      </c>
      <c r="K259" t="n">
        <v>-8.254736973935028</v>
      </c>
      <c r="L259" t="n">
        <v>2.175642872251479</v>
      </c>
      <c r="M259" t="n">
        <v>41.10402109540696</v>
      </c>
      <c r="N259" t="n">
        <v>8.338585604265813</v>
      </c>
      <c r="O259" t="n">
        <v>11.5513098224861</v>
      </c>
      <c r="P259" t="n">
        <v>13.77</v>
      </c>
      <c r="Q259" t="n">
        <v>11.27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CÔNG TY CỔ PHẦN HỢP TÁC KINH TẾ VÀ XUẤT NHẬP KHẨU SAVIMEX</t>
        </is>
      </c>
    </row>
    <row r="260">
      <c r="A260" t="inlineStr">
        <is>
          <t>AMC</t>
        </is>
      </c>
      <c r="B260" t="inlineStr">
        <is>
          <t>HNX</t>
        </is>
      </c>
      <c r="C260" t="inlineStr">
        <is>
          <t>Hóa chất &amp; Chế biến</t>
        </is>
      </c>
      <c r="D260" t="inlineStr">
        <is>
          <t>Micro / Kém TK</t>
        </is>
      </c>
      <c r="E260" t="n">
        <v>13.1</v>
      </c>
      <c r="F260" t="n">
        <v>0.03275</v>
      </c>
      <c r="G260" t="n">
        <v>1.550387596899225</v>
      </c>
      <c r="H260" t="n">
        <v>1.550387596899225</v>
      </c>
      <c r="I260" t="n">
        <v>3.968253968253968</v>
      </c>
      <c r="J260" t="n">
        <v>5.645161290322581</v>
      </c>
      <c r="K260" t="n">
        <v>-2.339270011956439</v>
      </c>
      <c r="L260" t="n">
        <v>2.694146965716979</v>
      </c>
      <c r="M260" t="n">
        <v>56.65320137125596</v>
      </c>
      <c r="N260" t="n">
        <v>7.025133675959649</v>
      </c>
      <c r="O260" t="n">
        <v>14.9402907509245</v>
      </c>
      <c r="P260" t="n">
        <v>14.17</v>
      </c>
      <c r="Q260" t="n">
        <v>12.61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Asia Mineral JSC</t>
        </is>
      </c>
    </row>
    <row r="261">
      <c r="A261" t="inlineStr">
        <is>
          <t>STK</t>
        </is>
      </c>
      <c r="B261" t="inlineStr">
        <is>
          <t>HOSE</t>
        </is>
      </c>
      <c r="C261" t="inlineStr">
        <is>
          <t>Thủy sản &amp; Xuất khẩu</t>
        </is>
      </c>
      <c r="D261" t="inlineStr">
        <is>
          <t>Micro / Kém TK</t>
        </is>
      </c>
      <c r="E261" t="n">
        <v>7.9</v>
      </c>
      <c r="F261" t="n">
        <v>0.031679</v>
      </c>
      <c r="G261" t="n">
        <v>0</v>
      </c>
      <c r="H261" t="n">
        <v>-1.126408010012516</v>
      </c>
      <c r="I261" t="n">
        <v>1.282051282051282</v>
      </c>
      <c r="J261" t="n">
        <v>-8.032596041909196</v>
      </c>
      <c r="K261" t="n">
        <v>-5.01606561886818</v>
      </c>
      <c r="L261" t="n">
        <v>1.362526280022934</v>
      </c>
      <c r="M261" t="n">
        <v>52.51716725952809</v>
      </c>
      <c r="N261" t="n">
        <v>0</v>
      </c>
      <c r="O261" t="n">
        <v>-3.06222736396704</v>
      </c>
      <c r="P261" t="n">
        <v>8.890000000000001</v>
      </c>
      <c r="Q261" t="n">
        <v>7.45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CÔNG TY CỔ PHẦN SỢI THẾ KỶ</t>
        </is>
      </c>
    </row>
    <row r="262">
      <c r="A262" t="inlineStr">
        <is>
          <t>VCR</t>
        </is>
      </c>
      <c r="B262" t="inlineStr">
        <is>
          <t>UPCOM</t>
        </is>
      </c>
      <c r="C262" t="inlineStr">
        <is>
          <t>Bất động sản Dân dụng</t>
        </is>
      </c>
      <c r="D262" t="inlineStr">
        <is>
          <t>Large-Cap (Bluechip)</t>
        </is>
      </c>
      <c r="E262" t="n">
        <v>50</v>
      </c>
      <c r="F262" t="n">
        <v>0.02555</v>
      </c>
      <c r="G262" t="n">
        <v>-13.79310344827586</v>
      </c>
      <c r="H262" t="n">
        <v>-13.79310344827586</v>
      </c>
      <c r="I262" t="n">
        <v>0</v>
      </c>
      <c r="J262" t="n">
        <v>19.61722488038277</v>
      </c>
      <c r="K262" t="n">
        <v>-17.68276105713153</v>
      </c>
      <c r="L262" t="n">
        <v>0.0006196763146236713</v>
      </c>
      <c r="M262" t="n">
        <v>42.66411163007911</v>
      </c>
      <c r="N262" t="n">
        <v>0</v>
      </c>
      <c r="O262" t="n">
        <v>0</v>
      </c>
      <c r="P262" t="n">
        <v>57.15</v>
      </c>
      <c r="Q262" t="n">
        <v>46.75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Vinaconex Investment and Tourism Development Joint Stock Company</t>
        </is>
      </c>
    </row>
    <row r="263">
      <c r="A263" t="inlineStr">
        <is>
          <t>APF</t>
        </is>
      </c>
      <c r="B263" t="inlineStr">
        <is>
          <t>UPCOM</t>
        </is>
      </c>
      <c r="C263" t="inlineStr">
        <is>
          <t>Hóa chất &amp; Phân bón</t>
        </is>
      </c>
      <c r="D263" t="inlineStr">
        <is>
          <t>Mid-Cap (Dòng tiền)</t>
        </is>
      </c>
      <c r="E263" t="n">
        <v>42</v>
      </c>
      <c r="F263" t="n">
        <v>0.025788</v>
      </c>
      <c r="G263" t="n">
        <v>0</v>
      </c>
      <c r="H263" t="n">
        <v>-3.669724770642202</v>
      </c>
      <c r="I263" t="n">
        <v>-6.666666666666667</v>
      </c>
      <c r="J263" t="n">
        <v>-10.63829787234043</v>
      </c>
      <c r="K263" t="n">
        <v>-7.559382379497866</v>
      </c>
      <c r="L263" t="n">
        <v>0.08359314372847204</v>
      </c>
      <c r="M263" t="n">
        <v>27.54055605257921</v>
      </c>
      <c r="N263" t="n">
        <v>7.280631706436886</v>
      </c>
      <c r="O263" t="n">
        <v>16.0150761593986</v>
      </c>
      <c r="P263" t="n">
        <v>44.99</v>
      </c>
      <c r="Q263" t="n">
        <v>40.64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Quang Ngai Agricultural Products And Foodstuff Joint Stock Co</t>
        </is>
      </c>
    </row>
    <row r="264">
      <c r="A264" t="inlineStr">
        <is>
          <t>VFC</t>
        </is>
      </c>
      <c r="B264" t="inlineStr">
        <is>
          <t>UPCOM</t>
        </is>
      </c>
      <c r="C264" t="inlineStr">
        <is>
          <t>Cảng biển &amp; Vận tải</t>
        </is>
      </c>
      <c r="D264" t="inlineStr">
        <is>
          <t>Mid-Cap (Dòng tiền)</t>
        </is>
      </c>
      <c r="E264" t="n">
        <v>52</v>
      </c>
      <c r="F264" t="n">
        <v>0.026052</v>
      </c>
      <c r="G264" t="n">
        <v>-14.75409836065574</v>
      </c>
      <c r="H264" t="n">
        <v>-48.81889763779527</v>
      </c>
      <c r="I264" t="n">
        <v>-48.81889763779527</v>
      </c>
      <c r="J264" t="n">
        <v>-48.81889763779527</v>
      </c>
      <c r="K264" t="n">
        <v>-52.70855524665094</v>
      </c>
      <c r="L264" t="n">
        <v>1.470016504676325</v>
      </c>
      <c r="M264" t="n">
        <v>36.89004977675451</v>
      </c>
      <c r="N264" t="n">
        <v>0</v>
      </c>
      <c r="O264" t="n">
        <v>0</v>
      </c>
      <c r="P264" t="n">
        <v>59.44</v>
      </c>
      <c r="Q264" t="n">
        <v>48.62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Vinafco JSC</t>
        </is>
      </c>
    </row>
    <row r="265">
      <c r="A265" t="inlineStr">
        <is>
          <t>XMC</t>
        </is>
      </c>
      <c r="B265" t="inlineStr">
        <is>
          <t>UPCOM</t>
        </is>
      </c>
      <c r="C265" t="inlineStr">
        <is>
          <t>Đầu tư công &amp; Xây dựng</t>
        </is>
      </c>
      <c r="D265" t="inlineStr">
        <is>
          <t>Micro / Kém TK</t>
        </is>
      </c>
      <c r="E265" t="n">
        <v>8.699999999999999</v>
      </c>
      <c r="F265" t="n">
        <v>0.0261</v>
      </c>
      <c r="G265" t="n">
        <v>0</v>
      </c>
      <c r="H265" t="n">
        <v>3.571428571428572</v>
      </c>
      <c r="I265" t="n">
        <v>-12.12121212121212</v>
      </c>
      <c r="J265" t="n">
        <v>-6.451612903225806</v>
      </c>
      <c r="K265" t="n">
        <v>-0.3182290374270926</v>
      </c>
      <c r="L265" t="n">
        <v>1.432091988042032</v>
      </c>
      <c r="M265" t="n">
        <v>43.62766139605073</v>
      </c>
      <c r="N265" t="n">
        <v>0</v>
      </c>
      <c r="O265" t="n">
        <v>0</v>
      </c>
      <c r="P265" t="n">
        <v>9.94</v>
      </c>
      <c r="Q265" t="n">
        <v>8.130000000000001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Xuan Mai Group Joint Stock Company</t>
        </is>
      </c>
    </row>
    <row r="266">
      <c r="A266" t="inlineStr">
        <is>
          <t>TVB</t>
        </is>
      </c>
      <c r="B266" t="inlineStr">
        <is>
          <t>HOSE</t>
        </is>
      </c>
      <c r="C266" t="inlineStr">
        <is>
          <t>Chứng khoán</t>
        </is>
      </c>
      <c r="D266" t="inlineStr">
        <is>
          <t>Micro / Kém TK</t>
        </is>
      </c>
      <c r="E266" t="n">
        <v>6.1</v>
      </c>
      <c r="F266" t="n">
        <v>0.02684</v>
      </c>
      <c r="G266" t="n">
        <v>-2.086677367576244</v>
      </c>
      <c r="H266" t="n">
        <v>-0.974025974025974</v>
      </c>
      <c r="I266" t="n">
        <v>-3.937007874015748</v>
      </c>
      <c r="J266" t="n">
        <v>-17.45602165087957</v>
      </c>
      <c r="K266" t="n">
        <v>-4.863683582881638</v>
      </c>
      <c r="L266" t="n">
        <v>0.649115948336373</v>
      </c>
      <c r="M266" t="n">
        <v>42.21359002457994</v>
      </c>
      <c r="N266" t="n">
        <v>32.6327282726213</v>
      </c>
      <c r="O266" t="n">
        <v>1.89911919556033</v>
      </c>
      <c r="P266" t="n">
        <v>6.97</v>
      </c>
      <c r="Q266" t="n">
        <v>5.7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Tri Viet Securities JSC</t>
        </is>
      </c>
    </row>
    <row r="267">
      <c r="A267" t="inlineStr">
        <is>
          <t>VPD</t>
        </is>
      </c>
      <c r="B267" t="inlineStr">
        <is>
          <t>HOSE</t>
        </is>
      </c>
      <c r="C267" t="inlineStr">
        <is>
          <t>Dầu khí &amp; Năng lượng</t>
        </is>
      </c>
      <c r="D267" t="inlineStr">
        <is>
          <t>Mid-Cap (Dòng tiền)</t>
        </is>
      </c>
      <c r="E267" t="n">
        <v>20.6</v>
      </c>
      <c r="F267" t="n">
        <v>0.0269654</v>
      </c>
      <c r="G267" t="n">
        <v>-0.2421307506053269</v>
      </c>
      <c r="H267" t="n">
        <v>0.24330900243309</v>
      </c>
      <c r="I267" t="n">
        <v>0.4878048780487805</v>
      </c>
      <c r="J267" t="n">
        <v>-0.9615384615384616</v>
      </c>
      <c r="K267" t="n">
        <v>-3.646348606422574</v>
      </c>
      <c r="L267" t="n">
        <v>0.2612279108751833</v>
      </c>
      <c r="M267" t="n">
        <v>48.92693747899479</v>
      </c>
      <c r="N267" t="n">
        <v>7.629670321204676</v>
      </c>
      <c r="O267" t="n">
        <v>18.7543074531711</v>
      </c>
      <c r="P267" t="n">
        <v>22.16</v>
      </c>
      <c r="Q267" t="n">
        <v>19.89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CÔNG TY CỔ PHẦN PHÁT TRIỂN ĐIỆN LỰC VIỆT NAM</t>
        </is>
      </c>
    </row>
    <row r="268">
      <c r="A268" t="inlineStr">
        <is>
          <t>LCM</t>
        </is>
      </c>
      <c r="B268" t="inlineStr">
        <is>
          <t>UPCOM</t>
        </is>
      </c>
      <c r="C268" t="inlineStr">
        <is>
          <t>Khai khoáng &amp; VLXD</t>
        </is>
      </c>
      <c r="D268" t="inlineStr">
        <is>
          <t>Micro / Kém TK</t>
        </is>
      </c>
      <c r="E268" t="n">
        <v>500</v>
      </c>
      <c r="F268" t="n">
        <v>0.02715</v>
      </c>
      <c r="G268" t="n">
        <v>0</v>
      </c>
      <c r="H268" t="n">
        <v>0</v>
      </c>
      <c r="I268" t="n">
        <v>-16.66666666666667</v>
      </c>
      <c r="J268" t="n">
        <v>-28.57142857142857</v>
      </c>
      <c r="K268" t="n">
        <v>-3.889657608855664</v>
      </c>
      <c r="L268" t="n">
        <v>0.4695450730843015</v>
      </c>
      <c r="M268" t="n">
        <v>33.92986740428631</v>
      </c>
      <c r="N268" t="n">
        <v>0</v>
      </c>
      <c r="O268" t="n">
        <v>0</v>
      </c>
      <c r="P268" t="n">
        <v>571.5</v>
      </c>
      <c r="Q268" t="n">
        <v>467.5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Lao Cai Mineral Exploitation &amp; Processing JSC</t>
        </is>
      </c>
    </row>
    <row r="269">
      <c r="A269" t="inlineStr">
        <is>
          <t>BRC</t>
        </is>
      </c>
      <c r="B269" t="inlineStr">
        <is>
          <t>HOSE</t>
        </is>
      </c>
      <c r="C269" t="inlineStr">
        <is>
          <t>BĐS Khu Công Nghiệp</t>
        </is>
      </c>
      <c r="D269" t="inlineStr">
        <is>
          <t>Micro / Kém TK</t>
        </is>
      </c>
      <c r="E269" t="n">
        <v>11.2</v>
      </c>
      <c r="F269" t="n">
        <v>0.027216</v>
      </c>
      <c r="G269" t="n">
        <v>-1.3215859030837</v>
      </c>
      <c r="H269" t="n">
        <v>-2.608695652173913</v>
      </c>
      <c r="I269" t="n">
        <v>0.9009009009009009</v>
      </c>
      <c r="J269" t="n">
        <v>-6.666666666666667</v>
      </c>
      <c r="K269" t="n">
        <v>-6.498353261029577</v>
      </c>
      <c r="L269" t="n">
        <v>1.49429263230716</v>
      </c>
      <c r="M269" t="n">
        <v>49.95888265704702</v>
      </c>
      <c r="N269" t="n">
        <v>6.261058874749082</v>
      </c>
      <c r="O269" t="n">
        <v>10.2535719443446</v>
      </c>
      <c r="P269" t="n">
        <v>12</v>
      </c>
      <c r="Q269" t="n">
        <v>10.84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CÔNG TY CỔ PHẦN CAO SU BẾN THÀNH</t>
        </is>
      </c>
    </row>
    <row r="270">
      <c r="A270" t="inlineStr">
        <is>
          <t>CLX</t>
        </is>
      </c>
      <c r="B270" t="inlineStr">
        <is>
          <t>UPCOM</t>
        </is>
      </c>
      <c r="C270" t="inlineStr">
        <is>
          <t>Bán lẻ &amp; Phân phối</t>
        </is>
      </c>
      <c r="D270" t="inlineStr">
        <is>
          <t>Micro / Kém TK</t>
        </is>
      </c>
      <c r="E270" t="n">
        <v>13</v>
      </c>
      <c r="F270" t="n">
        <v>0.028613</v>
      </c>
      <c r="G270" t="n">
        <v>-0.7633587786259541</v>
      </c>
      <c r="H270" t="n">
        <v>0</v>
      </c>
      <c r="I270" t="n">
        <v>0.7751937984496124</v>
      </c>
      <c r="J270" t="n">
        <v>-1.515151515151515</v>
      </c>
      <c r="K270" t="n">
        <v>-3.889657608855664</v>
      </c>
      <c r="L270" t="n">
        <v>0.07322850887991322</v>
      </c>
      <c r="M270" t="n">
        <v>50.38066671337302</v>
      </c>
      <c r="N270" t="n">
        <v>0</v>
      </c>
      <c r="O270" t="n">
        <v>0</v>
      </c>
      <c r="P270" t="n">
        <v>13.93</v>
      </c>
      <c r="Q270" t="n">
        <v>12.58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Cho Lon Investment and Import Export Corporation</t>
        </is>
      </c>
    </row>
    <row r="271">
      <c r="A271" t="inlineStr">
        <is>
          <t>PTV</t>
        </is>
      </c>
      <c r="B271" t="inlineStr">
        <is>
          <t>UPCOM</t>
        </is>
      </c>
      <c r="C271" t="inlineStr">
        <is>
          <t>Dầu khí &amp; Năng lượng</t>
        </is>
      </c>
      <c r="D271" t="inlineStr">
        <is>
          <t>Micro / Kém TK</t>
        </is>
      </c>
      <c r="E271" t="n">
        <v>4.4</v>
      </c>
      <c r="F271" t="n">
        <v>0.0273284</v>
      </c>
      <c r="G271" t="n">
        <v>-2.222222222222222</v>
      </c>
      <c r="H271" t="n">
        <v>0</v>
      </c>
      <c r="I271" t="n">
        <v>-4.347826086956522</v>
      </c>
      <c r="J271" t="n">
        <v>-8.333333333333334</v>
      </c>
      <c r="K271" t="n">
        <v>-3.889657608855664</v>
      </c>
      <c r="L271" t="n">
        <v>1.26202964072997</v>
      </c>
      <c r="M271" t="n">
        <v>43.3782034085359</v>
      </c>
      <c r="N271" t="n">
        <v>0</v>
      </c>
      <c r="O271" t="n">
        <v>0</v>
      </c>
      <c r="P271" t="n">
        <v>5.03</v>
      </c>
      <c r="Q271" t="n">
        <v>4.11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Petroleum Trading Joint Stock Co</t>
        </is>
      </c>
    </row>
    <row r="272">
      <c r="A272" t="inlineStr">
        <is>
          <t>NQN</t>
        </is>
      </c>
      <c r="B272" t="inlineStr">
        <is>
          <t>UPCOM</t>
        </is>
      </c>
      <c r="C272" t="inlineStr">
        <is>
          <t>Thực phẩm &amp; Tiêu dùng</t>
        </is>
      </c>
      <c r="D272" t="inlineStr">
        <is>
          <t>Micro / Kém TK</t>
        </is>
      </c>
      <c r="E272" t="n">
        <v>9.5</v>
      </c>
      <c r="F272" t="n">
        <v>0.02755</v>
      </c>
      <c r="G272" t="n">
        <v>-1.041666666666667</v>
      </c>
      <c r="H272" t="n">
        <v>0</v>
      </c>
      <c r="I272" t="n">
        <v>-5</v>
      </c>
      <c r="J272" t="n">
        <v>-13.63636363636364</v>
      </c>
      <c r="K272" t="n">
        <v>-3.889657608855664</v>
      </c>
      <c r="L272" t="n">
        <v>0.9690893901420217</v>
      </c>
      <c r="M272" t="n">
        <v>41.36863795678214</v>
      </c>
      <c r="N272" t="n">
        <v>0</v>
      </c>
      <c r="O272" t="n">
        <v>0</v>
      </c>
      <c r="P272" t="n">
        <v>10.86</v>
      </c>
      <c r="Q272" t="n">
        <v>8.880000000000001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Quang Ninh Clean Water Joint Stock Co</t>
        </is>
      </c>
    </row>
    <row r="273">
      <c r="A273" t="inlineStr">
        <is>
          <t>VGR</t>
        </is>
      </c>
      <c r="B273" t="inlineStr">
        <is>
          <t>UPCOM</t>
        </is>
      </c>
      <c r="C273" t="inlineStr">
        <is>
          <t>Cảng biển &amp; Vận tải</t>
        </is>
      </c>
      <c r="D273" t="inlineStr">
        <is>
          <t>Large-Cap (Bluechip)</t>
        </is>
      </c>
      <c r="E273" t="n">
        <v>127.2</v>
      </c>
      <c r="F273" t="n">
        <v>0.0277296</v>
      </c>
      <c r="G273" t="n">
        <v>-0.2352941176470588</v>
      </c>
      <c r="H273" t="n">
        <v>0.4739336492890995</v>
      </c>
      <c r="I273" t="n">
        <v>-1.395348837209302</v>
      </c>
      <c r="J273" t="n">
        <v>33.19371727748691</v>
      </c>
      <c r="K273" t="n">
        <v>-3.415723959566565</v>
      </c>
      <c r="L273" t="n">
        <v>0.0008212134502331935</v>
      </c>
      <c r="M273" t="n">
        <v>50.13285790117631</v>
      </c>
      <c r="N273" t="n">
        <v>19.29397403079634</v>
      </c>
      <c r="O273" t="n">
        <v>47.6973279416243</v>
      </c>
      <c r="P273" t="n">
        <v>145.39</v>
      </c>
      <c r="Q273" t="n">
        <v>118.93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Vip GreenPort Joint Stock Co</t>
        </is>
      </c>
    </row>
    <row r="274">
      <c r="A274" t="inlineStr">
        <is>
          <t>HUB</t>
        </is>
      </c>
      <c r="B274" t="inlineStr">
        <is>
          <t>HOSE</t>
        </is>
      </c>
      <c r="C274" t="inlineStr">
        <is>
          <t>Đầu tư công &amp; Xây dựng</t>
        </is>
      </c>
      <c r="D274" t="inlineStr">
        <is>
          <t>Micro / Kém TK</t>
        </is>
      </c>
      <c r="E274" t="n">
        <v>10.75</v>
      </c>
      <c r="F274" t="n">
        <v>0.02838</v>
      </c>
      <c r="G274" t="n">
        <v>-2.714932126696833</v>
      </c>
      <c r="H274" t="n">
        <v>1.415094339622641</v>
      </c>
      <c r="I274" t="n">
        <v>-2.272727272727273</v>
      </c>
      <c r="J274" t="n">
        <v>-10.77075076506916</v>
      </c>
      <c r="K274" t="n">
        <v>-2.474563269233023</v>
      </c>
      <c r="L274" t="n">
        <v>0.234784319697982</v>
      </c>
      <c r="M274" t="n">
        <v>43.47746687210134</v>
      </c>
      <c r="N274" t="n">
        <v>4.452148064114907</v>
      </c>
      <c r="O274" t="n">
        <v>12.1850637882758</v>
      </c>
      <c r="P274" t="n">
        <v>11.52</v>
      </c>
      <c r="Q274" t="n">
        <v>10.4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Thua Thien Hue Construction Joint Stock Corp</t>
        </is>
      </c>
    </row>
    <row r="275">
      <c r="A275" t="inlineStr">
        <is>
          <t>SD3</t>
        </is>
      </c>
      <c r="B275" t="inlineStr">
        <is>
          <t>UPCOM</t>
        </is>
      </c>
      <c r="C275" t="inlineStr">
        <is>
          <t>Đầu tư công &amp; Xây dựng</t>
        </is>
      </c>
      <c r="D275" t="inlineStr">
        <is>
          <t>Micro / Kém TK</t>
        </is>
      </c>
      <c r="E275" t="n">
        <v>8.9</v>
      </c>
      <c r="F275" t="n">
        <v>0.02848</v>
      </c>
      <c r="G275" t="n">
        <v>8.536585365853659</v>
      </c>
      <c r="H275" t="n">
        <v>-1.111111111111111</v>
      </c>
      <c r="I275" t="n">
        <v>3.488372093023256</v>
      </c>
      <c r="J275" t="n">
        <v>2.298850574712644</v>
      </c>
      <c r="K275" t="n">
        <v>-5.000768719966775</v>
      </c>
      <c r="L275" t="n">
        <v>0.3730408071670465</v>
      </c>
      <c r="M275" t="n">
        <v>48.07912905828021</v>
      </c>
      <c r="N275" t="n">
        <v>5.418128876587504</v>
      </c>
      <c r="O275" t="n">
        <v>46.3622929305929</v>
      </c>
      <c r="P275" t="n">
        <v>10.17</v>
      </c>
      <c r="Q275" t="n">
        <v>8.32</v>
      </c>
      <c r="R275" t="inlineStr">
        <is>
          <t>⚠️ KÉO CAO (&gt;5%)</t>
        </is>
      </c>
      <c r="S275" t="b">
        <v>0</v>
      </c>
      <c r="T275" t="n">
        <v>0</v>
      </c>
      <c r="U275" t="n">
        <v>0</v>
      </c>
      <c r="V275" t="inlineStr">
        <is>
          <t>Song Da 3 JSC</t>
        </is>
      </c>
    </row>
    <row r="276">
      <c r="A276" t="inlineStr">
        <is>
          <t>SGB</t>
        </is>
      </c>
      <c r="B276" t="inlineStr">
        <is>
          <t>UPCOM</t>
        </is>
      </c>
      <c r="C276" t="inlineStr">
        <is>
          <t>Ngân hàng</t>
        </is>
      </c>
      <c r="D276" t="inlineStr">
        <is>
          <t>Micro / Kém TK</t>
        </is>
      </c>
      <c r="E276" t="n">
        <v>13</v>
      </c>
      <c r="F276" t="n">
        <v>0.028496</v>
      </c>
      <c r="G276" t="n">
        <v>0.7751937984496124</v>
      </c>
      <c r="H276" t="n">
        <v>0</v>
      </c>
      <c r="I276" t="n">
        <v>0</v>
      </c>
      <c r="J276" t="n">
        <v>4</v>
      </c>
      <c r="K276" t="n">
        <v>-3.889657608855664</v>
      </c>
      <c r="L276" t="n">
        <v>0.3458374666458933</v>
      </c>
      <c r="M276" t="n">
        <v>52.07918334769435</v>
      </c>
      <c r="N276" t="n">
        <v>0</v>
      </c>
      <c r="O276" t="n">
        <v>0</v>
      </c>
      <c r="P276" t="n">
        <v>13.98</v>
      </c>
      <c r="Q276" t="n">
        <v>12.55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Saigon Bank for Industry and Trade</t>
        </is>
      </c>
    </row>
    <row r="277">
      <c r="A277" t="inlineStr">
        <is>
          <t>VLW</t>
        </is>
      </c>
      <c r="B277" t="inlineStr">
        <is>
          <t>UPCOM</t>
        </is>
      </c>
      <c r="C277" t="inlineStr">
        <is>
          <t>Điện &amp; Năng lượng</t>
        </is>
      </c>
      <c r="D277" t="inlineStr">
        <is>
          <t>Micro / Kém TK</t>
        </is>
      </c>
      <c r="E277" t="n">
        <v>28.5</v>
      </c>
      <c r="F277" t="n">
        <v>0.0285</v>
      </c>
      <c r="G277" t="n">
        <v>7.142857142857142</v>
      </c>
      <c r="H277" t="n">
        <v>2.517985611510791</v>
      </c>
      <c r="I277" t="n">
        <v>2.150537634408602</v>
      </c>
      <c r="J277" t="n">
        <v>-8.064516129032258</v>
      </c>
      <c r="K277" t="n">
        <v>-1.371671997344873</v>
      </c>
      <c r="L277" t="n">
        <v>3.463203463203463</v>
      </c>
      <c r="M277" t="n">
        <v>45.06363257132503</v>
      </c>
      <c r="N277" t="n">
        <v>0</v>
      </c>
      <c r="O277" t="n">
        <v>0</v>
      </c>
      <c r="P277" t="n">
        <v>32.58</v>
      </c>
      <c r="Q277" t="n">
        <v>26.65</v>
      </c>
      <c r="R277" t="inlineStr">
        <is>
          <t>⚠️ KÉO CAO (&gt;5%)</t>
        </is>
      </c>
      <c r="S277" t="b">
        <v>0</v>
      </c>
      <c r="T277" t="n">
        <v>0</v>
      </c>
      <c r="U277" t="n">
        <v>0</v>
      </c>
      <c r="V277" t="inlineStr">
        <is>
          <t>Vinh Long Water Supply Joint Stock Co</t>
        </is>
      </c>
    </row>
    <row r="278">
      <c r="A278" t="inlineStr">
        <is>
          <t>WCS</t>
        </is>
      </c>
      <c r="B278" t="inlineStr">
        <is>
          <t>HNX</t>
        </is>
      </c>
      <c r="C278" t="inlineStr">
        <is>
          <t>Cảng biển &amp; Vận tải</t>
        </is>
      </c>
      <c r="D278" t="inlineStr">
        <is>
          <t>Micro / Kém TK</t>
        </is>
      </c>
      <c r="E278" t="n">
        <v>285.1</v>
      </c>
      <c r="F278" t="n">
        <v>0.02851</v>
      </c>
      <c r="G278" t="n">
        <v>0.3166783954961295</v>
      </c>
      <c r="H278" t="n">
        <v>-1.621808143547274</v>
      </c>
      <c r="I278" t="n">
        <v>-4.296743873783149</v>
      </c>
      <c r="J278" t="n">
        <v>-4.966666666666667</v>
      </c>
      <c r="K278" t="n">
        <v>-5.511465752402938</v>
      </c>
      <c r="L278" t="n">
        <v>0.4958165478772854</v>
      </c>
      <c r="M278" t="n">
        <v>46.77826453369263</v>
      </c>
      <c r="N278" t="n">
        <v>10.37144846099491</v>
      </c>
      <c r="O278" t="n">
        <v>29.1152981658424</v>
      </c>
      <c r="P278" t="n">
        <v>305.42</v>
      </c>
      <c r="Q278" t="n">
        <v>275.86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West Coach Station JSC</t>
        </is>
      </c>
    </row>
    <row r="279">
      <c r="A279" t="inlineStr">
        <is>
          <t>HAS</t>
        </is>
      </c>
      <c r="B279" t="inlineStr">
        <is>
          <t>HOSE</t>
        </is>
      </c>
      <c r="C279" t="inlineStr">
        <is>
          <t>Đầu tư công &amp; Xây dựng</t>
        </is>
      </c>
      <c r="D279" t="inlineStr">
        <is>
          <t>Micro / Kém TK</t>
        </is>
      </c>
      <c r="E279" t="n">
        <v>9.52</v>
      </c>
      <c r="F279" t="n">
        <v>0.02858856</v>
      </c>
      <c r="G279" t="n">
        <v>6.96629213483146</v>
      </c>
      <c r="H279" t="n">
        <v>6.487695749440716</v>
      </c>
      <c r="I279" t="n">
        <v>8.800000000000001</v>
      </c>
      <c r="J279" t="n">
        <v>22.05128205128205</v>
      </c>
      <c r="K279" t="n">
        <v>2.598038140585052</v>
      </c>
      <c r="L279" t="n">
        <v>0.9541284403669724</v>
      </c>
      <c r="M279" t="n">
        <v>54.6903542667154</v>
      </c>
      <c r="N279" t="n">
        <v>0</v>
      </c>
      <c r="O279" t="n">
        <v>-2.19204267413834</v>
      </c>
      <c r="P279" t="n">
        <v>10.88</v>
      </c>
      <c r="Q279" t="n">
        <v>8.9</v>
      </c>
      <c r="R279" t="inlineStr">
        <is>
          <t>🟣 ĐÓNG TRẦN (Không đua)</t>
        </is>
      </c>
      <c r="S279" t="b">
        <v>0</v>
      </c>
      <c r="T279" t="n">
        <v>0</v>
      </c>
      <c r="U279" t="n">
        <v>0</v>
      </c>
      <c r="V279" t="inlineStr">
        <is>
          <t>CÔNG TY CỔ PHẦN HACISCO</t>
        </is>
      </c>
    </row>
    <row r="280">
      <c r="A280" t="inlineStr">
        <is>
          <t>HTL</t>
        </is>
      </c>
      <c r="B280" t="inlineStr">
        <is>
          <t>HOSE</t>
        </is>
      </c>
      <c r="C280" t="inlineStr">
        <is>
          <t>Bán lẻ &amp; Phân phối</t>
        </is>
      </c>
      <c r="D280" t="inlineStr">
        <is>
          <t>Micro / Kém TK</t>
        </is>
      </c>
      <c r="E280" t="n">
        <v>19.5</v>
      </c>
      <c r="F280" t="n">
        <v>0.0273</v>
      </c>
      <c r="G280" t="n">
        <v>-1.515151515151515</v>
      </c>
      <c r="H280" t="n">
        <v>-1.015228426395939</v>
      </c>
      <c r="I280" t="n">
        <v>-11.76470588235294</v>
      </c>
      <c r="J280" t="n">
        <v>-6.698564593301436</v>
      </c>
      <c r="K280" t="n">
        <v>-4.904886035251604</v>
      </c>
      <c r="L280" t="n">
        <v>1.199040767386091</v>
      </c>
      <c r="M280" t="n">
        <v>37.64123608631041</v>
      </c>
      <c r="N280" t="n">
        <v>5.41277247757863</v>
      </c>
      <c r="O280" t="n">
        <v>22.5361019625016</v>
      </c>
      <c r="P280" t="n">
        <v>20.97</v>
      </c>
      <c r="Q280" t="n">
        <v>18.83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CÔNG TY CỔ PHẦN KỸ THUẬT VÀ Ô TÔ TRƯỜNG LONG</t>
        </is>
      </c>
    </row>
    <row r="281">
      <c r="A281" t="inlineStr">
        <is>
          <t>KGM</t>
        </is>
      </c>
      <c r="B281" t="inlineStr">
        <is>
          <t>UPCOM</t>
        </is>
      </c>
      <c r="C281" t="inlineStr">
        <is>
          <t>Hóa chất &amp; Chế biến</t>
        </is>
      </c>
      <c r="D281" t="inlineStr">
        <is>
          <t>Micro / Kém TK</t>
        </is>
      </c>
      <c r="E281" t="n">
        <v>5.5</v>
      </c>
      <c r="F281" t="n">
        <v>0.01375</v>
      </c>
      <c r="G281" t="n">
        <v>1.851851851851852</v>
      </c>
      <c r="H281" t="n">
        <v>-1.785714285714286</v>
      </c>
      <c r="I281" t="n">
        <v>10</v>
      </c>
      <c r="J281" t="n">
        <v>1.851851851851852</v>
      </c>
      <c r="K281" t="n">
        <v>-5.67537189456995</v>
      </c>
      <c r="L281" t="n">
        <v>3.363718927646405</v>
      </c>
      <c r="M281" t="n">
        <v>51.65667126158539</v>
      </c>
      <c r="N281" t="n">
        <v>0</v>
      </c>
      <c r="O281" t="n">
        <v>0</v>
      </c>
      <c r="P281" t="n">
        <v>5.89</v>
      </c>
      <c r="Q281" t="n">
        <v>5.32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Kien Giang Import and Export JSC</t>
        </is>
      </c>
    </row>
    <row r="282">
      <c r="A282" t="inlineStr">
        <is>
          <t>KVC</t>
        </is>
      </c>
      <c r="B282" t="inlineStr">
        <is>
          <t>UPCOM</t>
        </is>
      </c>
      <c r="C282" t="inlineStr">
        <is>
          <t>Khai khoáng &amp; VLXD</t>
        </is>
      </c>
      <c r="D282" t="inlineStr">
        <is>
          <t>Micro / Kém TK</t>
        </is>
      </c>
      <c r="E282" t="n">
        <v>1</v>
      </c>
      <c r="F282" t="n">
        <v>0.013806</v>
      </c>
      <c r="G282" t="n">
        <v>0</v>
      </c>
      <c r="H282" t="n">
        <v>-9.090909090909092</v>
      </c>
      <c r="I282" t="n">
        <v>0</v>
      </c>
      <c r="J282" t="n">
        <v>-9.090909090909092</v>
      </c>
      <c r="K282" t="n">
        <v>-12.98056669976476</v>
      </c>
      <c r="L282" t="n">
        <v>0.0856751901255713</v>
      </c>
      <c r="M282" t="n">
        <v>47.2493882111458</v>
      </c>
      <c r="N282" t="n">
        <v>0</v>
      </c>
      <c r="O282" t="n">
        <v>-6.27395215505735</v>
      </c>
      <c r="P282" t="n">
        <v>1.14</v>
      </c>
      <c r="Q282" t="n">
        <v>0.9399999999999999</v>
      </c>
      <c r="R282" t="inlineStr">
        <is>
          <t>🟢 VÙNG MUA CHUẨN</t>
        </is>
      </c>
      <c r="S282" t="b">
        <v>1</v>
      </c>
      <c r="T282" t="n">
        <v>0</v>
      </c>
      <c r="U282" t="n">
        <v>0</v>
      </c>
      <c r="V282" t="inlineStr">
        <is>
          <t>Kim Vi Inox Import Export Production JSC</t>
        </is>
      </c>
    </row>
    <row r="283">
      <c r="A283" t="inlineStr">
        <is>
          <t>BLF</t>
        </is>
      </c>
      <c r="B283" t="inlineStr">
        <is>
          <t>UPCOM</t>
        </is>
      </c>
      <c r="C283" t="inlineStr">
        <is>
          <t>Bán lẻ &amp; Tiêu dùng</t>
        </is>
      </c>
      <c r="D283" t="inlineStr">
        <is>
          <t>Micro / Kém TK</t>
        </is>
      </c>
      <c r="E283" t="n">
        <v>2.5</v>
      </c>
      <c r="F283" t="n">
        <v>0.014</v>
      </c>
      <c r="G283" t="n">
        <v>-3.846153846153846</v>
      </c>
      <c r="H283" t="n">
        <v>0</v>
      </c>
      <c r="I283" t="n">
        <v>0</v>
      </c>
      <c r="J283" t="n">
        <v>-3.846153846153846</v>
      </c>
      <c r="K283" t="n">
        <v>-3.889657608855664</v>
      </c>
      <c r="L283" t="n">
        <v>7.138873396542108</v>
      </c>
      <c r="M283" t="n">
        <v>46.72410503129166</v>
      </c>
      <c r="N283" t="n">
        <v>0</v>
      </c>
      <c r="O283" t="n">
        <v>0</v>
      </c>
      <c r="P283" t="n">
        <v>2.86</v>
      </c>
      <c r="Q283" t="n">
        <v>2.34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Bac Lieu Fisheries JSC</t>
        </is>
      </c>
    </row>
    <row r="284">
      <c r="A284" t="inlineStr">
        <is>
          <t>TVC</t>
        </is>
      </c>
      <c r="B284" t="inlineStr">
        <is>
          <t>HNX</t>
        </is>
      </c>
      <c r="C284" t="inlineStr">
        <is>
          <t>Dịch vụ &amp; Thương mại</t>
        </is>
      </c>
      <c r="D284" t="inlineStr">
        <is>
          <t>Micro / Kém TK</t>
        </is>
      </c>
      <c r="E284" t="n">
        <v>6.8</v>
      </c>
      <c r="F284" t="n">
        <v>0.01428</v>
      </c>
      <c r="G284" t="n">
        <v>-1.449275362318841</v>
      </c>
      <c r="H284" t="n">
        <v>1.492537313432836</v>
      </c>
      <c r="I284" t="n">
        <v>-5.555555555555555</v>
      </c>
      <c r="J284" t="n">
        <v>-16.04938271604938</v>
      </c>
      <c r="K284" t="n">
        <v>-2.397120295422829</v>
      </c>
      <c r="L284" t="n">
        <v>0.2927186242224528</v>
      </c>
      <c r="M284" t="n">
        <v>36.40846397699577</v>
      </c>
      <c r="N284" t="n">
        <v>0</v>
      </c>
      <c r="O284" t="n">
        <v>-0.459885606058184</v>
      </c>
      <c r="P284" t="n">
        <v>7.45</v>
      </c>
      <c r="Q284" t="n">
        <v>6.5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Tri Viet Investment Management Corp.</t>
        </is>
      </c>
    </row>
    <row r="285">
      <c r="A285" t="inlineStr">
        <is>
          <t>MGG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23.8</v>
      </c>
      <c r="F285" t="n">
        <v>0.01428</v>
      </c>
      <c r="G285" t="n">
        <v>-1.652892561983471</v>
      </c>
      <c r="H285" t="n">
        <v>-0.8333333333333334</v>
      </c>
      <c r="I285" t="n">
        <v>10.69767441860465</v>
      </c>
      <c r="J285" t="n">
        <v>3.478260869565217</v>
      </c>
      <c r="K285" t="n">
        <v>-4.722990942188997</v>
      </c>
      <c r="L285" t="n">
        <v>0.2270501922831316</v>
      </c>
      <c r="M285" t="n">
        <v>45.68879605792142</v>
      </c>
      <c r="N285" t="n">
        <v>0</v>
      </c>
      <c r="O285" t="n">
        <v>0</v>
      </c>
      <c r="P285" t="n">
        <v>26.71</v>
      </c>
      <c r="Q285" t="n">
        <v>22.48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Duc Giang Corporation</t>
        </is>
      </c>
    </row>
    <row r="286">
      <c r="A286" t="inlineStr">
        <is>
          <t>SDN</t>
        </is>
      </c>
      <c r="B286" t="inlineStr">
        <is>
          <t>HNX</t>
        </is>
      </c>
      <c r="C286" t="inlineStr">
        <is>
          <t>Hóa chất &amp; Chế biến</t>
        </is>
      </c>
      <c r="D286" t="inlineStr">
        <is>
          <t>Micro / Kém TK</t>
        </is>
      </c>
      <c r="E286" t="n">
        <v>16</v>
      </c>
      <c r="F286" t="n">
        <v>0.0144</v>
      </c>
      <c r="G286" t="n">
        <v>6.666666666666667</v>
      </c>
      <c r="H286" t="n">
        <v>0</v>
      </c>
      <c r="I286" t="n">
        <v>-11.11111111111111</v>
      </c>
      <c r="J286" t="n">
        <v>-11.11111111111111</v>
      </c>
      <c r="K286" t="n">
        <v>-3.889657608855664</v>
      </c>
      <c r="L286" t="n">
        <v>1.144892507314591</v>
      </c>
      <c r="M286" t="n">
        <v>36.8285810984469</v>
      </c>
      <c r="N286" t="n">
        <v>9.055705550111757</v>
      </c>
      <c r="O286" t="n">
        <v>7.53634194403182</v>
      </c>
      <c r="P286" t="n">
        <v>18.29</v>
      </c>
      <c r="Q286" t="n">
        <v>14.96</v>
      </c>
      <c r="R286" t="inlineStr">
        <is>
          <t>⚠️ KÉO CAO (&gt;5%)</t>
        </is>
      </c>
      <c r="S286" t="b">
        <v>0</v>
      </c>
      <c r="T286" t="n">
        <v>0</v>
      </c>
      <c r="U286" t="n">
        <v>0</v>
      </c>
      <c r="V286" t="inlineStr">
        <is>
          <t>Dong Nai Paint Corp.</t>
        </is>
      </c>
    </row>
    <row r="287">
      <c r="A287" t="inlineStr">
        <is>
          <t>MAC</t>
        </is>
      </c>
      <c r="B287" t="inlineStr">
        <is>
          <t>HNX</t>
        </is>
      </c>
      <c r="C287" t="inlineStr">
        <is>
          <t>Cảng biển &amp; Vận tải</t>
        </is>
      </c>
      <c r="D287" t="inlineStr">
        <is>
          <t>Micro / Kém TK</t>
        </is>
      </c>
      <c r="E287" t="n">
        <v>10.3</v>
      </c>
      <c r="F287" t="n">
        <v>0.01442</v>
      </c>
      <c r="G287" t="n">
        <v>0.9803921568627451</v>
      </c>
      <c r="H287" t="n">
        <v>0</v>
      </c>
      <c r="I287" t="n">
        <v>-1.904761904761905</v>
      </c>
      <c r="J287" t="n">
        <v>-15.57377049180328</v>
      </c>
      <c r="K287" t="n">
        <v>-3.889657608855664</v>
      </c>
      <c r="L287" t="n">
        <v>0.7911783612718192</v>
      </c>
      <c r="M287" t="n">
        <v>43.73498111463039</v>
      </c>
      <c r="N287" t="n">
        <v>4.85872708520528</v>
      </c>
      <c r="O287" t="n">
        <v>19.4306310276583</v>
      </c>
      <c r="P287" t="n">
        <v>11.33</v>
      </c>
      <c r="Q287" t="n">
        <v>9.83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Marine Supply &amp; Engineering Service JSC</t>
        </is>
      </c>
    </row>
    <row r="288">
      <c r="A288" t="inlineStr">
        <is>
          <t>BTD</t>
        </is>
      </c>
      <c r="B288" t="inlineStr">
        <is>
          <t>UPCOM</t>
        </is>
      </c>
      <c r="C288" t="inlineStr">
        <is>
          <t>Khai khoáng &amp; VLXD</t>
        </is>
      </c>
      <c r="D288" t="inlineStr">
        <is>
          <t>Micro / Kém TK</t>
        </is>
      </c>
      <c r="E288" t="n">
        <v>15.7</v>
      </c>
      <c r="F288" t="n">
        <v>0.00471</v>
      </c>
      <c r="G288" t="n">
        <v>-7.647058823529412</v>
      </c>
      <c r="H288" t="n">
        <v>-12.77777777777778</v>
      </c>
      <c r="I288" t="n">
        <v>-7.647058823529412</v>
      </c>
      <c r="J288" t="n">
        <v>-12.77777777777778</v>
      </c>
      <c r="K288" t="n">
        <v>-16.66743538663344</v>
      </c>
      <c r="L288" t="n">
        <v>0.486322188449848</v>
      </c>
      <c r="M288" t="n">
        <v>44.16076387142625</v>
      </c>
      <c r="N288" t="n">
        <v>0</v>
      </c>
      <c r="O288" t="n">
        <v>0</v>
      </c>
      <c r="P288" t="n">
        <v>17.95</v>
      </c>
      <c r="Q288" t="n">
        <v>14.68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Thuduc Centrifugal Concrete Joint Stock Co</t>
        </is>
      </c>
    </row>
    <row r="289">
      <c r="A289" t="inlineStr">
        <is>
          <t>CMW</t>
        </is>
      </c>
      <c r="B289" t="inlineStr">
        <is>
          <t>UPCOM</t>
        </is>
      </c>
      <c r="C289" t="inlineStr">
        <is>
          <t>Điện &amp; Năng lượng</t>
        </is>
      </c>
      <c r="D289" t="inlineStr">
        <is>
          <t>Micro / Kém TK</t>
        </is>
      </c>
      <c r="E289" t="n">
        <v>12</v>
      </c>
      <c r="F289" t="n">
        <v>0.0192</v>
      </c>
      <c r="G289" t="n">
        <v>0.8403361344537815</v>
      </c>
      <c r="H289" t="n">
        <v>0.8403361344537815</v>
      </c>
      <c r="I289" t="n">
        <v>0.8403361344537815</v>
      </c>
      <c r="J289" t="n">
        <v>0</v>
      </c>
      <c r="K289" t="n">
        <v>-3.049321474401883</v>
      </c>
      <c r="L289" t="n">
        <v>3.047619047619047</v>
      </c>
      <c r="M289" t="n">
        <v>44.74377378223852</v>
      </c>
      <c r="N289" t="n">
        <v>0</v>
      </c>
      <c r="O289" t="n">
        <v>0</v>
      </c>
      <c r="P289" t="n">
        <v>13.72</v>
      </c>
      <c r="Q289" t="n">
        <v>11.22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Ca Mau Water Supply Joint Stock Co</t>
        </is>
      </c>
    </row>
    <row r="290">
      <c r="A290" t="inlineStr">
        <is>
          <t>NDC</t>
        </is>
      </c>
      <c r="B290" t="inlineStr">
        <is>
          <t>UPCOM</t>
        </is>
      </c>
      <c r="C290" t="inlineStr">
        <is>
          <t>Y tế &amp; Dược phẩm</t>
        </is>
      </c>
      <c r="D290" t="inlineStr">
        <is>
          <t>Micro / Kém TK</t>
        </is>
      </c>
      <c r="E290" t="n">
        <v>146.2</v>
      </c>
      <c r="F290" t="n">
        <v>0.01462</v>
      </c>
      <c r="G290" t="n">
        <v>2.957746478873239</v>
      </c>
      <c r="H290" t="n">
        <v>-10.1965601965602</v>
      </c>
      <c r="I290" t="n">
        <v>0.8275862068965517</v>
      </c>
      <c r="J290" t="n">
        <v>-30.71090047393365</v>
      </c>
      <c r="K290" t="n">
        <v>-14.08621780541586</v>
      </c>
      <c r="L290" t="n">
        <v>0.66022942972683</v>
      </c>
      <c r="M290" t="n">
        <v>48.66700806030639</v>
      </c>
      <c r="N290" t="n">
        <v>0</v>
      </c>
      <c r="O290" t="n">
        <v>0</v>
      </c>
      <c r="P290" t="n">
        <v>167.11</v>
      </c>
      <c r="Q290" t="n">
        <v>136.7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Nam Duoc JSC</t>
        </is>
      </c>
    </row>
    <row r="291">
      <c r="A291" t="inlineStr">
        <is>
          <t>SB1</t>
        </is>
      </c>
      <c r="B291" t="inlineStr">
        <is>
          <t>UPCOM</t>
        </is>
      </c>
      <c r="C291" t="inlineStr">
        <is>
          <t>Thực phẩm &amp; Tiêu dùng</t>
        </is>
      </c>
      <c r="D291" t="inlineStr">
        <is>
          <t>Micro / Kém TK</t>
        </is>
      </c>
      <c r="E291" t="n">
        <v>7</v>
      </c>
      <c r="F291" t="n">
        <v>0.0147</v>
      </c>
      <c r="G291" t="n">
        <v>0</v>
      </c>
      <c r="H291" t="n">
        <v>0</v>
      </c>
      <c r="I291" t="n">
        <v>6.060606060606061</v>
      </c>
      <c r="J291" t="n">
        <v>-7.894736842105263</v>
      </c>
      <c r="K291" t="n">
        <v>-3.889657608855664</v>
      </c>
      <c r="L291" t="n">
        <v>1.300813008130081</v>
      </c>
      <c r="M291" t="n">
        <v>49.74318485541394</v>
      </c>
      <c r="N291" t="n">
        <v>0</v>
      </c>
      <c r="O291" t="n">
        <v>0</v>
      </c>
      <c r="P291" t="n">
        <v>7.56</v>
      </c>
      <c r="Q291" t="n">
        <v>6.75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SaiGon - NgheTinh beer Joint Stock Co</t>
        </is>
      </c>
    </row>
    <row r="292">
      <c r="A292" t="inlineStr">
        <is>
          <t>L12</t>
        </is>
      </c>
      <c r="B292" t="inlineStr">
        <is>
          <t>UPCOM</t>
        </is>
      </c>
      <c r="C292" t="inlineStr">
        <is>
          <t>Đầu tư công &amp; Xây dựng</t>
        </is>
      </c>
      <c r="D292" t="inlineStr">
        <is>
          <t>Micro / Kém TK</t>
        </is>
      </c>
      <c r="E292" t="n">
        <v>4.5</v>
      </c>
      <c r="F292" t="n">
        <v>0.01485</v>
      </c>
      <c r="G292" t="n">
        <v>0</v>
      </c>
      <c r="H292" t="n">
        <v>0</v>
      </c>
      <c r="I292" t="n">
        <v>-10</v>
      </c>
      <c r="J292" t="n">
        <v>0</v>
      </c>
      <c r="K292" t="n">
        <v>-3.889657608855664</v>
      </c>
      <c r="L292" t="n">
        <v>1.973536667414218</v>
      </c>
      <c r="M292" t="n">
        <v>46.85564636109948</v>
      </c>
      <c r="N292" t="n">
        <v>0</v>
      </c>
      <c r="O292" t="n">
        <v>0</v>
      </c>
      <c r="P292" t="n">
        <v>5.14</v>
      </c>
      <c r="Q292" t="n">
        <v>4.21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Licogi 12 Joint Stock Co</t>
        </is>
      </c>
    </row>
    <row r="293">
      <c r="A293" t="inlineStr">
        <is>
          <t>AGX</t>
        </is>
      </c>
      <c r="B293" t="inlineStr">
        <is>
          <t>UPCOM</t>
        </is>
      </c>
      <c r="C293" t="inlineStr">
        <is>
          <t>Thực phẩm &amp; Tiêu dùng</t>
        </is>
      </c>
      <c r="D293" t="inlineStr">
        <is>
          <t>Mid-Cap (Dòng tiền)</t>
        </is>
      </c>
      <c r="E293" t="n">
        <v>143</v>
      </c>
      <c r="F293" t="n">
        <v>0.014872</v>
      </c>
      <c r="G293" t="n">
        <v>14.4</v>
      </c>
      <c r="H293" t="n">
        <v>-3.378378378378379</v>
      </c>
      <c r="I293" t="n">
        <v>-1.379310344827586</v>
      </c>
      <c r="J293" t="n">
        <v>9.16030534351145</v>
      </c>
      <c r="K293" t="n">
        <v>-7.268035987234043</v>
      </c>
      <c r="L293" t="n">
        <v>0.5711539781698359</v>
      </c>
      <c r="M293" t="n">
        <v>49.10737107986463</v>
      </c>
      <c r="N293" t="n">
        <v>0</v>
      </c>
      <c r="O293" t="n">
        <v>0</v>
      </c>
      <c r="P293" t="n">
        <v>163.45</v>
      </c>
      <c r="Q293" t="n">
        <v>133.71</v>
      </c>
      <c r="R293" t="inlineStr">
        <is>
          <t>🟣 ĐÓNG TRẦN (Không đua)</t>
        </is>
      </c>
      <c r="S293" t="b">
        <v>0</v>
      </c>
      <c r="T293" t="n">
        <v>0</v>
      </c>
      <c r="U293" t="n">
        <v>0</v>
      </c>
      <c r="V293" t="inlineStr">
        <is>
          <t>Saigon Export Foodstuffs &amp; Agricultural Products JSC</t>
        </is>
      </c>
    </row>
    <row r="294">
      <c r="A294" t="inlineStr">
        <is>
          <t>TRV</t>
        </is>
      </c>
      <c r="B294" t="inlineStr">
        <is>
          <t>UPCOM</t>
        </is>
      </c>
      <c r="C294" t="inlineStr">
        <is>
          <t>Sản xuất Công nghiệp</t>
        </is>
      </c>
      <c r="D294" t="inlineStr">
        <is>
          <t>Micro / Kém TK</t>
        </is>
      </c>
      <c r="E294" t="n">
        <v>10.3</v>
      </c>
      <c r="F294" t="n">
        <v>0.0148938</v>
      </c>
      <c r="G294" t="n">
        <v>0</v>
      </c>
      <c r="H294" t="n">
        <v>-0.9615384615384616</v>
      </c>
      <c r="I294" t="n">
        <v>-1.904761904761905</v>
      </c>
      <c r="J294" t="n">
        <v>-12.71186440677966</v>
      </c>
      <c r="K294" t="n">
        <v>-4.851196070394126</v>
      </c>
      <c r="L294" t="n">
        <v>0.1118045199258116</v>
      </c>
      <c r="M294" t="n">
        <v>45.3381629849083</v>
      </c>
      <c r="N294" t="n">
        <v>0</v>
      </c>
      <c r="O294" t="n">
        <v>0</v>
      </c>
      <c r="P294" t="n">
        <v>11.77</v>
      </c>
      <c r="Q294" t="n">
        <v>9.630000000000001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Railway Transport Joint Stock Company</t>
        </is>
      </c>
    </row>
    <row r="295">
      <c r="A295" t="inlineStr">
        <is>
          <t>CAG</t>
        </is>
      </c>
      <c r="B295" t="inlineStr">
        <is>
          <t>HNX</t>
        </is>
      </c>
      <c r="C295" t="inlineStr">
        <is>
          <t>Cảng biển &amp; Vận tải</t>
        </is>
      </c>
      <c r="D295" t="inlineStr">
        <is>
          <t>Micro / Kém TK</t>
        </is>
      </c>
      <c r="E295" t="n">
        <v>6</v>
      </c>
      <c r="F295" t="n">
        <v>0.015</v>
      </c>
      <c r="G295" t="n">
        <v>0</v>
      </c>
      <c r="H295" t="n">
        <v>1.694915254237288</v>
      </c>
      <c r="I295" t="n">
        <v>0</v>
      </c>
      <c r="J295" t="n">
        <v>0</v>
      </c>
      <c r="K295" t="n">
        <v>-2.194742354618376</v>
      </c>
      <c r="L295" t="n">
        <v>1.472450452042289</v>
      </c>
      <c r="M295" t="n">
        <v>47.75200684459061</v>
      </c>
      <c r="N295" t="n">
        <v>19.38741582226393</v>
      </c>
      <c r="O295" t="n">
        <v>2.96029228634632</v>
      </c>
      <c r="P295" t="n">
        <v>6.86</v>
      </c>
      <c r="Q295" t="n">
        <v>5.61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An Giang Port JSC</t>
        </is>
      </c>
    </row>
    <row r="296">
      <c r="A296" t="inlineStr">
        <is>
          <t>HPO</t>
        </is>
      </c>
      <c r="B296" t="inlineStr">
        <is>
          <t>UPCOM</t>
        </is>
      </c>
      <c r="C296" t="inlineStr">
        <is>
          <t>Khai khoáng &amp; VLXD</t>
        </is>
      </c>
      <c r="D296" t="inlineStr">
        <is>
          <t>Micro / Kém TK</t>
        </is>
      </c>
      <c r="E296" t="n">
        <v>15</v>
      </c>
      <c r="F296" t="n">
        <v>0.015</v>
      </c>
      <c r="G296" t="n">
        <v>0</v>
      </c>
      <c r="H296" t="n">
        <v>0.6711409395973155</v>
      </c>
      <c r="I296" t="n">
        <v>0</v>
      </c>
      <c r="J296" t="n">
        <v>-1.96078431372549</v>
      </c>
      <c r="K296" t="n">
        <v>-3.218516669258349</v>
      </c>
      <c r="L296" t="n">
        <v>0.5124919923126201</v>
      </c>
      <c r="M296" t="n">
        <v>40.52646024687374</v>
      </c>
      <c r="N296" t="n">
        <v>0</v>
      </c>
      <c r="O296" t="n">
        <v>0</v>
      </c>
      <c r="P296" t="n">
        <v>16.07</v>
      </c>
      <c r="Q296" t="n">
        <v>14.51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Hapulico Industry Joint Stock Company</t>
        </is>
      </c>
    </row>
    <row r="297">
      <c r="A297" t="inlineStr">
        <is>
          <t>NTH</t>
        </is>
      </c>
      <c r="B297" t="inlineStr">
        <is>
          <t>HNX</t>
        </is>
      </c>
      <c r="C297" t="inlineStr">
        <is>
          <t>Điện &amp; Năng lượng</t>
        </is>
      </c>
      <c r="D297" t="inlineStr">
        <is>
          <t>Micro / Kém TK</t>
        </is>
      </c>
      <c r="E297" t="n">
        <v>50</v>
      </c>
      <c r="F297" t="n">
        <v>0.015</v>
      </c>
      <c r="G297" t="n">
        <v>0</v>
      </c>
      <c r="H297" t="n">
        <v>-3.846153846153846</v>
      </c>
      <c r="I297" t="n">
        <v>-5.123339658444023</v>
      </c>
      <c r="J297" t="n">
        <v>-3.846153846153846</v>
      </c>
      <c r="K297" t="n">
        <v>-7.735811455009511</v>
      </c>
      <c r="L297" t="n">
        <v>0.02865213207677816</v>
      </c>
      <c r="M297" t="n">
        <v>28.50214570488184</v>
      </c>
      <c r="N297" t="n">
        <v>9.501695187936784</v>
      </c>
      <c r="O297" t="n">
        <v>31.2006030743161</v>
      </c>
      <c r="P297" t="n">
        <v>53.56</v>
      </c>
      <c r="Q297" t="n">
        <v>48.38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Nuoc Trong Hydro - Power Joint Stock Co</t>
        </is>
      </c>
    </row>
    <row r="298">
      <c r="A298" t="inlineStr">
        <is>
          <t>TDF</t>
        </is>
      </c>
      <c r="B298" t="inlineStr">
        <is>
          <t>UPCOM</t>
        </is>
      </c>
      <c r="C298" t="inlineStr">
        <is>
          <t>Đầu tư công &amp; Xây dựng</t>
        </is>
      </c>
      <c r="D298" t="inlineStr">
        <is>
          <t>Micro / Kém TK</t>
        </is>
      </c>
      <c r="E298" t="n">
        <v>7.3</v>
      </c>
      <c r="F298" t="n">
        <v>0.0146</v>
      </c>
      <c r="G298" t="n">
        <v>0</v>
      </c>
      <c r="H298" t="n">
        <v>0</v>
      </c>
      <c r="I298" t="n">
        <v>-2.666666666666667</v>
      </c>
      <c r="J298" t="n">
        <v>-8.75</v>
      </c>
      <c r="K298" t="n">
        <v>-3.889657608855664</v>
      </c>
      <c r="L298" t="n">
        <v>2.15105805167917</v>
      </c>
      <c r="M298" t="n">
        <v>46.78911184981011</v>
      </c>
      <c r="N298" t="n">
        <v>0</v>
      </c>
      <c r="O298" t="n">
        <v>0</v>
      </c>
      <c r="P298" t="n">
        <v>8.34</v>
      </c>
      <c r="Q298" t="n">
        <v>6.83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Trung Do JSC</t>
        </is>
      </c>
    </row>
    <row r="299">
      <c r="A299" t="inlineStr">
        <is>
          <t>NBT</t>
        </is>
      </c>
      <c r="B299" t="inlineStr">
        <is>
          <t>UPCOM</t>
        </is>
      </c>
      <c r="C299" t="inlineStr">
        <is>
          <t>Điện &amp; Năng lượng</t>
        </is>
      </c>
      <c r="D299" t="inlineStr">
        <is>
          <t>Micro / Kém TK</t>
        </is>
      </c>
      <c r="E299" t="n">
        <v>13.7</v>
      </c>
      <c r="F299" t="n">
        <v>0.01233</v>
      </c>
      <c r="G299" t="n">
        <v>0</v>
      </c>
      <c r="H299" t="n">
        <v>-4.195804195804196</v>
      </c>
      <c r="I299" t="n">
        <v>-0.7246376811594203</v>
      </c>
      <c r="J299" t="n">
        <v>-5.517241379310345</v>
      </c>
      <c r="K299" t="n">
        <v>-8.085461804659861</v>
      </c>
      <c r="L299" t="n">
        <v>3.809523809523809</v>
      </c>
      <c r="M299" t="n">
        <v>47.75593759218611</v>
      </c>
      <c r="N299" t="n">
        <v>0</v>
      </c>
      <c r="O299" t="n">
        <v>0</v>
      </c>
      <c r="P299" t="n">
        <v>15.2</v>
      </c>
      <c r="Q299" t="n">
        <v>13.02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Ben Tre Water Supply and Sewerage Joint Stock Co</t>
        </is>
      </c>
    </row>
    <row r="300">
      <c r="A300" t="inlineStr">
        <is>
          <t>VAF</t>
        </is>
      </c>
      <c r="B300" t="inlineStr">
        <is>
          <t>UPCOM</t>
        </is>
      </c>
      <c r="C300" t="inlineStr">
        <is>
          <t>Hóa chất &amp; Chế biến</t>
        </is>
      </c>
      <c r="D300" t="inlineStr">
        <is>
          <t>Micro / Kém TK</t>
        </is>
      </c>
      <c r="E300" t="n">
        <v>17.6</v>
      </c>
      <c r="F300" t="n">
        <v>0.0123376</v>
      </c>
      <c r="G300" t="n">
        <v>-14.97584541062802</v>
      </c>
      <c r="H300" t="n">
        <v>-14.97584541062802</v>
      </c>
      <c r="I300" t="n">
        <v>-34.81481481481482</v>
      </c>
      <c r="J300" t="n">
        <v>-18.13953488372093</v>
      </c>
      <c r="K300" t="n">
        <v>-18.86550301948368</v>
      </c>
      <c r="L300" t="n">
        <v>2.230974261049449</v>
      </c>
      <c r="M300" t="n">
        <v>41.43728567733901</v>
      </c>
      <c r="N300" t="n">
        <v>3.273952454732352</v>
      </c>
      <c r="O300" t="n">
        <v>31.8765965615499</v>
      </c>
      <c r="P300" t="n">
        <v>20.12</v>
      </c>
      <c r="Q300" t="n">
        <v>16.46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Van Dien Fused Magnesium Phosphate Fertilizer Joint Stock Company</t>
        </is>
      </c>
    </row>
    <row r="301">
      <c r="A301" t="inlineStr">
        <is>
          <t>ICN</t>
        </is>
      </c>
      <c r="B301" t="inlineStr">
        <is>
          <t>UPCOM</t>
        </is>
      </c>
      <c r="C301" t="inlineStr">
        <is>
          <t>Đầu tư công &amp; Xây dựng</t>
        </is>
      </c>
      <c r="D301" t="inlineStr">
        <is>
          <t>Micro / Kém TK</t>
        </is>
      </c>
      <c r="E301" t="n">
        <v>24.8</v>
      </c>
      <c r="F301" t="n">
        <v>0.0124</v>
      </c>
      <c r="G301" t="n">
        <v>-0.8</v>
      </c>
      <c r="H301" t="n">
        <v>0</v>
      </c>
      <c r="I301" t="n">
        <v>2.904564315352697</v>
      </c>
      <c r="J301" t="n">
        <v>-6.415094339622642</v>
      </c>
      <c r="K301" t="n">
        <v>-3.889657608855664</v>
      </c>
      <c r="L301" t="n">
        <v>0.510112990027291</v>
      </c>
      <c r="M301" t="n">
        <v>49.65279945114406</v>
      </c>
      <c r="N301" t="n">
        <v>0</v>
      </c>
      <c r="O301" t="n">
        <v>0</v>
      </c>
      <c r="P301" t="n">
        <v>27.26</v>
      </c>
      <c r="Q301" t="n">
        <v>23.68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IDICO Investment Construction Oil and Natural Gas JSC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2026-10-23T07:16:48Z</dcterms:created>
  <dcterms:modified xsi:type="dcterms:W3CDTF">2026-10-23T07:16:48Z</dcterms:modified>
</cp:coreProperties>
</file>